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5年度年報（Ｒ6年度作成分）\"/>
    </mc:Choice>
  </mc:AlternateContent>
  <bookViews>
    <workbookView xWindow="9075" yWindow="1065" windowWidth="10425" windowHeight="8265" tabRatio="940" firstSheet="12" activeTab="16"/>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資格取得統計" sheetId="15" state="hidden" r:id="rId7"/>
    <sheet name="職員の勤続年数・年齢別職員数" sheetId="3" r:id="rId8"/>
    <sheet name="勤続年数抽出" sheetId="16" state="hidden" r:id="rId9"/>
    <sheet name="データベース" sheetId="14" state="hidden" r:id="rId10"/>
    <sheet name="当初予算の推移" sheetId="4" r:id="rId11"/>
    <sheet name="決算状況・人口、世帯数に対する消防費" sheetId="5" r:id="rId12"/>
    <sheet name="岸和田市の消防力（警備課）" sheetId="6" r:id="rId13"/>
    <sheet name="消防車両一覧表2-10（警備課）" sheetId="8" r:id="rId14"/>
    <sheet name="消防車両一覧表 (2)（警備課）" sheetId="18" r:id="rId15"/>
    <sheet name="消防車の配置・整備状況（警備課）" sheetId="7" r:id="rId16"/>
    <sheet name="令和5年度職員教養実施状況 " sheetId="22" r:id="rId17"/>
  </sheets>
  <externalReferences>
    <externalReference r:id="rId18"/>
  </externalReference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'岸和田市の消防力（警備課）'!$A$1:$I$32</definedName>
    <definedName name="_xlnm.Print_Area" localSheetId="11">'決算状況・人口、世帯数に対する消防費'!$A$1:$G$27</definedName>
    <definedName name="_xlnm.Print_Area" localSheetId="4">'事務分掌(2)'!$A$1:$D$41</definedName>
    <definedName name="_xlnm.Print_Area" localSheetId="15">'消防車の配置・整備状況（警備課）'!$A$1:$L$33</definedName>
    <definedName name="_xlnm.Print_Area" localSheetId="13">'消防車両一覧表2-10（警備課）'!$A$1:$N$41</definedName>
    <definedName name="_xlnm.Print_Area" localSheetId="5">'職員の配置・資格取得状況2-5'!$A$1:$X$41</definedName>
    <definedName name="_xlnm.Print_Area" localSheetId="2">組織機構!$A$1:$Y$56</definedName>
    <definedName name="_xlnm.Print_Area" localSheetId="0">総務!$A$1:$G$35</definedName>
    <definedName name="_xlnm.Print_Area" localSheetId="10">当初予算の推移!$A$1:$H$25</definedName>
    <definedName name="_xlnm.Print_Area" localSheetId="1">'本部・署所の分布図 　庁舎の現況2-1'!$A$1:$G$52</definedName>
    <definedName name="_xlnm.Print_Area" localSheetId="16">'令和5年度職員教養実施状況 '!$A$1:$F$47</definedName>
  </definedNames>
  <calcPr calcId="162913" calcMode="manual"/>
</workbook>
</file>

<file path=xl/calcChain.xml><?xml version="1.0" encoding="utf-8"?>
<calcChain xmlns="http://schemas.openxmlformats.org/spreadsheetml/2006/main">
  <c r="E38" i="2" l="1"/>
  <c r="G18" i="6" l="1"/>
  <c r="E29" i="2" l="1"/>
  <c r="G26" i="5" l="1"/>
  <c r="G22" i="5"/>
  <c r="F22" i="5"/>
  <c r="G14" i="5"/>
  <c r="H17" i="4"/>
  <c r="H6" i="4"/>
  <c r="E37" i="2" l="1"/>
  <c r="E40" i="2"/>
  <c r="F26" i="5" l="1"/>
  <c r="E26" i="5"/>
  <c r="E22" i="5"/>
  <c r="D26" i="5"/>
  <c r="D22" i="5"/>
  <c r="C26" i="5"/>
  <c r="C22" i="5"/>
  <c r="F14" i="5"/>
  <c r="E14" i="5"/>
  <c r="D14" i="5"/>
  <c r="C14" i="5"/>
  <c r="G17" i="4"/>
  <c r="G6" i="4"/>
  <c r="F6" i="4"/>
  <c r="E17" i="4"/>
  <c r="E6" i="4"/>
  <c r="D6" i="4"/>
  <c r="G2" i="18" l="1"/>
  <c r="K41" i="8"/>
  <c r="I41" i="8"/>
  <c r="C41" i="8"/>
  <c r="K40" i="8"/>
  <c r="I40" i="8"/>
  <c r="C40" i="8"/>
  <c r="K38" i="8"/>
  <c r="I38" i="8"/>
  <c r="C38" i="8"/>
  <c r="K37" i="8"/>
  <c r="I37" i="8"/>
  <c r="C37" i="8"/>
  <c r="K36" i="8"/>
  <c r="I36" i="8"/>
  <c r="C36" i="8"/>
  <c r="K35" i="8"/>
  <c r="I35" i="8"/>
  <c r="C35" i="8"/>
  <c r="K34" i="8"/>
  <c r="C34" i="8"/>
  <c r="K33" i="8"/>
  <c r="I33" i="8"/>
  <c r="C33" i="8"/>
  <c r="K32" i="8"/>
  <c r="I32" i="8"/>
  <c r="C32" i="8"/>
  <c r="K31" i="8"/>
  <c r="I31" i="8"/>
  <c r="C31" i="8"/>
  <c r="K30" i="8"/>
  <c r="I30" i="8"/>
  <c r="C30" i="8"/>
  <c r="K29" i="8"/>
  <c r="C29" i="8"/>
  <c r="K28" i="8"/>
  <c r="I28" i="8"/>
  <c r="C28" i="8"/>
  <c r="K27" i="8"/>
  <c r="I27" i="8"/>
  <c r="C27" i="8"/>
  <c r="K26" i="8"/>
  <c r="I26" i="8"/>
  <c r="C26" i="8"/>
  <c r="K25" i="8"/>
  <c r="I25" i="8"/>
  <c r="C25" i="8"/>
  <c r="K23" i="8"/>
  <c r="I23" i="8"/>
  <c r="C23" i="8"/>
  <c r="K22" i="8"/>
  <c r="C22" i="8"/>
  <c r="K21" i="8"/>
  <c r="C21" i="8"/>
  <c r="K20" i="8"/>
  <c r="I20" i="8"/>
  <c r="C20" i="8"/>
  <c r="K19" i="8"/>
  <c r="I19" i="8"/>
  <c r="C19" i="8"/>
  <c r="K18" i="8"/>
  <c r="K17" i="8"/>
  <c r="C17" i="8"/>
  <c r="K16" i="8"/>
  <c r="I16" i="8"/>
  <c r="C16" i="8"/>
  <c r="K15" i="8"/>
  <c r="I15" i="8"/>
  <c r="C15" i="8"/>
  <c r="K14" i="8"/>
  <c r="I14" i="8"/>
  <c r="C14" i="8"/>
  <c r="K13" i="8"/>
  <c r="C13" i="8"/>
  <c r="K12" i="8"/>
  <c r="I12" i="8"/>
  <c r="C12" i="8"/>
  <c r="K11" i="8"/>
  <c r="K10" i="8"/>
  <c r="I10" i="8"/>
  <c r="C10" i="8"/>
  <c r="K9" i="8"/>
  <c r="I9" i="8"/>
  <c r="C9" i="8"/>
  <c r="K8" i="8"/>
  <c r="I8" i="8"/>
  <c r="C8" i="8"/>
  <c r="K7" i="8"/>
  <c r="I7" i="8"/>
  <c r="C7" i="8"/>
  <c r="K6" i="8"/>
  <c r="I6" i="8"/>
  <c r="C6" i="8"/>
  <c r="K5" i="8"/>
  <c r="I5" i="8"/>
  <c r="F29" i="6" l="1"/>
  <c r="E29" i="6"/>
  <c r="D29" i="6"/>
  <c r="I28" i="6"/>
  <c r="G28" i="6"/>
  <c r="I27" i="6"/>
  <c r="G27" i="6"/>
  <c r="I25" i="6"/>
  <c r="G25" i="6"/>
  <c r="F24" i="6"/>
  <c r="E24" i="6"/>
  <c r="D24" i="6"/>
  <c r="D30" i="6" s="1"/>
  <c r="I23" i="6"/>
  <c r="G23" i="6"/>
  <c r="I18" i="6"/>
  <c r="I17" i="6"/>
  <c r="G17" i="6"/>
  <c r="I15" i="6"/>
  <c r="G15" i="6"/>
  <c r="G24" i="6" s="1"/>
  <c r="E14" i="6"/>
  <c r="D14" i="6"/>
  <c r="I10" i="6"/>
  <c r="G10" i="6"/>
  <c r="I9" i="6"/>
  <c r="G9" i="6"/>
  <c r="I8" i="6"/>
  <c r="G8" i="6"/>
  <c r="G14" i="6" s="1"/>
  <c r="I7" i="6"/>
  <c r="G7" i="6"/>
  <c r="I6" i="6"/>
  <c r="G6" i="6"/>
  <c r="I5" i="6"/>
  <c r="G5" i="6"/>
  <c r="F30" i="6" l="1"/>
  <c r="G29" i="6"/>
  <c r="G30" i="6" s="1"/>
  <c r="E30" i="6"/>
  <c r="E25" i="2"/>
  <c r="L25" i="7" l="1"/>
  <c r="F24" i="7"/>
  <c r="G24" i="7"/>
  <c r="H24" i="7"/>
  <c r="I24" i="7"/>
  <c r="J24" i="7"/>
  <c r="K24" i="7"/>
  <c r="E24" i="7"/>
  <c r="L23" i="7"/>
  <c r="L17" i="7"/>
  <c r="E5" i="2" l="1"/>
  <c r="I4" i="2"/>
  <c r="W11" i="3" l="1"/>
  <c r="X10" i="3"/>
  <c r="X11" i="3"/>
  <c r="W25" i="3"/>
  <c r="W4" i="3"/>
  <c r="W5" i="3"/>
  <c r="W6" i="3"/>
  <c r="W7" i="3"/>
  <c r="W8" i="3"/>
  <c r="W9" i="3"/>
  <c r="W10" i="3"/>
  <c r="X4" i="3"/>
  <c r="X5" i="3"/>
  <c r="X6" i="3"/>
  <c r="X7" i="3"/>
  <c r="X8" i="3"/>
  <c r="X9" i="3"/>
  <c r="F26" i="3"/>
  <c r="E26" i="3"/>
  <c r="F12" i="3"/>
  <c r="E12" i="3"/>
  <c r="S4" i="2" l="1"/>
  <c r="E6" i="2" l="1"/>
  <c r="H17" i="2"/>
  <c r="G17" i="2"/>
  <c r="H10" i="2"/>
  <c r="G10" i="2"/>
  <c r="H4" i="2"/>
  <c r="G4" i="2"/>
  <c r="F40" i="2" l="1"/>
  <c r="F39" i="2"/>
  <c r="E39" i="2"/>
  <c r="F38" i="2"/>
  <c r="F37" i="2"/>
  <c r="F36" i="2"/>
  <c r="E36" i="2"/>
  <c r="F35" i="2"/>
  <c r="E35" i="2"/>
  <c r="F34" i="2"/>
  <c r="E34" i="2"/>
  <c r="F33" i="2"/>
  <c r="E33" i="2"/>
  <c r="F32" i="2"/>
  <c r="F31" i="2"/>
  <c r="E31" i="2"/>
  <c r="F30" i="2"/>
  <c r="E30" i="2"/>
  <c r="F29" i="2"/>
  <c r="F28" i="2"/>
  <c r="E28" i="2"/>
  <c r="F27" i="2"/>
  <c r="E27" i="2"/>
  <c r="F26" i="2"/>
  <c r="E26" i="2"/>
  <c r="F25" i="2"/>
  <c r="F24" i="2"/>
  <c r="E24" i="2"/>
  <c r="F23" i="2"/>
  <c r="E23" i="2"/>
  <c r="F22" i="2"/>
  <c r="E22" i="2"/>
  <c r="G26" i="3"/>
  <c r="H26" i="3"/>
  <c r="O26" i="3"/>
  <c r="P26" i="3"/>
  <c r="Q17" i="2"/>
  <c r="K10" i="2"/>
  <c r="L10" i="2"/>
  <c r="M10" i="2"/>
  <c r="N10" i="2"/>
  <c r="O10" i="2"/>
  <c r="P10" i="2"/>
  <c r="Q10" i="2"/>
  <c r="R10" i="2"/>
  <c r="S10" i="2"/>
  <c r="T10" i="2"/>
  <c r="U10" i="2"/>
  <c r="V10" i="2"/>
  <c r="W10" i="2"/>
  <c r="X10" i="2"/>
  <c r="J10" i="2"/>
  <c r="I10" i="2"/>
  <c r="E11" i="2"/>
  <c r="E8" i="2"/>
  <c r="E9" i="2"/>
  <c r="R4" i="2"/>
  <c r="Q4" i="2"/>
  <c r="S15" i="3"/>
  <c r="X25" i="3"/>
  <c r="F14" i="2"/>
  <c r="F15" i="2"/>
  <c r="F16" i="2"/>
  <c r="F11" i="2"/>
  <c r="F13" i="2"/>
  <c r="F12" i="2"/>
  <c r="F8" i="2"/>
  <c r="F9" i="2"/>
  <c r="F6" i="2"/>
  <c r="F5" i="2"/>
  <c r="E13" i="2"/>
  <c r="E14" i="2"/>
  <c r="E15" i="2"/>
  <c r="E16" i="2"/>
  <c r="E12" i="2"/>
  <c r="K4" i="2"/>
  <c r="L4" i="2"/>
  <c r="M4" i="2"/>
  <c r="N4" i="2"/>
  <c r="O4" i="2"/>
  <c r="P4" i="2"/>
  <c r="T4" i="2"/>
  <c r="U4" i="2"/>
  <c r="V4" i="2"/>
  <c r="W4" i="2"/>
  <c r="X4" i="2"/>
  <c r="J4" i="2"/>
  <c r="K17" i="2"/>
  <c r="L17" i="2"/>
  <c r="M17" i="2"/>
  <c r="N17" i="2"/>
  <c r="O17" i="2"/>
  <c r="P17" i="2"/>
  <c r="R17" i="2"/>
  <c r="S17" i="2"/>
  <c r="T17" i="2"/>
  <c r="U17" i="2"/>
  <c r="V17" i="2"/>
  <c r="W17" i="2"/>
  <c r="X17" i="2"/>
  <c r="J17" i="2"/>
  <c r="I17" i="2"/>
  <c r="S20" i="2"/>
  <c r="I12" i="3"/>
  <c r="J12" i="3"/>
  <c r="K12" i="3"/>
  <c r="L12" i="3"/>
  <c r="M12" i="3"/>
  <c r="N12" i="3"/>
  <c r="O12" i="3"/>
  <c r="P12" i="3"/>
  <c r="Q12" i="3"/>
  <c r="R12" i="3"/>
  <c r="S12" i="3"/>
  <c r="T12" i="3"/>
  <c r="U12" i="3"/>
  <c r="V12" i="3"/>
  <c r="G12" i="3"/>
  <c r="I26" i="3"/>
  <c r="J26" i="3"/>
  <c r="K26" i="3"/>
  <c r="L26" i="3"/>
  <c r="M26" i="3"/>
  <c r="N26" i="3"/>
  <c r="Q26" i="3"/>
  <c r="R26" i="3"/>
  <c r="S26" i="3"/>
  <c r="T26" i="3"/>
  <c r="U26" i="3"/>
  <c r="V26" i="3"/>
  <c r="W18" i="3"/>
  <c r="X18" i="3"/>
  <c r="W19" i="3"/>
  <c r="X19" i="3"/>
  <c r="W20" i="3"/>
  <c r="X20" i="3"/>
  <c r="W21" i="3"/>
  <c r="X21" i="3"/>
  <c r="W22" i="3"/>
  <c r="X22" i="3"/>
  <c r="W23" i="3"/>
  <c r="X23" i="3"/>
  <c r="W24" i="3"/>
  <c r="X24" i="3"/>
  <c r="W17" i="3"/>
  <c r="X17" i="3"/>
  <c r="X12"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L24" i="7"/>
  <c r="L7" i="7"/>
  <c r="L8" i="7"/>
  <c r="L9" i="7"/>
  <c r="L10" i="7"/>
  <c r="L11" i="7"/>
  <c r="L12" i="7"/>
  <c r="L13" i="7"/>
  <c r="L14" i="7"/>
  <c r="L21" i="7"/>
  <c r="L15" i="7"/>
  <c r="L18" i="7"/>
  <c r="L19" i="7"/>
  <c r="L20" i="7"/>
  <c r="L16" i="7"/>
  <c r="L22" i="7"/>
  <c r="L6" i="7"/>
  <c r="L5" i="7"/>
  <c r="H12" i="3"/>
  <c r="W26" i="3" l="1"/>
  <c r="X26" i="3"/>
  <c r="F10" i="2"/>
  <c r="F17" i="2"/>
  <c r="E10" i="2"/>
  <c r="E17" i="2"/>
  <c r="W12" i="3"/>
</calcChain>
</file>

<file path=xl/sharedStrings.xml><?xml version="1.0" encoding="utf-8"?>
<sst xmlns="http://schemas.openxmlformats.org/spreadsheetml/2006/main" count="7099" uniqueCount="1493">
  <si>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</si>
  <si>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</si>
  <si>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</si>
  <si>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</si>
  <si>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</si>
  <si>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</si>
  <si>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</si>
  <si>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</si>
  <si>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</si>
  <si>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</si>
  <si>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</si>
  <si>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</si>
  <si>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</si>
  <si>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</si>
  <si>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</si>
  <si>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</si>
  <si>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</si>
  <si>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</si>
  <si>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</si>
  <si>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</si>
  <si>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</si>
  <si>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</si>
  <si>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</si>
  <si>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</si>
  <si>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</si>
  <si>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</si>
  <si>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</si>
  <si>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</si>
  <si>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</si>
  <si>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</si>
  <si>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</si>
  <si>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</si>
  <si>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</si>
  <si>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</si>
  <si>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</si>
  <si>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</si>
  <si>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</si>
  <si>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</si>
  <si>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</si>
  <si>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</si>
  <si>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</si>
  <si>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</si>
  <si>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</si>
  <si>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</si>
  <si>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</si>
  <si>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</si>
  <si>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</si>
  <si>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</si>
  <si>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</si>
  <si>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</si>
  <si>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</si>
  <si>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</si>
  <si>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</si>
  <si>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</si>
  <si>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</si>
  <si>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</si>
  <si>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</si>
  <si>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</si>
  <si>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</si>
  <si>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</si>
  <si>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</si>
  <si>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</si>
  <si>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</si>
  <si>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</si>
  <si>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</si>
  <si>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</si>
  <si>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</si>
  <si>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</si>
  <si>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</si>
  <si>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</si>
  <si>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</si>
  <si>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</si>
  <si>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</si>
  <si>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</si>
  <si>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</si>
  <si>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</si>
  <si>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</si>
  <si>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</si>
  <si>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</si>
  <si>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</si>
  <si>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</si>
  <si>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</si>
  <si>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</si>
  <si>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</si>
  <si>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</si>
  <si>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</si>
  <si>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</si>
  <si>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</si>
  <si>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</si>
  <si>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</si>
  <si>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</si>
  <si>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</si>
  <si>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</si>
  <si>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</si>
  <si>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</si>
  <si>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</si>
  <si>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</si>
  <si>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</si>
  <si>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</si>
  <si>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</si>
  <si>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</si>
  <si>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</si>
  <si>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</si>
  <si>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</si>
  <si>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</si>
  <si>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</si>
  <si>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</si>
  <si>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</si>
  <si>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</si>
  <si>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</si>
  <si>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</si>
  <si>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</si>
  <si>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</si>
  <si>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</si>
  <si>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</si>
  <si>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</si>
  <si>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</si>
  <si>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</si>
  <si>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</si>
  <si>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</si>
  <si>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</si>
  <si>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</si>
  <si>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</si>
  <si>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</si>
  <si>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</si>
  <si>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</si>
  <si>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</si>
  <si>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</si>
  <si>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</si>
  <si>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</si>
  <si>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</si>
  <si>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</si>
  <si>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</si>
  <si>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</si>
  <si>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</si>
  <si>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</si>
  <si>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</si>
  <si>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</si>
  <si>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</si>
  <si>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</si>
  <si>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</si>
  <si>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</si>
  <si>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</si>
  <si>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</si>
  <si>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</si>
  <si>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</si>
  <si>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</si>
  <si>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</si>
  <si>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</si>
  <si>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</si>
  <si>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</si>
  <si>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</si>
  <si>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</si>
  <si>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</si>
  <si>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</si>
  <si>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</si>
  <si>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</si>
  <si>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</si>
  <si>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</si>
  <si>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</si>
  <si>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</si>
  <si>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</si>
  <si>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</si>
  <si>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</si>
  <si>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</si>
  <si>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</si>
  <si>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</si>
  <si>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</si>
  <si>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</si>
  <si>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</si>
  <si>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</si>
  <si>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</si>
  <si>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</si>
  <si>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</si>
  <si>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</si>
  <si>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</si>
  <si>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</si>
  <si>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</si>
  <si>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</si>
  <si>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</si>
  <si>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</si>
  <si>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</si>
  <si>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</si>
  <si>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</si>
  <si>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</si>
  <si>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</si>
  <si>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</si>
  <si>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</si>
  <si>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</si>
  <si>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</si>
  <si>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</si>
  <si>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</si>
  <si>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</si>
  <si>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</si>
  <si>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</si>
  <si>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</si>
  <si>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</si>
  <si>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</si>
  <si>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</si>
  <si>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</si>
  <si>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</si>
  <si>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</si>
  <si>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</si>
  <si>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</si>
  <si>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</si>
  <si>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</si>
  <si>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</si>
  <si>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</si>
  <si>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</si>
  <si>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</si>
  <si>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</si>
  <si>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</si>
  <si>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</si>
  <si>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</si>
  <si>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</si>
  <si>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</si>
  <si>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</si>
  <si>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</si>
  <si>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</si>
  <si>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</si>
  <si>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</si>
  <si>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</si>
  <si>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</si>
  <si>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</si>
  <si>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</si>
  <si>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</si>
  <si>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</si>
  <si>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</si>
  <si>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</si>
  <si>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</si>
  <si>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</si>
  <si>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</si>
  <si>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</si>
  <si>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</si>
  <si>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</si>
  <si>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</si>
  <si>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</si>
  <si>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</si>
  <si>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</si>
  <si>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</si>
  <si>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</si>
  <si>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</si>
  <si>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</si>
  <si>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</si>
  <si>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</si>
  <si>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</si>
  <si>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</si>
  <si>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</si>
  <si>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</si>
  <si>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</si>
  <si>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</si>
  <si>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</si>
  <si>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</si>
  <si>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</si>
  <si>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</si>
  <si>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</si>
  <si>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</si>
  <si>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</si>
  <si>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</si>
  <si>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</si>
  <si>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</si>
  <si>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人権問題研修</t>
    <rPh sb="0" eb="2">
      <t>ジンケン</t>
    </rPh>
    <rPh sb="2" eb="4">
      <t>モンダイ</t>
    </rPh>
    <rPh sb="4" eb="6">
      <t>ケンシュウ</t>
    </rPh>
    <phoneticPr fontId="1"/>
  </si>
  <si>
    <t>管理職員</t>
    <rPh sb="0" eb="2">
      <t>カンリ</t>
    </rPh>
    <rPh sb="2" eb="4">
      <t>ショクイン</t>
    </rPh>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</si>
  <si>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</si>
  <si>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</si>
  <si>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</si>
  <si>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</si>
  <si>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</si>
  <si>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</si>
  <si>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</si>
  <si>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</si>
  <si>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</si>
  <si>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3"/>
  </si>
  <si>
    <t>職員番号</t>
    <phoneticPr fontId="3"/>
  </si>
  <si>
    <t>氏名</t>
  </si>
  <si>
    <t>生年月日(元号年月日)</t>
  </si>
  <si>
    <t>生年月日</t>
    <rPh sb="0" eb="2">
      <t>セイネン</t>
    </rPh>
    <rPh sb="2" eb="4">
      <t>ガッピ</t>
    </rPh>
    <phoneticPr fontId="3"/>
  </si>
  <si>
    <t>（標準表示）</t>
    <rPh sb="1" eb="3">
      <t>ヒョウジュン</t>
    </rPh>
    <rPh sb="3" eb="5">
      <t>ヒョウジ</t>
    </rPh>
    <phoneticPr fontId="3"/>
  </si>
  <si>
    <t>年齢</t>
    <rPh sb="0" eb="2">
      <t>ネンレイ</t>
    </rPh>
    <phoneticPr fontId="3"/>
  </si>
  <si>
    <t>採用(元号年月日)</t>
  </si>
  <si>
    <t>採用年月日</t>
    <rPh sb="0" eb="2">
      <t>サイヨウ</t>
    </rPh>
    <rPh sb="2" eb="5">
      <t>ネンガッピ</t>
    </rPh>
    <phoneticPr fontId="3"/>
  </si>
  <si>
    <t>勤続年数</t>
    <rPh sb="0" eb="2">
      <t>キンゾク</t>
    </rPh>
    <rPh sb="2" eb="4">
      <t>ネンスウ</t>
    </rPh>
    <phoneticPr fontId="3"/>
  </si>
  <si>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</si>
  <si>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</si>
  <si>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</si>
  <si>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</si>
  <si>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</si>
  <si>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</si>
  <si>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</si>
  <si>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</si>
  <si>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</si>
  <si>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</si>
  <si>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</si>
  <si>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</si>
  <si>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</si>
  <si>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</si>
  <si>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</si>
  <si>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</si>
  <si>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</si>
  <si>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</si>
  <si>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</si>
  <si>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</si>
  <si>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</si>
  <si>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</si>
  <si>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</si>
  <si>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</si>
  <si>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</si>
  <si>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</si>
  <si>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</si>
  <si>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</si>
  <si>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</si>
  <si>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</si>
  <si>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</si>
  <si>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</si>
  <si>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</si>
  <si>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</si>
  <si>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</si>
  <si>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</si>
  <si>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</si>
  <si>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</si>
  <si>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</si>
  <si>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</si>
  <si>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</si>
  <si>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</si>
  <si>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</si>
  <si>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</si>
  <si>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</si>
  <si>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</si>
  <si>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</si>
  <si>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</si>
  <si>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</si>
  <si>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</si>
  <si>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</si>
  <si>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</si>
  <si>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</si>
  <si>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</si>
  <si>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</si>
  <si>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</si>
  <si>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</si>
  <si>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</si>
  <si>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</si>
  <si>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</si>
  <si>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</si>
  <si>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</si>
  <si>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</si>
  <si>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</si>
  <si>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</si>
  <si>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</si>
  <si>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</si>
  <si>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</si>
  <si>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</si>
  <si>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</si>
  <si>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</si>
  <si>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</si>
  <si>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</si>
  <si>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</si>
  <si>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</si>
  <si>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</si>
  <si>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</si>
  <si>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</si>
  <si>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</si>
  <si>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</si>
  <si>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</si>
  <si>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</si>
  <si>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</si>
  <si>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</si>
  <si>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</si>
  <si>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</si>
  <si>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</si>
  <si>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</si>
  <si>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</si>
  <si>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</si>
  <si>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</si>
  <si>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</si>
  <si>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</si>
  <si>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</si>
  <si>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</si>
  <si>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</si>
  <si>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</si>
  <si>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</si>
  <si>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</si>
  <si>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</si>
  <si>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</si>
  <si>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</si>
  <si>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</si>
  <si>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</si>
  <si>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</si>
  <si>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</si>
  <si>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</si>
  <si>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</si>
  <si>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</si>
  <si>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</si>
  <si>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</si>
  <si>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</si>
  <si>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</si>
  <si>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</si>
  <si>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</si>
  <si>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</si>
  <si>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</si>
  <si>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</si>
  <si>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</si>
  <si>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</si>
  <si>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</si>
  <si>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</si>
  <si>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</si>
  <si>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</si>
  <si>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</si>
  <si>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</si>
  <si>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</si>
  <si>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</si>
  <si>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</si>
  <si>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</si>
  <si>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</si>
  <si>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</si>
  <si>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</si>
  <si>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</si>
  <si>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</si>
  <si>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</si>
  <si>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</si>
  <si>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</si>
  <si>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</si>
  <si>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</si>
  <si>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</si>
  <si>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</si>
  <si>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</si>
  <si>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</si>
  <si>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</si>
  <si>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</si>
  <si>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</si>
  <si>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</si>
  <si>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</si>
  <si>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</si>
  <si>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</si>
  <si>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</si>
  <si>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</si>
  <si>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</si>
  <si>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</si>
  <si>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</si>
  <si>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</si>
  <si>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</si>
  <si>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</si>
  <si>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</si>
  <si>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</si>
  <si>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</si>
  <si>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</si>
  <si>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</si>
  <si>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</si>
  <si>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</si>
  <si>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</si>
  <si>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</si>
  <si>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</si>
  <si>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</si>
  <si>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</si>
  <si>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</si>
  <si>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</si>
  <si>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</si>
  <si>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</si>
  <si>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</si>
  <si>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</si>
  <si>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</si>
  <si>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</si>
  <si>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</si>
  <si>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</si>
  <si>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</si>
  <si>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</si>
  <si>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</si>
  <si>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</si>
  <si>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</si>
  <si>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</si>
  <si>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</si>
  <si>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</si>
  <si>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</si>
  <si>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</si>
  <si>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</si>
  <si>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</si>
  <si>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</si>
  <si>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</si>
  <si>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</si>
  <si>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</si>
  <si>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</si>
  <si>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</si>
  <si>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</si>
  <si>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</si>
  <si>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</si>
  <si>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</si>
  <si>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</si>
  <si>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</si>
  <si>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</si>
  <si>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</si>
  <si>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</si>
  <si>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</si>
  <si>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</si>
  <si>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</si>
  <si>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</si>
  <si>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</si>
  <si>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</si>
  <si>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</si>
  <si>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</si>
  <si>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</si>
  <si>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</si>
  <si>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</si>
  <si>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</si>
  <si>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</si>
  <si>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</si>
  <si>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</si>
  <si>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</si>
  <si>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</si>
  <si>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</si>
  <si>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</si>
  <si>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</si>
  <si>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</si>
  <si>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</si>
  <si>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</si>
  <si>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</si>
  <si>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</si>
  <si>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</si>
  <si>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</si>
  <si>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</si>
  <si>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</si>
  <si>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</si>
  <si>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</si>
  <si>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</si>
  <si>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</si>
  <si>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</si>
  <si>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</si>
  <si>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</si>
  <si>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</si>
  <si>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</si>
  <si>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</si>
  <si>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</si>
  <si>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</si>
  <si>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</si>
  <si>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</si>
  <si>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</si>
  <si>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</si>
  <si>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</si>
  <si>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</si>
  <si>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</si>
  <si>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</si>
  <si>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</si>
  <si>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</si>
  <si>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</si>
  <si>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</si>
  <si>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</si>
  <si>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</si>
  <si>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</si>
  <si>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</si>
  <si>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</si>
  <si>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</si>
  <si>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</si>
  <si>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</si>
  <si>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</si>
  <si>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</si>
  <si>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</si>
  <si>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</si>
  <si>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</si>
  <si>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</si>
  <si>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</si>
  <si>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</si>
  <si>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</si>
  <si>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</si>
  <si>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</si>
  <si>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</si>
  <si>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</si>
  <si>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</si>
  <si>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</si>
  <si>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</si>
  <si>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</si>
  <si>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</si>
  <si>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</si>
  <si>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</si>
  <si>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</si>
  <si>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</si>
  <si>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</si>
  <si>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</si>
  <si>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</si>
  <si>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</si>
  <si>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</si>
  <si>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</si>
  <si>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</si>
  <si>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</si>
  <si>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</si>
  <si>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</si>
  <si>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</si>
  <si>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</si>
  <si>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</si>
  <si>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</si>
  <si>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</si>
  <si>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</si>
  <si>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</si>
  <si>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</si>
  <si>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</si>
  <si>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</si>
  <si>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</si>
  <si>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</si>
  <si>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</si>
  <si>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</si>
  <si>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</si>
  <si>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</si>
  <si>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</si>
  <si>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</si>
  <si>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</si>
  <si>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</si>
  <si>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</si>
  <si>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</si>
  <si>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</si>
  <si>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</si>
  <si>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</si>
  <si>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</si>
  <si>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</si>
  <si>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</si>
  <si>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</si>
  <si>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</si>
  <si>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</si>
  <si>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</si>
  <si>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</si>
  <si>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</si>
  <si>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</si>
  <si>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</si>
  <si>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</si>
  <si>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</si>
  <si>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</si>
  <si>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</si>
  <si>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</si>
  <si>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</si>
  <si>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</si>
  <si>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</si>
  <si>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</si>
  <si>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</si>
  <si>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</si>
  <si>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</si>
  <si>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</si>
  <si>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</si>
  <si>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</si>
  <si>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</si>
  <si>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</si>
  <si>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</si>
  <si>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</si>
  <si>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</si>
  <si>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</si>
  <si>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</si>
  <si>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</si>
  <si>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</si>
  <si>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</si>
  <si>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</si>
  <si>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</si>
  <si>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</si>
  <si>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</si>
  <si>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</si>
  <si>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</si>
  <si>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</si>
  <si>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</si>
  <si>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</si>
  <si>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</si>
  <si>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</si>
  <si>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</si>
  <si>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</si>
  <si>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</si>
  <si>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</si>
  <si>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</si>
  <si>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</si>
  <si>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</si>
  <si>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</si>
  <si>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</si>
  <si>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</si>
  <si>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</si>
  <si>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</si>
  <si>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</si>
  <si>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</si>
  <si>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</si>
  <si>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</si>
  <si>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</si>
  <si>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</si>
  <si>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</si>
  <si>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</si>
  <si>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</si>
  <si>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</si>
  <si>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</si>
  <si>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</si>
  <si>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</si>
  <si>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</si>
  <si>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</si>
  <si>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</si>
  <si>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</si>
  <si>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</si>
  <si>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</si>
  <si>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</si>
  <si>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</si>
  <si>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</si>
  <si>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</si>
  <si>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</si>
  <si>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</si>
  <si>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</si>
  <si>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</si>
  <si>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</si>
  <si>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</si>
  <si>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</si>
  <si>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</si>
  <si>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</si>
  <si>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</si>
  <si>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</si>
  <si>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</si>
  <si>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</si>
  <si>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</si>
  <si>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</si>
  <si>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</si>
  <si>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</si>
  <si>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</si>
  <si>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</si>
  <si>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</si>
  <si>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</si>
  <si>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</si>
  <si>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</si>
  <si>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</si>
  <si>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</si>
  <si>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</si>
  <si>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</si>
  <si>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</si>
  <si>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</si>
  <si>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</si>
  <si>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</si>
  <si>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</si>
  <si>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</si>
  <si>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</si>
  <si>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</si>
  <si>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</si>
  <si>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</si>
  <si>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</si>
  <si>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</si>
  <si>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</si>
  <si>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</si>
  <si>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</si>
  <si>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</si>
  <si>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</si>
  <si>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</si>
  <si>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</si>
  <si>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</si>
  <si>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</si>
  <si>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</si>
  <si>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</si>
  <si>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</si>
  <si>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</si>
  <si>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</si>
  <si>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</si>
  <si>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</si>
  <si>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</si>
  <si>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</si>
  <si>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</si>
  <si>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</si>
  <si>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</si>
  <si>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</si>
  <si>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</si>
  <si>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</si>
  <si>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</si>
  <si>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</si>
  <si>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</si>
  <si>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</si>
  <si>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</si>
  <si>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</si>
  <si>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</si>
  <si>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</si>
  <si>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</si>
  <si>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</si>
  <si>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</si>
  <si>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</si>
  <si>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</si>
  <si>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</si>
  <si>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</si>
  <si>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</si>
  <si>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</si>
  <si>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</si>
  <si>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</si>
  <si>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</si>
  <si>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</si>
  <si>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</si>
  <si>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</si>
  <si>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</si>
  <si>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</si>
  <si>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</si>
  <si>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</si>
  <si>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</si>
  <si>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</si>
  <si>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</si>
  <si>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</si>
  <si>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</si>
  <si>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</si>
  <si>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</si>
  <si>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</si>
  <si>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</si>
  <si>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</si>
  <si>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</si>
  <si>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</si>
  <si>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</si>
  <si>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</si>
  <si>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</si>
  <si>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</si>
  <si>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</si>
  <si>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</si>
  <si>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</si>
  <si>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</si>
  <si>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</si>
  <si>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</si>
  <si>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</si>
  <si>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</si>
  <si>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</si>
  <si>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</si>
  <si>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</si>
  <si>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</si>
  <si>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</si>
  <si>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</si>
  <si>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</si>
  <si>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</si>
  <si>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</si>
  <si>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</si>
  <si>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</si>
  <si>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</si>
  <si>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</si>
  <si>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</si>
  <si>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</si>
  <si>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</si>
  <si>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</si>
  <si>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</si>
  <si>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</si>
  <si>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</si>
  <si>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</si>
  <si>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</si>
  <si>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</si>
  <si>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</si>
  <si>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</si>
  <si>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</si>
  <si>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</si>
  <si>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</si>
  <si>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</si>
  <si>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</si>
  <si>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</si>
  <si>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</si>
  <si>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</si>
  <si>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</si>
  <si>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</si>
  <si>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</si>
  <si>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</si>
  <si>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</si>
  <si>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</si>
  <si>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</si>
  <si>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</si>
  <si>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</si>
  <si>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</si>
  <si>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</si>
  <si>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</si>
  <si>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</si>
  <si>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</si>
  <si>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</si>
  <si>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</si>
  <si>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</si>
  <si>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</si>
  <si>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</si>
  <si>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</si>
  <si>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</si>
  <si>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</si>
  <si>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</si>
  <si>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</si>
  <si>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</si>
  <si>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</si>
  <si>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</si>
  <si>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</si>
  <si>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</si>
  <si>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</si>
  <si>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</si>
  <si>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</si>
  <si>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</si>
  <si>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</si>
  <si>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</si>
  <si>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</si>
  <si>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</si>
  <si>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</si>
  <si>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</si>
  <si>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</si>
  <si>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</si>
  <si>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</si>
  <si>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</si>
  <si>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</si>
  <si>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</si>
  <si>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</si>
  <si>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</si>
  <si>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</si>
  <si>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</si>
  <si>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</si>
  <si>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</si>
  <si>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</si>
  <si>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</si>
  <si>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</si>
  <si>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</si>
  <si>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</si>
  <si>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</si>
  <si>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</si>
  <si>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</si>
  <si>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</si>
  <si>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</si>
  <si>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</si>
  <si>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</si>
  <si>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</si>
  <si>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</si>
  <si>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</si>
  <si>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</si>
  <si>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</si>
  <si>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</si>
  <si>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</si>
  <si>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</si>
  <si>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</si>
  <si>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</si>
  <si>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</si>
  <si>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</si>
  <si>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</si>
  <si>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</si>
  <si>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</si>
  <si>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</si>
  <si>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</si>
  <si>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</si>
  <si>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</si>
  <si>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</si>
  <si>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</si>
  <si>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</si>
  <si>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</si>
  <si>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</si>
  <si>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</si>
  <si>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</si>
  <si>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</si>
  <si>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</si>
  <si>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</si>
  <si>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</si>
  <si>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</si>
  <si>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</si>
  <si>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</si>
  <si>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</si>
  <si>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</si>
  <si>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</si>
  <si>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</si>
  <si>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</si>
  <si>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</si>
  <si>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</si>
  <si>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</si>
  <si>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</si>
  <si>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</si>
  <si>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</si>
  <si>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</si>
  <si>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</si>
  <si>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</si>
  <si>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</si>
  <si>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</si>
  <si>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</si>
  <si>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</si>
  <si>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</si>
  <si>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</si>
  <si>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</si>
  <si>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</si>
  <si>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</si>
  <si>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</si>
  <si>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</si>
  <si>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</si>
  <si>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</si>
  <si>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</si>
  <si>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</si>
  <si>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</si>
  <si>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</si>
  <si>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</si>
  <si>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</si>
  <si>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</si>
  <si>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</si>
  <si>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</si>
  <si>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</si>
  <si>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</si>
  <si>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</si>
  <si>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</si>
  <si>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</si>
  <si>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</si>
  <si>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</si>
  <si>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</si>
  <si>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</si>
  <si>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</si>
  <si>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</si>
  <si>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</si>
  <si>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</si>
  <si>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</si>
  <si>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</si>
  <si>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</si>
  <si>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</si>
  <si>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</si>
  <si>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</si>
  <si>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</si>
  <si>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</si>
  <si>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</si>
  <si>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</si>
  <si>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</si>
  <si>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</si>
  <si>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</si>
  <si>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</si>
  <si>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</si>
  <si>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</si>
  <si>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</si>
  <si>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</si>
  <si>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</si>
  <si>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</si>
  <si>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</si>
  <si>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3"/>
  </si>
  <si>
    <t>昭和30</t>
    <rPh sb="0" eb="2">
      <t>ショウワ</t>
    </rPh>
    <phoneticPr fontId="3"/>
  </si>
  <si>
    <t>昭和31</t>
    <rPh sb="0" eb="2">
      <t>ショウワ</t>
    </rPh>
    <phoneticPr fontId="3"/>
  </si>
  <si>
    <t>昭和32</t>
    <rPh sb="0" eb="2">
      <t>ショウワ</t>
    </rPh>
    <phoneticPr fontId="3"/>
  </si>
  <si>
    <t>昭和33</t>
    <rPh sb="0" eb="2">
      <t>ショウワ</t>
    </rPh>
    <phoneticPr fontId="3"/>
  </si>
  <si>
    <t>昭和34</t>
    <rPh sb="0" eb="2">
      <t>ショウワ</t>
    </rPh>
    <phoneticPr fontId="3"/>
  </si>
  <si>
    <t>昭和35</t>
    <rPh sb="0" eb="2">
      <t>ショウワ</t>
    </rPh>
    <phoneticPr fontId="3"/>
  </si>
  <si>
    <t>昭和36</t>
    <rPh sb="0" eb="2">
      <t>ショウワ</t>
    </rPh>
    <phoneticPr fontId="3"/>
  </si>
  <si>
    <t>昭和37</t>
    <rPh sb="0" eb="2">
      <t>ショウワ</t>
    </rPh>
    <phoneticPr fontId="3"/>
  </si>
  <si>
    <t>昭和38</t>
    <rPh sb="0" eb="2">
      <t>ショウワ</t>
    </rPh>
    <phoneticPr fontId="3"/>
  </si>
  <si>
    <t>昭和39</t>
    <rPh sb="0" eb="2">
      <t>ショウワ</t>
    </rPh>
    <phoneticPr fontId="3"/>
  </si>
  <si>
    <t>昭和40</t>
    <rPh sb="0" eb="2">
      <t>ショウワ</t>
    </rPh>
    <phoneticPr fontId="3"/>
  </si>
  <si>
    <t>昭和41</t>
    <rPh sb="0" eb="2">
      <t>ショウワ</t>
    </rPh>
    <phoneticPr fontId="3"/>
  </si>
  <si>
    <t>昭和42</t>
    <rPh sb="0" eb="2">
      <t>ショウワ</t>
    </rPh>
    <phoneticPr fontId="3"/>
  </si>
  <si>
    <t>昭和43</t>
    <rPh sb="0" eb="2">
      <t>ショウワ</t>
    </rPh>
    <phoneticPr fontId="3"/>
  </si>
  <si>
    <t>昭和44</t>
    <rPh sb="0" eb="2">
      <t>ショウワ</t>
    </rPh>
    <phoneticPr fontId="3"/>
  </si>
  <si>
    <t>昭和45</t>
    <rPh sb="0" eb="2">
      <t>ショウワ</t>
    </rPh>
    <phoneticPr fontId="3"/>
  </si>
  <si>
    <t>昭和46</t>
    <rPh sb="0" eb="2">
      <t>ショウワ</t>
    </rPh>
    <phoneticPr fontId="3"/>
  </si>
  <si>
    <t>昭和47</t>
    <rPh sb="0" eb="2">
      <t>ショウワ</t>
    </rPh>
    <phoneticPr fontId="3"/>
  </si>
  <si>
    <t>昭和48</t>
    <rPh sb="0" eb="2">
      <t>ショウワ</t>
    </rPh>
    <phoneticPr fontId="3"/>
  </si>
  <si>
    <t>昭和49</t>
    <rPh sb="0" eb="2">
      <t>ショウワ</t>
    </rPh>
    <phoneticPr fontId="3"/>
  </si>
  <si>
    <t>昭和50</t>
    <rPh sb="0" eb="2">
      <t>ショウワ</t>
    </rPh>
    <phoneticPr fontId="3"/>
  </si>
  <si>
    <t>昭和51</t>
    <rPh sb="0" eb="2">
      <t>ショウワ</t>
    </rPh>
    <phoneticPr fontId="3"/>
  </si>
  <si>
    <t>昭和52</t>
    <rPh sb="0" eb="2">
      <t>ショウワ</t>
    </rPh>
    <phoneticPr fontId="3"/>
  </si>
  <si>
    <t>昭和53</t>
    <rPh sb="0" eb="2">
      <t>ショウワ</t>
    </rPh>
    <phoneticPr fontId="3"/>
  </si>
  <si>
    <t>昭和54</t>
    <rPh sb="0" eb="2">
      <t>ショウワ</t>
    </rPh>
    <phoneticPr fontId="3"/>
  </si>
  <si>
    <t>昭和55</t>
    <rPh sb="0" eb="2">
      <t>ショウワ</t>
    </rPh>
    <phoneticPr fontId="3"/>
  </si>
  <si>
    <t>昭和56</t>
    <rPh sb="0" eb="2">
      <t>ショウワ</t>
    </rPh>
    <phoneticPr fontId="3"/>
  </si>
  <si>
    <t>昭和57</t>
    <rPh sb="0" eb="2">
      <t>ショウワ</t>
    </rPh>
    <phoneticPr fontId="3"/>
  </si>
  <si>
    <t>昭和58</t>
    <rPh sb="0" eb="2">
      <t>ショウワ</t>
    </rPh>
    <phoneticPr fontId="3"/>
  </si>
  <si>
    <t>昭和59</t>
    <rPh sb="0" eb="2">
      <t>ショウワ</t>
    </rPh>
    <phoneticPr fontId="3"/>
  </si>
  <si>
    <t>昭和60</t>
    <rPh sb="0" eb="2">
      <t>ショウワ</t>
    </rPh>
    <phoneticPr fontId="3"/>
  </si>
  <si>
    <t>昭和61</t>
    <rPh sb="0" eb="2">
      <t>ショウワ</t>
    </rPh>
    <phoneticPr fontId="3"/>
  </si>
  <si>
    <t>昭和62</t>
    <rPh sb="0" eb="2">
      <t>ショウワ</t>
    </rPh>
    <phoneticPr fontId="3"/>
  </si>
  <si>
    <t>昭和63</t>
    <rPh sb="0" eb="2">
      <t>ショウワ</t>
    </rPh>
    <phoneticPr fontId="3"/>
  </si>
  <si>
    <t>昭和64</t>
    <rPh sb="0" eb="2">
      <t>ショウワ</t>
    </rPh>
    <phoneticPr fontId="3"/>
  </si>
  <si>
    <t>昭和65</t>
    <rPh sb="0" eb="2">
      <t>ショウワ</t>
    </rPh>
    <phoneticPr fontId="3"/>
  </si>
  <si>
    <t>昭和66</t>
    <rPh sb="0" eb="2">
      <t>ショウワ</t>
    </rPh>
    <phoneticPr fontId="3"/>
  </si>
  <si>
    <t>昭和67</t>
    <rPh sb="0" eb="2">
      <t>ショウワ</t>
    </rPh>
    <phoneticPr fontId="3"/>
  </si>
  <si>
    <t>昭和68</t>
    <rPh sb="0" eb="2">
      <t>ショウワ</t>
    </rPh>
    <phoneticPr fontId="3"/>
  </si>
  <si>
    <t>昭和69</t>
    <rPh sb="0" eb="2">
      <t>ショウワ</t>
    </rPh>
    <phoneticPr fontId="3"/>
  </si>
  <si>
    <t>昭和70</t>
    <rPh sb="0" eb="2">
      <t>ショウワ</t>
    </rPh>
    <phoneticPr fontId="3"/>
  </si>
  <si>
    <t>昭和71</t>
    <rPh sb="0" eb="2">
      <t>ショウワ</t>
    </rPh>
    <phoneticPr fontId="3"/>
  </si>
  <si>
    <t>昭和72</t>
    <rPh sb="0" eb="2">
      <t>ショウワ</t>
    </rPh>
    <phoneticPr fontId="3"/>
  </si>
  <si>
    <t>昭和73</t>
    <rPh sb="0" eb="2">
      <t>ショウワ</t>
    </rPh>
    <phoneticPr fontId="3"/>
  </si>
  <si>
    <t>昭和74</t>
    <rPh sb="0" eb="2">
      <t>ショウワ</t>
    </rPh>
    <phoneticPr fontId="3"/>
  </si>
  <si>
    <t>昭和75</t>
    <rPh sb="0" eb="2">
      <t>ショウワ</t>
    </rPh>
    <phoneticPr fontId="3"/>
  </si>
  <si>
    <t>昭和76</t>
    <rPh sb="0" eb="2">
      <t>ショウワ</t>
    </rPh>
    <phoneticPr fontId="3"/>
  </si>
  <si>
    <t>昭和77</t>
    <rPh sb="0" eb="2">
      <t>ショウワ</t>
    </rPh>
    <phoneticPr fontId="3"/>
  </si>
  <si>
    <t>昭和78</t>
    <rPh sb="0" eb="2">
      <t>ショウワ</t>
    </rPh>
    <phoneticPr fontId="3"/>
  </si>
  <si>
    <t>昭和79</t>
    <rPh sb="0" eb="2">
      <t>ショウワ</t>
    </rPh>
    <phoneticPr fontId="3"/>
  </si>
  <si>
    <t>昭和80</t>
    <rPh sb="0" eb="2">
      <t>ショウワ</t>
    </rPh>
    <phoneticPr fontId="3"/>
  </si>
  <si>
    <t>昭和81</t>
    <rPh sb="0" eb="2">
      <t>ショウワ</t>
    </rPh>
    <phoneticPr fontId="3"/>
  </si>
  <si>
    <t>昭和82</t>
    <rPh sb="0" eb="2">
      <t>ショウワ</t>
    </rPh>
    <phoneticPr fontId="3"/>
  </si>
  <si>
    <t>昭和83</t>
    <rPh sb="0" eb="2">
      <t>ショウワ</t>
    </rPh>
    <phoneticPr fontId="3"/>
  </si>
  <si>
    <t>昭和84</t>
    <rPh sb="0" eb="2">
      <t>ショウワ</t>
    </rPh>
    <phoneticPr fontId="3"/>
  </si>
  <si>
    <t>昭和85</t>
    <rPh sb="0" eb="2">
      <t>ショウワ</t>
    </rPh>
    <phoneticPr fontId="3"/>
  </si>
  <si>
    <t>昭和86</t>
    <rPh sb="0" eb="2">
      <t>ショウワ</t>
    </rPh>
    <phoneticPr fontId="3"/>
  </si>
  <si>
    <t>昭和87</t>
    <rPh sb="0" eb="2">
      <t>ショウワ</t>
    </rPh>
    <phoneticPr fontId="3"/>
  </si>
  <si>
    <t>昭和88</t>
    <rPh sb="0" eb="2">
      <t>ショウワ</t>
    </rPh>
    <phoneticPr fontId="3"/>
  </si>
  <si>
    <t>昭和89</t>
    <rPh sb="0" eb="2">
      <t>ショウワ</t>
    </rPh>
    <phoneticPr fontId="3"/>
  </si>
  <si>
    <t>昭和90</t>
    <rPh sb="0" eb="2">
      <t>ショウワ</t>
    </rPh>
    <phoneticPr fontId="3"/>
  </si>
  <si>
    <t>昭和91</t>
    <rPh sb="0" eb="2">
      <t>ショウワ</t>
    </rPh>
    <phoneticPr fontId="3"/>
  </si>
  <si>
    <t>昭和92</t>
    <rPh sb="0" eb="2">
      <t>ショウワ</t>
    </rPh>
    <phoneticPr fontId="3"/>
  </si>
  <si>
    <t>昭和93</t>
    <rPh sb="0" eb="2">
      <t>ショウワ</t>
    </rPh>
    <phoneticPr fontId="3"/>
  </si>
  <si>
    <t>昭和94</t>
    <rPh sb="0" eb="2">
      <t>ショウワ</t>
    </rPh>
    <phoneticPr fontId="3"/>
  </si>
  <si>
    <t>昭和95</t>
    <rPh sb="0" eb="2">
      <t>ショウワ</t>
    </rPh>
    <phoneticPr fontId="3"/>
  </si>
  <si>
    <t>昭和96</t>
    <rPh sb="0" eb="2">
      <t>ショウワ</t>
    </rPh>
    <phoneticPr fontId="3"/>
  </si>
  <si>
    <t>昭和97</t>
    <rPh sb="0" eb="2">
      <t>ショウワ</t>
    </rPh>
    <phoneticPr fontId="3"/>
  </si>
  <si>
    <t>昭和98</t>
    <rPh sb="0" eb="2">
      <t>ショウワ</t>
    </rPh>
    <phoneticPr fontId="3"/>
  </si>
  <si>
    <t>昭和99</t>
    <rPh sb="0" eb="2">
      <t>ショウワ</t>
    </rPh>
    <phoneticPr fontId="3"/>
  </si>
  <si>
    <t>昭和100</t>
    <rPh sb="0" eb="2">
      <t>ショウワ</t>
    </rPh>
    <phoneticPr fontId="3"/>
  </si>
  <si>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</si>
  <si>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</si>
  <si>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</si>
  <si>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</si>
  <si>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</si>
  <si>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</si>
  <si>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</si>
  <si>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</si>
  <si>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</si>
  <si>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</si>
  <si>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</si>
  <si>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</si>
  <si>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</si>
  <si>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</si>
  <si>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</si>
  <si>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</si>
  <si>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</si>
  <si>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</si>
  <si>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</si>
  <si>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</si>
  <si>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</si>
  <si>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</si>
  <si>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</si>
  <si>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</si>
  <si>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</si>
  <si>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</si>
  <si>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</si>
  <si>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</si>
  <si>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</si>
  <si>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</si>
  <si>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</si>
  <si>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</si>
  <si>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</si>
  <si>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</si>
  <si>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</si>
  <si>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</si>
  <si>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</si>
  <si>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</si>
  <si>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</si>
  <si>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</si>
  <si>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</si>
  <si>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</si>
  <si>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</si>
  <si>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</si>
  <si>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</si>
  <si>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</si>
  <si>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</si>
  <si>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</si>
  <si>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</si>
  <si>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</si>
  <si>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</si>
  <si>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</si>
  <si>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</si>
  <si>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</si>
  <si>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</si>
  <si>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</si>
  <si>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</si>
  <si>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</si>
  <si>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</si>
  <si>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</si>
  <si>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</si>
  <si>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</si>
  <si>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</si>
  <si>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</si>
  <si>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</si>
  <si>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</si>
  <si>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</si>
  <si>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</si>
  <si>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</si>
  <si>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</si>
  <si>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</si>
  <si>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</si>
  <si>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</si>
  <si>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</si>
  <si>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</si>
  <si>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</si>
  <si>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</si>
  <si>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</si>
  <si>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</si>
  <si>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</si>
  <si>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</si>
  <si>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</si>
  <si>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</si>
  <si>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</si>
  <si>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</si>
  <si>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</si>
  <si>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</si>
  <si>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</si>
  <si>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</si>
  <si>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</si>
  <si>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</si>
  <si>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</si>
  <si>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</si>
  <si>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</si>
  <si>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</si>
  <si>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</si>
  <si>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</si>
  <si>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</si>
  <si>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</si>
  <si>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</si>
  <si>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</si>
  <si>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</si>
  <si>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</si>
  <si>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</si>
  <si>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</si>
  <si>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</si>
  <si>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</si>
  <si>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</si>
  <si>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</si>
  <si>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</si>
  <si>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</si>
  <si>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</si>
  <si>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</si>
  <si>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</si>
  <si>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</si>
  <si>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</si>
  <si>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</si>
  <si>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</si>
  <si>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</si>
  <si>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</si>
  <si>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</si>
  <si>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</si>
  <si>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</si>
  <si>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</si>
  <si>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</si>
  <si>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</si>
  <si>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</si>
  <si>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</si>
  <si>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</si>
  <si>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</si>
  <si>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</si>
  <si>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</si>
  <si>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</si>
  <si>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</si>
  <si>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</si>
  <si>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</si>
  <si>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</si>
  <si>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</si>
  <si>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</si>
  <si>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</si>
  <si>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</si>
  <si>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</si>
  <si>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</si>
  <si>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</si>
  <si>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</si>
  <si>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</si>
  <si>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</si>
  <si>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</si>
  <si>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</si>
  <si>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</si>
  <si>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</si>
  <si>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</si>
  <si>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</si>
  <si>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</si>
  <si>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</si>
  <si>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</si>
  <si>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</si>
  <si>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</si>
  <si>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</si>
  <si>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</si>
  <si>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</si>
  <si>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</si>
  <si>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</si>
  <si>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</si>
  <si>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</si>
  <si>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</si>
  <si>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</si>
  <si>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</si>
  <si>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</si>
  <si>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</si>
  <si>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</si>
  <si>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</si>
  <si>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</si>
  <si>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</si>
  <si>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</si>
  <si>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</si>
  <si>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</si>
  <si>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</si>
  <si>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</si>
  <si>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</si>
  <si>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</si>
  <si>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</si>
  <si>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</si>
  <si>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</si>
  <si>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</si>
  <si>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</si>
  <si>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</si>
  <si>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</si>
  <si>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</si>
  <si>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</si>
  <si>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</si>
  <si>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</si>
  <si>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</si>
  <si>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</si>
  <si>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3"/>
  </si>
  <si>
    <t>岸城分署</t>
    <phoneticPr fontId="1"/>
  </si>
  <si>
    <t>岸城町7-1</t>
    <rPh sb="0" eb="1">
      <t>キシ</t>
    </rPh>
    <rPh sb="1" eb="2">
      <t>シロ</t>
    </rPh>
    <rPh sb="2" eb="3">
      <t>マチ</t>
    </rPh>
    <phoneticPr fontId="1"/>
  </si>
  <si>
    <t>平成</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</si>
  <si>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</si>
  <si>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</si>
  <si>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</si>
  <si>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</si>
  <si>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</si>
  <si>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</si>
  <si>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</si>
  <si>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</si>
  <si>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</si>
  <si>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(南ﾌﾞﾛｯｸ消防相互応援協定)</t>
    <rPh sb="7" eb="9">
      <t>ｓｂ</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</si>
  <si>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</si>
  <si>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</si>
  <si>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</si>
  <si>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</si>
  <si>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</si>
  <si>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</si>
  <si>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</si>
  <si>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</si>
  <si>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</si>
  <si>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</si>
  <si>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</si>
  <si>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</si>
  <si>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</si>
  <si>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</si>
  <si>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</si>
  <si>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</si>
  <si>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</si>
  <si>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</si>
  <si>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</si>
  <si>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</si>
  <si>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</si>
  <si>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</si>
  <si>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</si>
  <si>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</si>
  <si>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</si>
  <si>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</si>
  <si>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</si>
  <si>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</si>
  <si>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</si>
  <si>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</si>
  <si>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</si>
  <si>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</si>
  <si>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</si>
  <si>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</si>
  <si>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</si>
  <si>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</si>
  <si>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</si>
  <si>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</si>
  <si>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</si>
  <si>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</si>
  <si>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</si>
  <si>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</si>
  <si>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</si>
  <si>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</si>
  <si>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</si>
  <si>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</si>
  <si>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</si>
  <si>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</si>
  <si>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</si>
  <si>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</si>
  <si>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</si>
  <si>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</si>
  <si>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</si>
  <si>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</si>
  <si>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</si>
  <si>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</si>
  <si>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</si>
  <si>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平成</t>
  </si>
  <si>
    <t>年</t>
  </si>
  <si>
    <t>TKG-XZU685M</t>
    <phoneticPr fontId="1"/>
  </si>
  <si>
    <t>ABF-TRY230</t>
    <phoneticPr fontId="1"/>
  </si>
  <si>
    <t>ち</t>
    <phoneticPr fontId="1"/>
  </si>
  <si>
    <t>司令車</t>
    <rPh sb="0" eb="2">
      <t>シレイ</t>
    </rPh>
    <rPh sb="2" eb="3">
      <t>シャ</t>
    </rPh>
    <phoneticPr fontId="1"/>
  </si>
  <si>
    <t>警備活動車</t>
    <rPh sb="0" eb="2">
      <t>ケイビ</t>
    </rPh>
    <rPh sb="2" eb="4">
      <t>カツドウ</t>
    </rPh>
    <rPh sb="4" eb="5">
      <t>シャ</t>
    </rPh>
    <phoneticPr fontId="1"/>
  </si>
  <si>
    <t>年</t>
    <phoneticPr fontId="1"/>
  </si>
  <si>
    <t>消防司令長</t>
    <rPh sb="0" eb="2">
      <t>ショウボウ</t>
    </rPh>
    <rPh sb="2" eb="4">
      <t>シレイ</t>
    </rPh>
    <rPh sb="4" eb="5">
      <t>チョウ</t>
    </rPh>
    <phoneticPr fontId="1"/>
  </si>
  <si>
    <t>法定点検　　　　　　　　　（件）</t>
    <rPh sb="0" eb="2">
      <t>ホウテイ</t>
    </rPh>
    <rPh sb="2" eb="4">
      <t>テンケン</t>
    </rPh>
    <rPh sb="14" eb="15">
      <t>ケン</t>
    </rPh>
    <phoneticPr fontId="1"/>
  </si>
  <si>
    <t>DAA-ZWR80G</t>
    <phoneticPr fontId="1"/>
  </si>
  <si>
    <t>TKG-XZU685</t>
    <phoneticPr fontId="1"/>
  </si>
  <si>
    <t>人員搬送車</t>
    <rPh sb="0" eb="2">
      <t>ジンイン</t>
    </rPh>
    <rPh sb="2" eb="4">
      <t>ハンソウ</t>
    </rPh>
    <rPh sb="4" eb="5">
      <t>シャ</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</si>
  <si>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</si>
  <si>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</si>
  <si>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</si>
  <si>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</si>
  <si>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</si>
  <si>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</si>
  <si>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</si>
  <si>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</si>
  <si>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</si>
  <si>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</si>
  <si>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</si>
  <si>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</si>
  <si>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施　　　　　　設</t>
    <rPh sb="0" eb="1">
      <t>シ</t>
    </rPh>
    <rPh sb="7" eb="8">
      <t>セツ</t>
    </rPh>
    <phoneticPr fontId="1"/>
  </si>
  <si>
    <t>人　　　　　　　　　　　員</t>
    <rPh sb="0" eb="1">
      <t>ヒト</t>
    </rPh>
    <rPh sb="12" eb="13">
      <t>イン</t>
    </rPh>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</si>
  <si>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</si>
  <si>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</si>
  <si>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</si>
  <si>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</si>
  <si>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</si>
  <si>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</si>
  <si>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</si>
  <si>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</si>
  <si>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</si>
  <si>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</si>
  <si>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</si>
  <si>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</si>
  <si>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</si>
  <si>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</si>
  <si>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</si>
  <si>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</si>
  <si>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</si>
  <si>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</si>
  <si>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</si>
  <si>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</si>
  <si>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</si>
  <si>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</si>
  <si>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署活動車</t>
    <rPh sb="0" eb="1">
      <t>ショ</t>
    </rPh>
    <rPh sb="1" eb="4">
      <t>カツドウシャ</t>
    </rPh>
    <phoneticPr fontId="1"/>
  </si>
  <si>
    <t>普通自動車免許</t>
    <rPh sb="0" eb="2">
      <t>フツウ</t>
    </rPh>
    <phoneticPr fontId="12"/>
  </si>
  <si>
    <t>準中型自動車免許（5t）</t>
    <rPh sb="0" eb="1">
      <t>ジュン</t>
    </rPh>
    <rPh sb="1" eb="3">
      <t>チュウガタ</t>
    </rPh>
    <phoneticPr fontId="12"/>
  </si>
  <si>
    <t>準中型自動車免許（7.5t）</t>
    <rPh sb="0" eb="1">
      <t>ジュン</t>
    </rPh>
    <rPh sb="1" eb="3">
      <t>チュウガタ</t>
    </rPh>
    <phoneticPr fontId="12"/>
  </si>
  <si>
    <t>中型自動車免許（8t）</t>
    <rPh sb="0" eb="2">
      <t>チュウガタ</t>
    </rPh>
    <phoneticPr fontId="12"/>
  </si>
  <si>
    <t>中型自動車免許</t>
    <rPh sb="0" eb="2">
      <t>チュウガタ</t>
    </rPh>
    <phoneticPr fontId="12"/>
  </si>
  <si>
    <t>大型自動車免許</t>
    <rPh sb="0" eb="2">
      <t>オオガタ</t>
    </rPh>
    <rPh sb="2" eb="5">
      <t>ジドウシャ</t>
    </rPh>
    <rPh sb="5" eb="7">
      <t>メンキョ</t>
    </rPh>
    <phoneticPr fontId="12"/>
  </si>
  <si>
    <t>大型特殊自動車免許</t>
    <rPh sb="0" eb="2">
      <t>オオガタ</t>
    </rPh>
    <rPh sb="2" eb="4">
      <t>トクシュ</t>
    </rPh>
    <rPh sb="4" eb="7">
      <t>ジドウシャ</t>
    </rPh>
    <rPh sb="7" eb="9">
      <t>メンキョ</t>
    </rPh>
    <phoneticPr fontId="12"/>
  </si>
  <si>
    <t>危険物取扱免状</t>
    <rPh sb="0" eb="3">
      <t>キケンブツ</t>
    </rPh>
    <rPh sb="3" eb="5">
      <t>トリアツカイ</t>
    </rPh>
    <rPh sb="5" eb="7">
      <t>メンジョウ</t>
    </rPh>
    <phoneticPr fontId="12"/>
  </si>
  <si>
    <t>高圧ガス保安責任者</t>
    <rPh sb="0" eb="2">
      <t>コウアツ</t>
    </rPh>
    <rPh sb="4" eb="6">
      <t>ホアン</t>
    </rPh>
    <rPh sb="6" eb="9">
      <t>セキニンシャ</t>
    </rPh>
    <phoneticPr fontId="12"/>
  </si>
  <si>
    <t>衛生管理者</t>
    <rPh sb="0" eb="2">
      <t>エイセイ</t>
    </rPh>
    <rPh sb="2" eb="4">
      <t>カンリ</t>
    </rPh>
    <rPh sb="4" eb="5">
      <t>シャ</t>
    </rPh>
    <phoneticPr fontId="12"/>
  </si>
  <si>
    <t>1級．2級小型船舶操縦士</t>
    <rPh sb="1" eb="2">
      <t>キュウ</t>
    </rPh>
    <rPh sb="4" eb="5">
      <t>キュウ</t>
    </rPh>
    <rPh sb="5" eb="7">
      <t>コガタ</t>
    </rPh>
    <rPh sb="7" eb="9">
      <t>センパク</t>
    </rPh>
    <rPh sb="9" eb="12">
      <t>ソウジュウシ</t>
    </rPh>
    <phoneticPr fontId="12"/>
  </si>
  <si>
    <t>潜水士免許</t>
    <rPh sb="0" eb="3">
      <t>センスイシ</t>
    </rPh>
    <rPh sb="3" eb="5">
      <t>メンキョ</t>
    </rPh>
    <phoneticPr fontId="12"/>
  </si>
  <si>
    <t>玉掛技能</t>
    <rPh sb="0" eb="1">
      <t>タマ</t>
    </rPh>
    <rPh sb="1" eb="2">
      <t>カ</t>
    </rPh>
    <rPh sb="2" eb="4">
      <t>ギノウ</t>
    </rPh>
    <phoneticPr fontId="12"/>
  </si>
  <si>
    <t>小型移動式クレーン</t>
    <rPh sb="0" eb="2">
      <t>コガタ</t>
    </rPh>
    <rPh sb="2" eb="4">
      <t>イドウ</t>
    </rPh>
    <rPh sb="4" eb="5">
      <t>シキ</t>
    </rPh>
    <phoneticPr fontId="12"/>
  </si>
  <si>
    <t>第2種酸素欠乏危険作業主任者</t>
    <phoneticPr fontId="12"/>
  </si>
  <si>
    <t>救急救命士免許</t>
    <rPh sb="0" eb="5">
      <t>ｋｋｋ</t>
    </rPh>
    <rPh sb="5" eb="7">
      <t>メンキョ</t>
    </rPh>
    <phoneticPr fontId="12"/>
  </si>
  <si>
    <t>予防技術検定(防火査察)</t>
    <rPh sb="0" eb="2">
      <t>ヨボウ</t>
    </rPh>
    <rPh sb="2" eb="4">
      <t>ギジュツ</t>
    </rPh>
    <rPh sb="4" eb="6">
      <t>ケンテイ</t>
    </rPh>
    <rPh sb="7" eb="9">
      <t>ボウカ</t>
    </rPh>
    <rPh sb="9" eb="11">
      <t>ササツ</t>
    </rPh>
    <phoneticPr fontId="12"/>
  </si>
  <si>
    <t>予防技術検定(消防用設備等)</t>
    <rPh sb="0" eb="2">
      <t>ヨボウ</t>
    </rPh>
    <rPh sb="2" eb="4">
      <t>ギジュツ</t>
    </rPh>
    <rPh sb="4" eb="6">
      <t>ケンテイ</t>
    </rPh>
    <rPh sb="7" eb="10">
      <t>ショウボウヨウ</t>
    </rPh>
    <rPh sb="10" eb="12">
      <t>セツビ</t>
    </rPh>
    <rPh sb="12" eb="13">
      <t>トウ</t>
    </rPh>
    <phoneticPr fontId="12"/>
  </si>
  <si>
    <t>予防技術検定(危険物)</t>
    <rPh sb="0" eb="2">
      <t>ヨボウ</t>
    </rPh>
    <rPh sb="2" eb="4">
      <t>ギジュツ</t>
    </rPh>
    <rPh sb="4" eb="6">
      <t>ケンテイ</t>
    </rPh>
    <rPh sb="7" eb="10">
      <t>キケンブツ</t>
    </rPh>
    <phoneticPr fontId="12"/>
  </si>
  <si>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</si>
  <si>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</si>
  <si>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</si>
  <si>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</si>
  <si>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</si>
  <si>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</si>
  <si>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</si>
  <si>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</si>
  <si>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</si>
  <si>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</si>
  <si>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</si>
  <si>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</si>
  <si>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</si>
  <si>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</si>
  <si>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令和３年度</t>
    <rPh sb="0" eb="2">
      <t>レイワ</t>
    </rPh>
    <rPh sb="3" eb="5">
      <t>ネンド</t>
    </rPh>
    <phoneticPr fontId="1"/>
  </si>
  <si>
    <t>令和２年度</t>
    <phoneticPr fontId="1"/>
  </si>
  <si>
    <t>3BF-TRH226S</t>
    <phoneticPr fontId="1"/>
  </si>
  <si>
    <t>令和3年8月</t>
    <rPh sb="0" eb="2">
      <t>レイワ</t>
    </rPh>
    <rPh sb="3" eb="4">
      <t>ネン</t>
    </rPh>
    <rPh sb="5" eb="6">
      <t>ガツ</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</si>
  <si>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</si>
  <si>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</si>
  <si>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</si>
  <si>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消防士長</t>
    <rPh sb="0" eb="2">
      <t>ショウボウ</t>
    </rPh>
    <rPh sb="2" eb="4">
      <t>シチョウ</t>
    </rPh>
    <phoneticPr fontId="1"/>
  </si>
  <si>
    <t>大阪市消防局　指揮研修</t>
    <rPh sb="0" eb="3">
      <t>オオサカシ</t>
    </rPh>
    <rPh sb="3" eb="5">
      <t>ショウボウ</t>
    </rPh>
    <rPh sb="5" eb="6">
      <t>キョク</t>
    </rPh>
    <rPh sb="7" eb="9">
      <t>シキ</t>
    </rPh>
    <rPh sb="9" eb="11">
      <t>ケンシュウ</t>
    </rPh>
    <phoneticPr fontId="1"/>
  </si>
  <si>
    <t>消防司令</t>
    <phoneticPr fontId="1"/>
  </si>
  <si>
    <t>受託研修</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</si>
  <si>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</si>
  <si>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</si>
  <si>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</si>
  <si>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 xml:space="preserve">
 大阪府立　
 消防学校</t>
    <rPh sb="3" eb="5">
      <t>オオサカ</t>
    </rPh>
    <rPh sb="5" eb="7">
      <t>フリツ</t>
    </rPh>
    <rPh sb="10" eb="12">
      <t>ショウボウ</t>
    </rPh>
    <rPh sb="12" eb="14">
      <t>ガッコウ</t>
    </rPh>
    <phoneticPr fontId="1"/>
  </si>
  <si>
    <t>大阪市消防局　特殊災害研修</t>
    <rPh sb="7" eb="9">
      <t>トクシュ</t>
    </rPh>
    <rPh sb="9" eb="11">
      <t>サイガイ</t>
    </rPh>
    <rPh sb="11" eb="13">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</si>
  <si>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</si>
  <si>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</si>
  <si>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</si>
  <si>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</si>
  <si>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</si>
  <si>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</si>
  <si>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</si>
  <si>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</si>
  <si>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t>
    <phoneticPr fontId="1"/>
  </si>
  <si>
    <t>令和４年度</t>
    <rPh sb="0" eb="2">
      <t>レイワ</t>
    </rPh>
    <rPh sb="3" eb="5">
      <t>ネンド</t>
    </rPh>
    <phoneticPr fontId="1"/>
  </si>
  <si>
    <t>令和３年度</t>
    <phoneticPr fontId="1"/>
  </si>
  <si>
    <t>令和4年12月</t>
    <rPh sb="0" eb="2">
      <t>レイワ</t>
    </rPh>
    <rPh sb="3" eb="4">
      <t>ネン</t>
    </rPh>
    <rPh sb="6" eb="7">
      <t>ガツ</t>
    </rPh>
    <phoneticPr fontId="1"/>
  </si>
  <si>
    <t>岸和田市</t>
    <rPh sb="0" eb="4">
      <t>キシワダシ</t>
    </rPh>
    <phoneticPr fontId="1"/>
  </si>
  <si>
    <t>AA05</t>
    <phoneticPr fontId="1"/>
  </si>
  <si>
    <t>原動機付自転車</t>
    <rPh sb="0" eb="3">
      <t>ゲンドウキ</t>
    </rPh>
    <rPh sb="3" eb="4">
      <t>ツ</t>
    </rPh>
    <rPh sb="4" eb="7">
      <t>ジテンシャ</t>
    </rPh>
    <phoneticPr fontId="1"/>
  </si>
  <si>
    <t>ー</t>
    <phoneticPr fontId="47"/>
  </si>
  <si>
    <t>消  防
正  監</t>
    <rPh sb="0" eb="1">
      <t>ショウ</t>
    </rPh>
    <rPh sb="3" eb="4">
      <t>ボウ</t>
    </rPh>
    <rPh sb="5" eb="6">
      <t>タダ</t>
    </rPh>
    <rPh sb="8" eb="9">
      <t>カン</t>
    </rPh>
    <phoneticPr fontId="1"/>
  </si>
  <si>
    <t xml:space="preserve">災害対応特殊消防ポンプ自動車（CD-Ⅰ型）1台
警備活動車１台
災害対応特殊救急自動車１台
</t>
    <rPh sb="24" eb="26">
      <t>ケイビ</t>
    </rPh>
    <rPh sb="26" eb="28">
      <t>カツドウ</t>
    </rPh>
    <rPh sb="28" eb="29">
      <t>クルマ</t>
    </rPh>
    <rPh sb="30" eb="31">
      <t>ダイ</t>
    </rPh>
    <rPh sb="32" eb="34">
      <t>サイガイ</t>
    </rPh>
    <rPh sb="34" eb="36">
      <t>タイオウ</t>
    </rPh>
    <rPh sb="36" eb="38">
      <t>トクシュ</t>
    </rPh>
    <rPh sb="38" eb="40">
      <t>キュウキュウ</t>
    </rPh>
    <rPh sb="40" eb="43">
      <t>ジドウシャ</t>
    </rPh>
    <rPh sb="44" eb="45">
      <t>ダイ</t>
    </rPh>
    <phoneticPr fontId="1"/>
  </si>
  <si>
    <t xml:space="preserve">119番通報装置
無線電話装置（携帯型）
</t>
    <rPh sb="3" eb="4">
      <t>バン</t>
    </rPh>
    <rPh sb="4" eb="6">
      <t>ツウホウ</t>
    </rPh>
    <rPh sb="6" eb="8">
      <t>ソウチ</t>
    </rPh>
    <rPh sb="9" eb="11">
      <t>ムセン</t>
    </rPh>
    <rPh sb="11" eb="13">
      <t>デンワ</t>
    </rPh>
    <rPh sb="13" eb="15">
      <t>ソウチ</t>
    </rPh>
    <rPh sb="16" eb="19">
      <t>ケイタイガタ</t>
    </rPh>
    <phoneticPr fontId="1"/>
  </si>
  <si>
    <t>消防士長</t>
    <rPh sb="0" eb="2">
      <t>ショウボウ</t>
    </rPh>
    <phoneticPr fontId="1"/>
  </si>
  <si>
    <t>消防司令補</t>
    <rPh sb="0" eb="2">
      <t>ショウボウ</t>
    </rPh>
    <rPh sb="2" eb="4">
      <t>シレイ</t>
    </rPh>
    <rPh sb="4" eb="5">
      <t>ホ</t>
    </rPh>
    <phoneticPr fontId="1"/>
  </si>
  <si>
    <t>消防司令</t>
    <rPh sb="0" eb="4">
      <t>ショウボウシレイ</t>
    </rPh>
    <phoneticPr fontId="1"/>
  </si>
  <si>
    <t>大阪市消防局　救助隊電気災害研修</t>
    <rPh sb="7" eb="10">
      <t>キュウジョタイ</t>
    </rPh>
    <rPh sb="10" eb="16">
      <t>デンキサイガイケンシュウ</t>
    </rPh>
    <phoneticPr fontId="1"/>
  </si>
  <si>
    <t>司令車</t>
    <rPh sb="0" eb="2">
      <t>シレイ</t>
    </rPh>
    <rPh sb="2" eb="3">
      <t>クルマ</t>
    </rPh>
    <phoneticPr fontId="1"/>
  </si>
  <si>
    <t>（令和6年4月1日現在）</t>
    <rPh sb="1" eb="3">
      <t>レイワ</t>
    </rPh>
    <phoneticPr fontId="1"/>
  </si>
  <si>
    <t xml:space="preserve">（ 令和 6年 4 月 1 日 ） </t>
    <rPh sb="2" eb="4">
      <t>レイワ</t>
    </rPh>
    <rPh sb="6" eb="7">
      <t>ネン</t>
    </rPh>
    <rPh sb="10" eb="11">
      <t>ツキ</t>
    </rPh>
    <rPh sb="14" eb="15">
      <t>ヒ</t>
    </rPh>
    <phoneticPr fontId="1"/>
  </si>
  <si>
    <t>（令和6年4月1日）</t>
    <rPh sb="1" eb="2">
      <t>レイ</t>
    </rPh>
    <rPh sb="2" eb="3">
      <t>ワ</t>
    </rPh>
    <rPh sb="4" eb="5">
      <t>ネン</t>
    </rPh>
    <rPh sb="5" eb="6">
      <t>ヘイネン</t>
    </rPh>
    <rPh sb="6" eb="7">
      <t>ツキ</t>
    </rPh>
    <rPh sb="8" eb="9">
      <t>ヒ</t>
    </rPh>
    <phoneticPr fontId="1"/>
  </si>
  <si>
    <t>（令和5年度中）</t>
    <rPh sb="1" eb="3">
      <t>レイワ</t>
    </rPh>
    <rPh sb="4" eb="6">
      <t>ネンド</t>
    </rPh>
    <rPh sb="6" eb="7">
      <t>チュウ</t>
    </rPh>
    <phoneticPr fontId="1"/>
  </si>
  <si>
    <t>令和5年度職員教養実施状況</t>
    <rPh sb="0" eb="1">
      <t>レイ</t>
    </rPh>
    <rPh sb="1" eb="2">
      <t>ワ</t>
    </rPh>
    <rPh sb="3" eb="5">
      <t>ネンド</t>
    </rPh>
    <rPh sb="5" eb="7">
      <t>ショクイン</t>
    </rPh>
    <rPh sb="7" eb="9">
      <t>キョウヨウ</t>
    </rPh>
    <rPh sb="9" eb="11">
      <t>ジッシ</t>
    </rPh>
    <rPh sb="11" eb="13">
      <t>ジョウキョウ</t>
    </rPh>
    <phoneticPr fontId="1"/>
  </si>
  <si>
    <t>LDG-FE7JGAA</t>
    <phoneticPr fontId="1"/>
  </si>
  <si>
    <t>小型はしご車</t>
    <rPh sb="0" eb="2">
      <t>コガタ</t>
    </rPh>
    <rPh sb="5" eb="6">
      <t>シャ</t>
    </rPh>
    <phoneticPr fontId="1"/>
  </si>
  <si>
    <t>大型はしご車</t>
    <rPh sb="0" eb="2">
      <t>オオガタ</t>
    </rPh>
    <rPh sb="5" eb="6">
      <t>シャ</t>
    </rPh>
    <phoneticPr fontId="1"/>
  </si>
  <si>
    <t>予防科</t>
    <rPh sb="0" eb="2">
      <t>ヨボウ</t>
    </rPh>
    <rPh sb="2" eb="3">
      <t>カ</t>
    </rPh>
    <phoneticPr fontId="1"/>
  </si>
  <si>
    <t>消防士長</t>
    <rPh sb="0" eb="3">
      <t>ショウボウシ</t>
    </rPh>
    <rPh sb="3" eb="4">
      <t>オサ</t>
    </rPh>
    <phoneticPr fontId="1"/>
  </si>
  <si>
    <t>消防司令補、消防士長、消防士</t>
    <rPh sb="0" eb="5">
      <t>ショウボウシレイホ</t>
    </rPh>
    <rPh sb="6" eb="8">
      <t>ショウボウ</t>
    </rPh>
    <rPh sb="8" eb="10">
      <t>シチョウ</t>
    </rPh>
    <rPh sb="11" eb="14">
      <t>ショウボウシ</t>
    </rPh>
    <phoneticPr fontId="1"/>
  </si>
  <si>
    <t>消防司令補</t>
    <rPh sb="0" eb="2">
      <t>ショウボウ</t>
    </rPh>
    <rPh sb="2" eb="5">
      <t>シレイホ</t>
    </rPh>
    <phoneticPr fontId="1"/>
  </si>
  <si>
    <t>採用後３年目研修</t>
    <rPh sb="0" eb="3">
      <t>サイヨウゴ</t>
    </rPh>
    <rPh sb="4" eb="6">
      <t>ネンメ</t>
    </rPh>
    <rPh sb="6" eb="8">
      <t>ケンシュウ</t>
    </rPh>
    <phoneticPr fontId="1"/>
  </si>
  <si>
    <t>消防司令補</t>
    <rPh sb="0" eb="4">
      <t>ショウボウシレイ</t>
    </rPh>
    <rPh sb="4" eb="5">
      <t>ホ</t>
    </rPh>
    <phoneticPr fontId="1"/>
  </si>
  <si>
    <t>大阪市消防局　火災調査指導者養成研修</t>
    <rPh sb="0" eb="3">
      <t>オオサカシ</t>
    </rPh>
    <rPh sb="3" eb="6">
      <t>ショウボウキョク</t>
    </rPh>
    <rPh sb="7" eb="11">
      <t>カサイチョウサ</t>
    </rPh>
    <rPh sb="11" eb="14">
      <t>シドウシャ</t>
    </rPh>
    <rPh sb="14" eb="16">
      <t>ヨウセイ</t>
    </rPh>
    <rPh sb="16" eb="18">
      <t>ケンシュウ</t>
    </rPh>
    <phoneticPr fontId="1"/>
  </si>
  <si>
    <t>大阪市消防局　火災調査研修</t>
    <rPh sb="0" eb="3">
      <t>オオサカシ</t>
    </rPh>
    <rPh sb="3" eb="6">
      <t>ショウボウキョク</t>
    </rPh>
    <rPh sb="7" eb="11">
      <t>カサイチョウサ</t>
    </rPh>
    <rPh sb="11" eb="13">
      <t>ケンシュウ</t>
    </rPh>
    <phoneticPr fontId="1"/>
  </si>
  <si>
    <t>大阪市消防局　違反処理指導者研修</t>
    <rPh sb="0" eb="3">
      <t>オオサカシ</t>
    </rPh>
    <rPh sb="3" eb="6">
      <t>ショウボウキョク</t>
    </rPh>
    <rPh sb="7" eb="11">
      <t>イハンショリ</t>
    </rPh>
    <rPh sb="11" eb="14">
      <t>シドウシャ</t>
    </rPh>
    <rPh sb="14" eb="16">
      <t>ケンシュウ</t>
    </rPh>
    <phoneticPr fontId="1"/>
  </si>
  <si>
    <t>大阪市消防局　建築設備審査研修</t>
    <rPh sb="0" eb="3">
      <t>オオサカシ</t>
    </rPh>
    <rPh sb="3" eb="6">
      <t>ショウボウキョク</t>
    </rPh>
    <rPh sb="7" eb="11">
      <t>ケンチクセツビ</t>
    </rPh>
    <rPh sb="11" eb="13">
      <t>シンサ</t>
    </rPh>
    <rPh sb="13" eb="15">
      <t>ケンシュウ</t>
    </rPh>
    <phoneticPr fontId="1"/>
  </si>
  <si>
    <t>大阪市消防局　危険物審査研修</t>
    <rPh sb="0" eb="3">
      <t>オオサカシ</t>
    </rPh>
    <rPh sb="3" eb="6">
      <t>ショウボウキョク</t>
    </rPh>
    <rPh sb="7" eb="10">
      <t>キケンブツ</t>
    </rPh>
    <rPh sb="10" eb="12">
      <t>シンサ</t>
    </rPh>
    <rPh sb="12" eb="14">
      <t>ケンシュウ</t>
    </rPh>
    <phoneticPr fontId="1"/>
  </si>
  <si>
    <t>堺市消防局　指揮研修</t>
    <rPh sb="0" eb="2">
      <t>サカイシ</t>
    </rPh>
    <rPh sb="2" eb="5">
      <t>ショウボウキョク</t>
    </rPh>
    <rPh sb="6" eb="8">
      <t>シキ</t>
    </rPh>
    <rPh sb="8" eb="10">
      <t>ケンシュウ</t>
    </rPh>
    <phoneticPr fontId="1"/>
  </si>
  <si>
    <t>消防司令</t>
    <rPh sb="0" eb="4">
      <t>ショウボウシレイ</t>
    </rPh>
    <phoneticPr fontId="47"/>
  </si>
  <si>
    <t>消防職員安全衛生管理研修会</t>
    <rPh sb="0" eb="4">
      <t>ショウボウショクイン</t>
    </rPh>
    <rPh sb="4" eb="8">
      <t>アンゼンエイセイ</t>
    </rPh>
    <rPh sb="8" eb="10">
      <t>カンリ</t>
    </rPh>
    <rPh sb="10" eb="13">
      <t>ケンシュウカイ</t>
    </rPh>
    <phoneticPr fontId="1"/>
  </si>
  <si>
    <t>消防監、消防司令長、消防司令</t>
    <rPh sb="0" eb="2">
      <t>ショウボウ</t>
    </rPh>
    <rPh sb="2" eb="3">
      <t>カン</t>
    </rPh>
    <rPh sb="4" eb="9">
      <t>ショウボウシレイチョウ</t>
    </rPh>
    <rPh sb="10" eb="14">
      <t>ショウボウシレイ</t>
    </rPh>
    <phoneticPr fontId="1"/>
  </si>
  <si>
    <t>上記以外の講習、研修等</t>
    <rPh sb="0" eb="2">
      <t>ジョウキ</t>
    </rPh>
    <rPh sb="2" eb="4">
      <t>イガイ</t>
    </rPh>
    <rPh sb="5" eb="7">
      <t>コウシュウ</t>
    </rPh>
    <rPh sb="8" eb="10">
      <t>ケンシュウ</t>
    </rPh>
    <rPh sb="10" eb="11">
      <t>トウ</t>
    </rPh>
    <phoneticPr fontId="1"/>
  </si>
  <si>
    <t>全職員</t>
    <rPh sb="0" eb="3">
      <t>ゼンショクイン</t>
    </rPh>
    <phoneticPr fontId="1"/>
  </si>
  <si>
    <t>令和５年度</t>
    <rPh sb="0" eb="2">
      <t>レイワ</t>
    </rPh>
    <rPh sb="3" eb="5">
      <t>ネンド</t>
    </rPh>
    <phoneticPr fontId="1"/>
  </si>
  <si>
    <t>令和４年度</t>
    <phoneticPr fontId="1"/>
  </si>
  <si>
    <t>陽圧式化学防護服１着
高規格救急車１台
小型動力ポンプ１台
熱画像直視装置
自動心肺蘇生器</t>
    <rPh sb="3" eb="4">
      <t>カ</t>
    </rPh>
    <rPh sb="38" eb="40">
      <t>ジドウ</t>
    </rPh>
    <rPh sb="40" eb="42">
      <t>シンパイ</t>
    </rPh>
    <rPh sb="42" eb="45">
      <t>ソセイキ</t>
    </rPh>
    <phoneticPr fontId="1"/>
  </si>
  <si>
    <t>高機能消防指令センターシステム
署活動車１台
支援車１台
救助資機材リフトバック一式
自動心肺蘇生器クローバー3000
消防団用救命ボート一式</t>
    <rPh sb="16" eb="17">
      <t>ショ</t>
    </rPh>
    <rPh sb="17" eb="19">
      <t>カツドウ</t>
    </rPh>
    <rPh sb="19" eb="20">
      <t>クルマ</t>
    </rPh>
    <rPh sb="21" eb="22">
      <t>ダイ</t>
    </rPh>
    <rPh sb="23" eb="25">
      <t>シエン</t>
    </rPh>
    <rPh sb="25" eb="26">
      <t>シャ</t>
    </rPh>
    <rPh sb="27" eb="28">
      <t>ダイ</t>
    </rPh>
    <rPh sb="29" eb="31">
      <t>キュウジョ</t>
    </rPh>
    <rPh sb="31" eb="34">
      <t>シキザイ</t>
    </rPh>
    <rPh sb="40" eb="42">
      <t>イッシキ</t>
    </rPh>
    <rPh sb="43" eb="45">
      <t>ジドウ</t>
    </rPh>
    <rPh sb="45" eb="47">
      <t>シンパイ</t>
    </rPh>
    <rPh sb="47" eb="49">
      <t>ソセイ</t>
    </rPh>
    <rPh sb="49" eb="50">
      <t>キ</t>
    </rPh>
    <rPh sb="60" eb="63">
      <t>ショウボウダン</t>
    </rPh>
    <rPh sb="63" eb="64">
      <t>ヨウ</t>
    </rPh>
    <rPh sb="64" eb="66">
      <t>キュウメイ</t>
    </rPh>
    <rPh sb="69" eb="71">
      <t>イッシキ</t>
    </rPh>
    <phoneticPr fontId="1"/>
  </si>
  <si>
    <t>高規格救急車１台
水槽付き消防ポンプ自動車１台
陽圧式化学防護服１着
小型動力ポンプ１台
熱画像直視装置
搬送用アイソレーター</t>
    <rPh sb="0" eb="3">
      <t>コウキカク</t>
    </rPh>
    <rPh sb="3" eb="6">
      <t>キュウキュウシャ</t>
    </rPh>
    <rPh sb="7" eb="8">
      <t>ダイ</t>
    </rPh>
    <rPh sb="9" eb="11">
      <t>スイソウ</t>
    </rPh>
    <rPh sb="11" eb="12">
      <t>ツ</t>
    </rPh>
    <rPh sb="13" eb="15">
      <t>ショウボウ</t>
    </rPh>
    <rPh sb="18" eb="21">
      <t>ジドウシャ</t>
    </rPh>
    <rPh sb="22" eb="23">
      <t>ダイ</t>
    </rPh>
    <rPh sb="24" eb="26">
      <t>ヨウアツ</t>
    </rPh>
    <rPh sb="26" eb="27">
      <t>シキ</t>
    </rPh>
    <rPh sb="27" eb="29">
      <t>カガク</t>
    </rPh>
    <rPh sb="29" eb="32">
      <t>ボウゴフク</t>
    </rPh>
    <rPh sb="33" eb="34">
      <t>チャク</t>
    </rPh>
    <rPh sb="35" eb="37">
      <t>コガタ</t>
    </rPh>
    <rPh sb="37" eb="39">
      <t>ドウリョク</t>
    </rPh>
    <rPh sb="43" eb="44">
      <t>ダイ</t>
    </rPh>
    <rPh sb="45" eb="46">
      <t>ネツ</t>
    </rPh>
    <rPh sb="46" eb="48">
      <t>ガゾウ</t>
    </rPh>
    <rPh sb="48" eb="50">
      <t>チョクシ</t>
    </rPh>
    <rPh sb="50" eb="52">
      <t>ソウチ</t>
    </rPh>
    <rPh sb="53" eb="56">
      <t>ハンソウヨウ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</si>
</sst>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 numFmtId="188" formatCode="[=0]#;#,##0_ "/>
    <numFmt numFmtId="189" formatCode="[=0]#;&quot;(&quot;0&quot;)&quot;"/>
  </numFmts>
  <fonts count="52">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sz val="9"/>
      <name val="HG丸ｺﾞｼｯｸM-PRO"/>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12"/>
      <color rgb="FF000000"/>
      <name val="Arial"/>
      <family val="2"/>
    </font>
    <font>
      <u/>
      <sz val="11"/>
      <color theme="10"/>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37"/>
        <bgColor indexed="64"/>
      </patternFill>
    </fill>
    <fill>
      <patternFill patternType="solid">
        <fgColor rgb="FFFFFF00"/>
        <bgColor indexed="64"/>
      </patternFill>
    </fill>
  </fills>
  <borders count="2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medium">
        <color indexed="64"/>
      </bottom>
      <diagonal/>
    </border>
    <border>
      <left/>
      <right style="dotted">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left/>
      <right style="medium">
        <color indexed="64"/>
      </right>
      <top style="thin">
        <color indexed="64"/>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s>
  <cellStyleXfs count="4">
    <xf numFmtId="0" fontId="0" fillId="0" borderId="0">
      <alignment vertical="center"/>
    </xf>
    <xf numFmtId="0" fontId="13" fillId="0" borderId="0"/>
    <xf numFmtId="0" fontId="5" fillId="0" borderId="0">
      <alignment vertical="center"/>
    </xf>
    <xf numFmtId="0" fontId="46" fillId="0" borderId="0" applyNumberFormat="0" applyFill="0" applyBorder="0" applyAlignment="0" applyProtection="0">
      <alignment vertical="center"/>
    </xf>
  </cellStyleXfs>
  <cellXfs count="989">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0" fillId="3" borderId="0" xfId="0" applyFill="1" applyAlignment="1">
      <alignment vertical="center" wrapText="1"/>
    </xf>
    <xf numFmtId="0" fontId="0" fillId="3" borderId="0" xfId="0" applyFill="1">
      <alignment vertical="center"/>
    </xf>
    <xf numFmtId="0" fontId="0" fillId="0" borderId="0" xfId="0" applyAlignment="1">
      <alignment vertical="center" wrapText="1"/>
    </xf>
    <xf numFmtId="0" fontId="16" fillId="0" borderId="0" xfId="0" applyFont="1" applyAlignment="1">
      <alignment vertical="center"/>
    </xf>
    <xf numFmtId="0" fontId="0" fillId="0" borderId="0" xfId="0" applyAlignment="1">
      <alignment vertical="center" wrapText="1"/>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7" fillId="0" borderId="6" xfId="0" applyFont="1" applyBorder="1" applyAlignment="1">
      <alignment horizontal="right" vertical="center" wrapText="1"/>
    </xf>
    <xf numFmtId="0" fontId="0" fillId="3"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NumberFormat="1" applyFont="1" applyFill="1" applyAlignment="1">
      <alignment vertical="center"/>
    </xf>
    <xf numFmtId="0" fontId="2" fillId="0" borderId="25" xfId="0" applyFont="1" applyBorder="1" applyAlignment="1">
      <alignment horizontal="center" vertical="center"/>
    </xf>
    <xf numFmtId="0" fontId="2" fillId="0" borderId="26" xfId="0" applyFont="1" applyBorder="1" applyAlignment="1">
      <alignment vertical="center"/>
    </xf>
    <xf numFmtId="182"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vertical="center"/>
    </xf>
    <xf numFmtId="183" fontId="4" fillId="0" borderId="2" xfId="0" applyNumberFormat="1" applyFont="1" applyFill="1" applyBorder="1" applyAlignment="1" applyProtection="1">
      <alignment horizontal="left" vertical="center" wrapText="1"/>
    </xf>
    <xf numFmtId="184" fontId="4" fillId="0" borderId="2" xfId="0" applyNumberFormat="1" applyFont="1" applyFill="1" applyBorder="1" applyAlignment="1" applyProtection="1">
      <alignment horizontal="left" vertical="center" wrapText="1"/>
    </xf>
    <xf numFmtId="183" fontId="4" fillId="0" borderId="2" xfId="0" applyNumberFormat="1" applyFont="1" applyFill="1" applyBorder="1" applyAlignment="1" applyProtection="1">
      <alignment horizontal="left" vertical="center"/>
    </xf>
    <xf numFmtId="185" fontId="4" fillId="0" borderId="2" xfId="0" applyNumberFormat="1" applyFont="1" applyFill="1" applyBorder="1" applyAlignment="1" applyProtection="1">
      <alignment horizontal="left" vertical="center"/>
    </xf>
    <xf numFmtId="182"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2" fillId="0" borderId="27" xfId="0" applyFont="1" applyBorder="1" applyAlignment="1">
      <alignment horizontal="center" vertical="center"/>
    </xf>
    <xf numFmtId="14" fontId="2" fillId="0" borderId="28" xfId="0" applyNumberFormat="1" applyFont="1" applyFill="1" applyBorder="1" applyAlignment="1">
      <alignment vertical="center"/>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4" borderId="2" xfId="0" applyFont="1" applyFill="1" applyBorder="1" applyAlignment="1">
      <alignment vertical="center"/>
    </xf>
    <xf numFmtId="49" fontId="2" fillId="4" borderId="2" xfId="0" applyNumberFormat="1" applyFont="1" applyFill="1" applyBorder="1" applyAlignment="1">
      <alignment vertical="center"/>
    </xf>
    <xf numFmtId="0" fontId="2" fillId="5" borderId="2" xfId="0" applyFont="1" applyFill="1" applyBorder="1" applyAlignment="1">
      <alignment vertical="center"/>
    </xf>
    <xf numFmtId="49" fontId="2" fillId="5" borderId="2" xfId="0" applyNumberFormat="1" applyFont="1" applyFill="1" applyBorder="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4" fillId="0" borderId="0" xfId="0" applyFont="1">
      <alignment vertical="center"/>
    </xf>
    <xf numFmtId="0" fontId="18" fillId="0" borderId="0" xfId="0" applyFont="1">
      <alignment vertical="center"/>
    </xf>
    <xf numFmtId="0" fontId="0" fillId="0" borderId="0" xfId="0">
      <alignment vertical="center"/>
    </xf>
    <xf numFmtId="0" fontId="0" fillId="0" borderId="0" xfId="0">
      <alignmen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wrapText="1"/>
    </xf>
    <xf numFmtId="0" fontId="16" fillId="0" borderId="0" xfId="0" applyFont="1">
      <alignment vertical="center"/>
    </xf>
    <xf numFmtId="0" fontId="0" fillId="0" borderId="65" xfId="0" applyBorder="1">
      <alignment vertical="center"/>
    </xf>
    <xf numFmtId="0" fontId="0" fillId="0" borderId="0" xfId="0" applyAlignment="1">
      <alignment vertical="top" wrapText="1"/>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justify" vertical="center"/>
    </xf>
    <xf numFmtId="0" fontId="28" fillId="0" borderId="0" xfId="0" applyFont="1" applyAlignment="1">
      <alignment vertical="center"/>
    </xf>
    <xf numFmtId="0" fontId="29" fillId="0" borderId="1" xfId="0" applyFont="1" applyBorder="1" applyAlignment="1">
      <alignment horizontal="center" vertical="top" wrapText="1"/>
    </xf>
    <xf numFmtId="0" fontId="29" fillId="0" borderId="66" xfId="0" applyFont="1" applyBorder="1" applyAlignment="1">
      <alignment horizontal="distributed" vertical="center" wrapText="1" indent="1"/>
    </xf>
    <xf numFmtId="0" fontId="29" fillId="0" borderId="67" xfId="0" applyFont="1" applyBorder="1" applyAlignment="1">
      <alignment horizontal="distributed" vertical="center" wrapText="1" indent="1"/>
    </xf>
    <xf numFmtId="0" fontId="29" fillId="0" borderId="68" xfId="0" applyFont="1" applyBorder="1" applyAlignment="1">
      <alignment horizontal="distributed" vertical="center" wrapText="1" indent="1"/>
    </xf>
    <xf numFmtId="0" fontId="30" fillId="0" borderId="69" xfId="0" applyFont="1" applyFill="1" applyBorder="1" applyAlignment="1">
      <alignment horizontal="center" vertical="top" wrapText="1"/>
    </xf>
    <xf numFmtId="0" fontId="31" fillId="0" borderId="0" xfId="0" applyFont="1">
      <alignment vertical="center"/>
    </xf>
    <xf numFmtId="0" fontId="0" fillId="0" borderId="70" xfId="0" applyBorder="1">
      <alignment vertical="center"/>
    </xf>
    <xf numFmtId="0" fontId="0" fillId="0" borderId="0" xfId="0" applyBorder="1">
      <alignment vertical="center"/>
    </xf>
    <xf numFmtId="0" fontId="32" fillId="0" borderId="0" xfId="0" applyFont="1" applyAlignment="1">
      <alignment horizontal="distributed" vertical="center"/>
    </xf>
    <xf numFmtId="0" fontId="31" fillId="0" borderId="20" xfId="0" applyFont="1" applyBorder="1">
      <alignment vertical="center"/>
    </xf>
    <xf numFmtId="0" fontId="0" fillId="0" borderId="71" xfId="0" applyBorder="1">
      <alignment vertical="center"/>
    </xf>
    <xf numFmtId="0" fontId="0" fillId="0" borderId="72" xfId="0" applyBorder="1">
      <alignment vertical="center"/>
    </xf>
    <xf numFmtId="0" fontId="32" fillId="0" borderId="0" xfId="0" applyFont="1">
      <alignment vertical="center"/>
    </xf>
    <xf numFmtId="0" fontId="31" fillId="0" borderId="70" xfId="0" applyFont="1" applyBorder="1">
      <alignment vertical="center"/>
    </xf>
    <xf numFmtId="0" fontId="31" fillId="0" borderId="72" xfId="0" applyFont="1" applyBorder="1">
      <alignment vertical="center"/>
    </xf>
    <xf numFmtId="0" fontId="31" fillId="0" borderId="0" xfId="0" applyFont="1" applyBorder="1">
      <alignment vertical="center"/>
    </xf>
    <xf numFmtId="0" fontId="0" fillId="0" borderId="0" xfId="0" applyAlignment="1">
      <alignment vertical="center"/>
    </xf>
    <xf numFmtId="0" fontId="19" fillId="0" borderId="0" xfId="0" applyFont="1" applyAlignment="1">
      <alignment horizontal="center" vertical="top" wrapText="1"/>
    </xf>
    <xf numFmtId="0" fontId="20" fillId="0" borderId="0" xfId="0" applyFont="1" applyAlignment="1">
      <alignment vertical="top"/>
    </xf>
    <xf numFmtId="0" fontId="5" fillId="0" borderId="0" xfId="2">
      <alignment vertical="center"/>
    </xf>
    <xf numFmtId="0" fontId="5" fillId="3" borderId="0" xfId="2" applyFill="1">
      <alignment vertical="center"/>
    </xf>
    <xf numFmtId="0" fontId="6" fillId="3" borderId="0" xfId="2" applyFont="1" applyFill="1" applyAlignment="1">
      <alignment horizontal="justify" vertical="center"/>
    </xf>
    <xf numFmtId="0" fontId="7" fillId="3" borderId="0" xfId="2" applyFont="1" applyFill="1" applyAlignment="1">
      <alignment horizontal="justify" vertical="center"/>
    </xf>
    <xf numFmtId="0" fontId="8" fillId="3" borderId="73" xfId="2" applyFont="1" applyFill="1" applyBorder="1" applyAlignment="1">
      <alignment horizontal="justify" vertical="top" wrapText="1"/>
    </xf>
    <xf numFmtId="0" fontId="9" fillId="3" borderId="1" xfId="2" applyFont="1" applyFill="1" applyBorder="1" applyAlignment="1">
      <alignment horizontal="distributed" vertical="center" wrapText="1" indent="3"/>
    </xf>
    <xf numFmtId="0" fontId="8" fillId="3" borderId="74" xfId="2" applyFont="1" applyFill="1" applyBorder="1" applyAlignment="1">
      <alignment horizontal="justify" vertical="top" wrapText="1"/>
    </xf>
    <xf numFmtId="0" fontId="10" fillId="3" borderId="0" xfId="2" applyFont="1" applyFill="1" applyAlignment="1">
      <alignment horizontal="justify" vertical="center"/>
    </xf>
    <xf numFmtId="0" fontId="30" fillId="0" borderId="67" xfId="0" applyFont="1" applyBorder="1" applyAlignment="1">
      <alignment horizontal="distributed" vertical="center" wrapText="1" indent="1"/>
    </xf>
    <xf numFmtId="0" fontId="30" fillId="0" borderId="75" xfId="0" applyFont="1" applyBorder="1" applyAlignment="1" applyProtection="1">
      <alignment horizontal="distributed" vertical="center" wrapText="1" indent="1"/>
      <protection locked="0"/>
    </xf>
    <xf numFmtId="0" fontId="14" fillId="0" borderId="0" xfId="0" applyFont="1" applyProtection="1">
      <alignment vertical="center"/>
    </xf>
    <xf numFmtId="0" fontId="0" fillId="0" borderId="0" xfId="0" applyProtection="1">
      <alignment vertical="center"/>
    </xf>
    <xf numFmtId="177" fontId="14" fillId="0" borderId="0" xfId="0" applyNumberFormat="1" applyFont="1" applyFill="1" applyBorder="1" applyAlignment="1" applyProtection="1">
      <alignment horizontal="right" vertical="center"/>
    </xf>
    <xf numFmtId="0" fontId="33"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29" fillId="3" borderId="68" xfId="0" applyFont="1" applyFill="1" applyBorder="1" applyAlignment="1">
      <alignment horizontal="center" wrapText="1"/>
    </xf>
    <xf numFmtId="0" fontId="29" fillId="3" borderId="79" xfId="0" applyFont="1" applyFill="1" applyBorder="1" applyAlignment="1">
      <alignment horizontal="distributed" wrapText="1" indent="1"/>
    </xf>
    <xf numFmtId="0" fontId="0" fillId="3" borderId="0" xfId="0" applyFill="1" applyAlignment="1">
      <alignment vertical="center" wrapText="1"/>
    </xf>
    <xf numFmtId="0" fontId="16" fillId="3" borderId="0" xfId="0" applyFont="1" applyFill="1" applyAlignment="1">
      <alignment vertical="center"/>
    </xf>
    <xf numFmtId="0" fontId="0" fillId="3" borderId="0" xfId="0" applyFont="1" applyFill="1" applyAlignment="1">
      <alignment horizontal="distributed" vertical="center"/>
    </xf>
    <xf numFmtId="0" fontId="0" fillId="3" borderId="0" xfId="0" applyFill="1" applyBorder="1" applyAlignment="1">
      <alignment horizontal="distributed" vertical="center" indent="1"/>
    </xf>
    <xf numFmtId="177" fontId="0" fillId="3" borderId="0" xfId="0" applyNumberFormat="1" applyFill="1" applyBorder="1" applyAlignment="1" applyProtection="1">
      <alignment horizontal="right" vertical="center"/>
      <protection locked="0"/>
    </xf>
    <xf numFmtId="0" fontId="16" fillId="0" borderId="0" xfId="0" applyFont="1" applyAlignment="1">
      <alignment vertical="center"/>
    </xf>
    <xf numFmtId="0" fontId="0" fillId="0" borderId="65" xfId="0" applyBorder="1">
      <alignment vertical="center"/>
    </xf>
    <xf numFmtId="0" fontId="30" fillId="0" borderId="75" xfId="0" applyFont="1" applyBorder="1" applyAlignment="1">
      <alignment horizontal="distributed" vertical="center" wrapText="1" indent="1"/>
    </xf>
    <xf numFmtId="0" fontId="30" fillId="0" borderId="0"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181" fontId="29" fillId="0" borderId="75" xfId="0" applyNumberFormat="1" applyFont="1" applyBorder="1" applyAlignment="1">
      <alignment horizontal="right" vertical="center" wrapText="1" indent="1"/>
    </xf>
    <xf numFmtId="181" fontId="29" fillId="0" borderId="67" xfId="0" applyNumberFormat="1" applyFont="1" applyBorder="1" applyAlignment="1">
      <alignment horizontal="right" vertical="center" wrapText="1" indent="1"/>
    </xf>
    <xf numFmtId="181" fontId="29" fillId="0" borderId="75" xfId="0" applyNumberFormat="1" applyFont="1" applyBorder="1" applyAlignment="1" applyProtection="1">
      <alignment horizontal="right" vertical="center" wrapText="1" indent="1"/>
      <protection locked="0"/>
    </xf>
    <xf numFmtId="0" fontId="0" fillId="0" borderId="70" xfId="0" applyBorder="1">
      <alignment vertical="center"/>
    </xf>
    <xf numFmtId="0" fontId="0" fillId="0" borderId="65" xfId="0" applyBorder="1">
      <alignment vertical="center"/>
    </xf>
    <xf numFmtId="0" fontId="32"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5" fillId="0" borderId="11" xfId="0" applyFont="1" applyBorder="1" applyAlignment="1">
      <alignment horizontal="right" vertical="center"/>
    </xf>
    <xf numFmtId="0" fontId="35" fillId="0" borderId="75" xfId="0" applyNumberFormat="1" applyFont="1" applyBorder="1" applyAlignment="1" applyProtection="1">
      <alignment horizontal="center" vertical="center"/>
      <protection locked="0"/>
    </xf>
    <xf numFmtId="180" fontId="35" fillId="0" borderId="76" xfId="0" applyNumberFormat="1" applyFont="1" applyBorder="1" applyAlignment="1">
      <alignment horizontal="left" vertical="center"/>
    </xf>
    <xf numFmtId="177" fontId="35" fillId="0" borderId="2" xfId="0" applyNumberFormat="1" applyFont="1" applyBorder="1" applyAlignment="1" applyProtection="1">
      <alignment horizontal="right" vertical="center"/>
      <protection locked="0"/>
    </xf>
    <xf numFmtId="181" fontId="35" fillId="0" borderId="2" xfId="0" applyNumberFormat="1" applyFont="1" applyBorder="1" applyProtection="1">
      <alignment vertical="center"/>
      <protection locked="0"/>
    </xf>
    <xf numFmtId="179" fontId="35" fillId="0" borderId="15" xfId="0" applyNumberFormat="1" applyFont="1" applyBorder="1" applyAlignment="1" applyProtection="1">
      <alignment horizontal="distributed" vertical="center" indent="1"/>
      <protection locked="0"/>
    </xf>
    <xf numFmtId="0" fontId="35" fillId="0" borderId="75" xfId="0" applyFont="1" applyFill="1" applyBorder="1" applyAlignment="1">
      <alignment horizontal="right" vertical="center"/>
    </xf>
    <xf numFmtId="0" fontId="35" fillId="0" borderId="75" xfId="0" applyFont="1" applyFill="1" applyBorder="1" applyAlignment="1" applyProtection="1">
      <alignment horizontal="center" vertical="center"/>
      <protection locked="0"/>
    </xf>
    <xf numFmtId="0" fontId="35" fillId="0" borderId="75" xfId="0" applyFont="1" applyFill="1" applyBorder="1" applyAlignment="1" applyProtection="1">
      <alignment horizontal="right" vertical="center"/>
      <protection locked="0"/>
    </xf>
    <xf numFmtId="0" fontId="35" fillId="0" borderId="76" xfId="0" applyFont="1" applyFill="1" applyBorder="1" applyAlignment="1">
      <alignment horizontal="right" vertical="center"/>
    </xf>
    <xf numFmtId="0" fontId="35" fillId="0" borderId="2" xfId="0" applyFont="1" applyFill="1" applyBorder="1" applyAlignment="1" applyProtection="1">
      <alignment horizontal="distributed" vertical="center" indent="1"/>
      <protection locked="0"/>
    </xf>
    <xf numFmtId="177" fontId="36"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0" fontId="0" fillId="0" borderId="0" xfId="0" applyAlignment="1">
      <alignment vertical="center" wrapText="1"/>
    </xf>
    <xf numFmtId="0" fontId="35" fillId="0" borderId="2" xfId="0" applyFont="1" applyBorder="1" applyAlignment="1" applyProtection="1">
      <alignment horizontal="distributed" vertical="center" shrinkToFit="1"/>
      <protection locked="0"/>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0" fontId="34" fillId="0" borderId="0" xfId="0" applyFont="1" applyAlignment="1">
      <alignment vertical="center" wrapText="1"/>
    </xf>
    <xf numFmtId="0" fontId="34" fillId="0" borderId="0" xfId="0" applyFont="1" applyAlignment="1">
      <alignment vertical="top" wrapText="1"/>
    </xf>
    <xf numFmtId="0" fontId="37" fillId="0" borderId="0" xfId="0" applyFont="1" applyAlignment="1">
      <alignment vertical="top" wrapText="1"/>
    </xf>
    <xf numFmtId="0" fontId="34" fillId="0" borderId="0" xfId="0" applyFont="1" applyAlignment="1">
      <alignment horizontal="center" vertical="center" wrapText="1"/>
    </xf>
    <xf numFmtId="0" fontId="37" fillId="0" borderId="0" xfId="0" applyFont="1" applyAlignment="1">
      <alignment horizontal="justify" vertical="center"/>
    </xf>
    <xf numFmtId="0" fontId="37" fillId="0" borderId="0" xfId="0" applyFont="1" applyAlignment="1">
      <alignment vertical="center" wrapText="1"/>
    </xf>
    <xf numFmtId="0" fontId="0" fillId="0" borderId="0" xfId="0" applyAlignment="1">
      <alignmen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7" fillId="0" borderId="0" xfId="0" applyFont="1" applyAlignment="1">
      <alignment horizontal="justify" vertical="center" wrapText="1"/>
    </xf>
    <xf numFmtId="0" fontId="37"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xf>
    <xf numFmtId="187" fontId="0" fillId="3" borderId="80" xfId="0" applyNumberFormat="1" applyFill="1" applyBorder="1" applyAlignment="1" applyProtection="1">
      <alignment vertical="center"/>
    </xf>
    <xf numFmtId="177" fontId="0" fillId="3" borderId="65" xfId="0" applyNumberFormat="1" applyFill="1" applyBorder="1" applyProtection="1">
      <alignment vertical="center"/>
    </xf>
    <xf numFmtId="178" fontId="0" fillId="3" borderId="19" xfId="0" applyNumberFormat="1" applyFill="1" applyBorder="1" applyAlignment="1" applyProtection="1">
      <alignment horizontal="center" vertical="center"/>
    </xf>
    <xf numFmtId="178" fontId="0" fillId="3" borderId="71" xfId="0" applyNumberFormat="1" applyFill="1" applyBorder="1" applyAlignment="1" applyProtection="1">
      <alignment horizontal="center" vertical="center"/>
    </xf>
    <xf numFmtId="178" fontId="0" fillId="3" borderId="65" xfId="0" applyNumberFormat="1" applyFill="1" applyBorder="1" applyAlignment="1" applyProtection="1">
      <alignment horizontal="center" vertical="center"/>
    </xf>
    <xf numFmtId="177" fontId="0" fillId="3" borderId="46" xfId="0" applyNumberFormat="1" applyFill="1" applyBorder="1" applyProtection="1">
      <alignment vertical="center"/>
    </xf>
    <xf numFmtId="177" fontId="0" fillId="3" borderId="76" xfId="0" applyNumberFormat="1" applyFill="1" applyBorder="1" applyProtection="1">
      <alignment vertical="center"/>
    </xf>
    <xf numFmtId="177" fontId="0" fillId="3" borderId="12" xfId="0" applyNumberFormat="1" applyFill="1" applyBorder="1" applyProtection="1">
      <alignment vertical="center"/>
    </xf>
    <xf numFmtId="177" fontId="0" fillId="3" borderId="17" xfId="0" applyNumberFormat="1" applyFill="1" applyBorder="1" applyProtection="1">
      <alignment vertical="center"/>
    </xf>
    <xf numFmtId="38" fontId="0" fillId="3" borderId="10" xfId="0" applyNumberFormat="1" applyFill="1" applyBorder="1" applyAlignment="1" applyProtection="1">
      <alignment horizontal="right" vertical="center"/>
    </xf>
    <xf numFmtId="38" fontId="0" fillId="3" borderId="29" xfId="0" applyNumberFormat="1" applyFill="1" applyBorder="1" applyProtection="1">
      <alignment vertical="center"/>
    </xf>
    <xf numFmtId="38" fontId="0" fillId="3" borderId="11" xfId="0" applyNumberFormat="1" applyFill="1" applyBorder="1" applyProtection="1">
      <alignment vertical="center"/>
    </xf>
    <xf numFmtId="38" fontId="0" fillId="3" borderId="18" xfId="0" applyNumberFormat="1" applyFill="1" applyBorder="1" applyProtection="1">
      <alignment vertical="center"/>
    </xf>
    <xf numFmtId="38" fontId="0" fillId="3" borderId="101" xfId="0" applyNumberFormat="1" applyFill="1" applyBorder="1" applyProtection="1">
      <alignment vertical="center"/>
    </xf>
    <xf numFmtId="0" fontId="0" fillId="0" borderId="102" xfId="0" applyBorder="1" applyAlignment="1">
      <alignment horizontal="distributed" vertical="center" indent="1"/>
    </xf>
    <xf numFmtId="0" fontId="0" fillId="3"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3"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3"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31" fillId="0" borderId="93" xfId="0" applyFont="1" applyBorder="1">
      <alignment vertical="center"/>
    </xf>
    <xf numFmtId="0" fontId="16" fillId="0" borderId="93" xfId="0" applyFont="1" applyBorder="1" applyAlignment="1">
      <alignment vertical="center"/>
    </xf>
    <xf numFmtId="0" fontId="31" fillId="0" borderId="81" xfId="0" applyFont="1" applyBorder="1">
      <alignment vertical="center"/>
    </xf>
    <xf numFmtId="177" fontId="0" fillId="0" borderId="5" xfId="0" applyNumberFormat="1" applyFill="1" applyBorder="1" applyProtection="1">
      <alignment vertical="center"/>
      <protection locked="0"/>
    </xf>
    <xf numFmtId="0" fontId="0" fillId="0" borderId="0" xfId="0">
      <alignment vertical="center"/>
    </xf>
    <xf numFmtId="0" fontId="19" fillId="0" borderId="3" xfId="0" applyFont="1" applyFill="1" applyBorder="1" applyAlignment="1">
      <alignment vertical="center" shrinkToFit="1"/>
    </xf>
    <xf numFmtId="177" fontId="0" fillId="0" borderId="11" xfId="0" applyNumberFormat="1" applyBorder="1" applyProtection="1">
      <alignment vertical="center"/>
      <protection locked="0"/>
    </xf>
    <xf numFmtId="38" fontId="0" fillId="3" borderId="93" xfId="0" applyNumberFormat="1" applyFill="1" applyBorder="1" applyProtection="1">
      <alignment vertical="center"/>
    </xf>
    <xf numFmtId="178" fontId="0" fillId="3" borderId="11" xfId="0" applyNumberFormat="1" applyFill="1" applyBorder="1" applyAlignment="1" applyProtection="1">
      <alignment horizontal="right" vertical="center"/>
    </xf>
    <xf numFmtId="187" fontId="0" fillId="3" borderId="76" xfId="0" applyNumberFormat="1" applyFill="1" applyBorder="1" applyAlignment="1" applyProtection="1">
      <alignment vertical="center"/>
    </xf>
    <xf numFmtId="188" fontId="0" fillId="0" borderId="116" xfId="0" applyNumberFormat="1" applyFont="1" applyFill="1" applyBorder="1" applyAlignment="1" applyProtection="1">
      <alignment vertical="center" shrinkToFit="1"/>
      <protection locked="0"/>
    </xf>
    <xf numFmtId="181" fontId="0" fillId="0" borderId="14" xfId="0" applyNumberFormat="1" applyFill="1" applyBorder="1" applyAlignment="1">
      <alignment horizontal="right" vertical="center"/>
    </xf>
    <xf numFmtId="177" fontId="0" fillId="0" borderId="128" xfId="0" applyNumberFormat="1" applyFill="1" applyBorder="1" applyAlignment="1">
      <alignment horizontal="right" vertical="center"/>
    </xf>
    <xf numFmtId="0" fontId="38" fillId="0" borderId="0" xfId="0" applyFont="1">
      <alignment vertical="center"/>
    </xf>
    <xf numFmtId="177" fontId="0" fillId="0" borderId="85" xfId="0" applyNumberFormat="1" applyFill="1" applyBorder="1" applyProtection="1">
      <alignment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0" fontId="19" fillId="0" borderId="9" xfId="0" applyFont="1" applyFill="1" applyBorder="1" applyAlignment="1">
      <alignment vertical="center" shrinkToFit="1"/>
    </xf>
    <xf numFmtId="0" fontId="19" fillId="0" borderId="2" xfId="0" applyFont="1" applyFill="1" applyBorder="1" applyAlignment="1">
      <alignment vertical="center" shrinkToFit="1"/>
    </xf>
    <xf numFmtId="0" fontId="19" fillId="0" borderId="90" xfId="0" applyFont="1" applyFill="1" applyBorder="1" applyAlignment="1">
      <alignment vertical="center" shrinkToFit="1"/>
    </xf>
    <xf numFmtId="188" fontId="0" fillId="0" borderId="114" xfId="0" applyNumberFormat="1" applyFont="1" applyFill="1" applyBorder="1" applyAlignment="1" applyProtection="1">
      <alignment vertical="center" shrinkToFit="1"/>
      <protection locked="0"/>
    </xf>
    <xf numFmtId="189" fontId="0" fillId="0" borderId="77" xfId="0" applyNumberFormat="1" applyFont="1" applyFill="1" applyBorder="1" applyAlignment="1" applyProtection="1">
      <alignment vertical="center" shrinkToFit="1"/>
      <protection locked="0"/>
    </xf>
    <xf numFmtId="188" fontId="0" fillId="0" borderId="87"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vertical="center" shrinkToFit="1"/>
      <protection locked="0"/>
    </xf>
    <xf numFmtId="189" fontId="0" fillId="0" borderId="87" xfId="0" applyNumberFormat="1" applyFont="1" applyFill="1" applyBorder="1" applyAlignment="1" applyProtection="1">
      <alignment vertical="center" shrinkToFit="1"/>
      <protection locked="0"/>
    </xf>
    <xf numFmtId="188" fontId="0" fillId="0" borderId="82"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vertical="center" shrinkToFit="1"/>
      <protection locked="0"/>
    </xf>
    <xf numFmtId="188" fontId="0" fillId="0" borderId="75"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vertical="center" shrinkToFit="1"/>
      <protection locked="0"/>
    </xf>
    <xf numFmtId="188" fontId="0" fillId="0" borderId="11"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horizontal="center" vertical="center" shrinkToFit="1"/>
      <protection locked="0"/>
    </xf>
    <xf numFmtId="188" fontId="0" fillId="0" borderId="118" xfId="0" applyNumberFormat="1" applyFont="1" applyFill="1" applyBorder="1" applyAlignment="1" applyProtection="1">
      <alignment vertical="center" shrinkToFit="1"/>
      <protection locked="0"/>
    </xf>
    <xf numFmtId="189" fontId="0" fillId="0" borderId="80" xfId="0" applyNumberFormat="1" applyFont="1" applyFill="1" applyBorder="1" applyAlignment="1" applyProtection="1">
      <alignment vertical="center" shrinkToFit="1"/>
      <protection locked="0"/>
    </xf>
    <xf numFmtId="188" fontId="0" fillId="0" borderId="143"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vertical="center" shrinkToFit="1"/>
      <protection locked="0"/>
    </xf>
    <xf numFmtId="189" fontId="0" fillId="0" borderId="143" xfId="0" applyNumberFormat="1" applyFont="1" applyFill="1" applyBorder="1" applyAlignment="1" applyProtection="1">
      <alignment vertical="center" shrinkToFit="1"/>
      <protection locked="0"/>
    </xf>
    <xf numFmtId="188" fontId="0" fillId="0" borderId="10"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0" xfId="0" applyAlignment="1">
      <alignment vertical="center" wrapText="1"/>
    </xf>
    <xf numFmtId="0" fontId="16" fillId="0" borderId="0" xfId="0" applyFont="1" applyFill="1">
      <alignment vertical="center"/>
    </xf>
    <xf numFmtId="0" fontId="19" fillId="0" borderId="92" xfId="0" applyFont="1" applyFill="1" applyBorder="1" applyAlignment="1">
      <alignment vertical="center" shrinkToFit="1"/>
    </xf>
    <xf numFmtId="0" fontId="0" fillId="0" borderId="0" xfId="0" applyFill="1" applyBorder="1" applyAlignment="1">
      <alignment vertical="center"/>
    </xf>
    <xf numFmtId="188" fontId="0" fillId="0" borderId="119" xfId="0" applyNumberFormat="1" applyFont="1" applyFill="1" applyBorder="1" applyAlignment="1" applyProtection="1">
      <alignment vertical="center" shrinkToFit="1"/>
      <protection locked="0"/>
    </xf>
    <xf numFmtId="186" fontId="0" fillId="0" borderId="114" xfId="0" applyNumberFormat="1" applyFont="1" applyFill="1" applyBorder="1" applyAlignment="1" applyProtection="1">
      <alignment vertical="center" shrinkToFit="1"/>
      <protection locked="0"/>
    </xf>
    <xf numFmtId="186" fontId="0" fillId="0" borderId="57" xfId="0" applyNumberFormat="1" applyFont="1" applyFill="1" applyBorder="1" applyAlignment="1" applyProtection="1">
      <alignment vertical="center" shrinkToFit="1"/>
      <protection locked="0"/>
    </xf>
    <xf numFmtId="186"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8" fontId="0" fillId="0" borderId="121" xfId="0" applyNumberFormat="1" applyFont="1" applyFill="1" applyBorder="1" applyAlignment="1" applyProtection="1">
      <alignment vertical="center" shrinkToFit="1"/>
      <protection locked="0"/>
    </xf>
    <xf numFmtId="186" fontId="0" fillId="0" borderId="116" xfId="0" applyNumberFormat="1" applyFont="1" applyFill="1" applyBorder="1" applyAlignment="1" applyProtection="1">
      <alignment vertical="center" shrinkToFit="1"/>
      <protection locked="0"/>
    </xf>
    <xf numFmtId="186" fontId="0" fillId="0" borderId="59" xfId="0" applyNumberFormat="1" applyFont="1" applyFill="1" applyBorder="1" applyAlignment="1" applyProtection="1">
      <alignment vertical="center" shrinkToFit="1"/>
      <protection locked="0"/>
    </xf>
    <xf numFmtId="186"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8" fontId="0" fillId="0" borderId="122" xfId="0" applyNumberFormat="1" applyFont="1" applyFill="1" applyBorder="1" applyAlignment="1" applyProtection="1">
      <alignment vertical="center" shrinkToFit="1"/>
      <protection locked="0"/>
    </xf>
    <xf numFmtId="186" fontId="0" fillId="0" borderId="118" xfId="0" applyNumberFormat="1" applyFont="1" applyFill="1" applyBorder="1" applyAlignment="1" applyProtection="1">
      <alignment vertical="center" shrinkToFit="1"/>
      <protection locked="0"/>
    </xf>
    <xf numFmtId="186" fontId="0" fillId="0" borderId="123" xfId="0" applyNumberFormat="1" applyFont="1" applyFill="1" applyBorder="1" applyAlignment="1" applyProtection="1">
      <alignment vertical="center" shrinkToFit="1"/>
      <protection locked="0"/>
    </xf>
    <xf numFmtId="186"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186" fontId="0" fillId="0" borderId="1"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6" fontId="0" fillId="0" borderId="29" xfId="0" applyNumberFormat="1" applyFill="1" applyBorder="1" applyAlignment="1">
      <alignment vertical="center" shrinkToFit="1"/>
    </xf>
    <xf numFmtId="176" fontId="0" fillId="0" borderId="47" xfId="0" applyNumberFormat="1" applyFill="1" applyBorder="1" applyAlignment="1">
      <alignment horizontal="center" vertical="center" shrinkToFit="1"/>
    </xf>
    <xf numFmtId="186" fontId="0" fillId="0" borderId="34" xfId="0" applyNumberFormat="1" applyFill="1" applyBorder="1" applyAlignment="1">
      <alignment vertical="center" shrinkToFit="1"/>
    </xf>
    <xf numFmtId="176" fontId="0" fillId="0" borderId="39" xfId="0" applyNumberFormat="1" applyFill="1" applyBorder="1" applyAlignment="1">
      <alignment horizontal="center" vertical="center" shrinkToFit="1"/>
    </xf>
    <xf numFmtId="0" fontId="0" fillId="0" borderId="1" xfId="0" applyFill="1" applyBorder="1" applyAlignment="1">
      <alignment vertical="center"/>
    </xf>
    <xf numFmtId="186"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6" fontId="0" fillId="0" borderId="41"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86" fontId="0" fillId="0" borderId="30"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77" fontId="0" fillId="0" borderId="30" xfId="0" applyNumberFormat="1" applyFill="1" applyBorder="1" applyAlignment="1">
      <alignment horizontal="right" vertical="center" shrinkToFit="1"/>
    </xf>
    <xf numFmtId="186" fontId="0" fillId="0" borderId="45" xfId="0" applyNumberFormat="1" applyFill="1" applyBorder="1" applyAlignment="1">
      <alignment vertical="center" shrinkToFit="1"/>
    </xf>
    <xf numFmtId="176" fontId="0" fillId="0" borderId="44" xfId="0" applyNumberFormat="1" applyFill="1" applyBorder="1" applyAlignment="1">
      <alignment horizontal="center" vertical="center" shrinkToFit="1"/>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0" fontId="16" fillId="0" borderId="0" xfId="0" applyFont="1" applyFill="1">
      <alignment vertical="center"/>
    </xf>
    <xf numFmtId="177" fontId="0" fillId="0" borderId="61" xfId="0" applyNumberFormat="1" applyFill="1" applyBorder="1" applyAlignment="1">
      <alignment vertical="center" shrinkToFit="1"/>
    </xf>
    <xf numFmtId="176" fontId="0" fillId="0" borderId="55"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1" xfId="0" applyNumberFormat="1" applyFill="1" applyBorder="1" applyAlignment="1">
      <alignment horizontal="center" vertical="center" shrinkToFit="1"/>
    </xf>
    <xf numFmtId="177" fontId="0" fillId="0" borderId="49"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56" xfId="0" applyNumberFormat="1" applyFill="1" applyBorder="1" applyAlignment="1">
      <alignment vertical="center" shrinkToFit="1"/>
    </xf>
    <xf numFmtId="176" fontId="0" fillId="0" borderId="57" xfId="0" applyNumberFormat="1" applyFill="1" applyBorder="1" applyAlignment="1">
      <alignment horizontal="center" vertical="center" shrinkToFit="1"/>
    </xf>
    <xf numFmtId="188" fontId="5" fillId="0" borderId="31" xfId="0" applyNumberFormat="1" applyFont="1" applyFill="1" applyBorder="1" applyAlignment="1" applyProtection="1">
      <alignment vertical="center" shrinkToFit="1"/>
      <protection locked="0"/>
    </xf>
    <xf numFmtId="189" fontId="5" fillId="0" borderId="77" xfId="0" applyNumberFormat="1" applyFont="1" applyFill="1" applyBorder="1" applyAlignment="1" applyProtection="1">
      <alignment horizontal="center" vertical="center" shrinkToFit="1"/>
      <protection locked="0"/>
    </xf>
    <xf numFmtId="188" fontId="5" fillId="0" borderId="113" xfId="0" applyNumberFormat="1" applyFont="1" applyFill="1" applyBorder="1" applyAlignment="1" applyProtection="1">
      <alignment vertical="center" shrinkToFit="1"/>
      <protection locked="0"/>
    </xf>
    <xf numFmtId="189" fontId="5" fillId="0" borderId="104" xfId="0" applyNumberFormat="1" applyFont="1" applyFill="1" applyBorder="1" applyAlignment="1" applyProtection="1">
      <alignment horizontal="center" vertical="center" shrinkToFit="1"/>
      <protection locked="0"/>
    </xf>
    <xf numFmtId="188" fontId="5" fillId="0" borderId="114" xfId="0" applyNumberFormat="1" applyFont="1" applyFill="1" applyBorder="1" applyAlignment="1" applyProtection="1">
      <alignment vertical="center" shrinkToFit="1"/>
      <protection locked="0"/>
    </xf>
    <xf numFmtId="177" fontId="5" fillId="0" borderId="113" xfId="0" applyNumberFormat="1" applyFont="1" applyFill="1" applyBorder="1" applyAlignment="1" applyProtection="1">
      <alignment vertical="center" shrinkToFit="1"/>
      <protection locked="0"/>
    </xf>
    <xf numFmtId="176" fontId="5" fillId="0" borderId="36" xfId="0" applyNumberFormat="1" applyFont="1" applyFill="1" applyBorder="1" applyAlignment="1" applyProtection="1">
      <alignment horizontal="center" vertical="center" shrinkToFit="1"/>
      <protection locked="0"/>
    </xf>
    <xf numFmtId="177" fontId="0" fillId="0" borderId="58" xfId="0" applyNumberFormat="1" applyFill="1" applyBorder="1" applyAlignment="1">
      <alignment vertical="center" shrinkToFit="1"/>
    </xf>
    <xf numFmtId="176" fontId="0" fillId="0" borderId="59" xfId="0" applyNumberFormat="1" applyFill="1" applyBorder="1" applyAlignment="1">
      <alignment horizontal="center" vertical="center" shrinkToFit="1"/>
    </xf>
    <xf numFmtId="188" fontId="5" fillId="0" borderId="40" xfId="0" applyNumberFormat="1" applyFont="1" applyFill="1" applyBorder="1" applyAlignment="1" applyProtection="1">
      <alignment vertical="center" shrinkToFit="1"/>
      <protection locked="0"/>
    </xf>
    <xf numFmtId="189" fontId="5" fillId="0" borderId="76" xfId="0" applyNumberFormat="1" applyFont="1" applyFill="1" applyBorder="1" applyAlignment="1" applyProtection="1">
      <alignment horizontal="center" vertical="center" shrinkToFit="1"/>
      <protection locked="0"/>
    </xf>
    <xf numFmtId="188" fontId="5" fillId="0" borderId="115" xfId="0" applyNumberFormat="1" applyFont="1" applyFill="1" applyBorder="1" applyAlignment="1" applyProtection="1">
      <alignment vertical="center" shrinkToFit="1"/>
      <protection locked="0"/>
    </xf>
    <xf numFmtId="189" fontId="5" fillId="0" borderId="105" xfId="0" applyNumberFormat="1" applyFont="1" applyFill="1" applyBorder="1" applyAlignment="1" applyProtection="1">
      <alignment horizontal="center" vertical="center" shrinkToFit="1"/>
      <protection locked="0"/>
    </xf>
    <xf numFmtId="188" fontId="5" fillId="0" borderId="116" xfId="0" applyNumberFormat="1" applyFont="1" applyFill="1" applyBorder="1" applyAlignment="1" applyProtection="1">
      <alignment vertical="center" shrinkToFit="1"/>
      <protection locked="0"/>
    </xf>
    <xf numFmtId="177" fontId="5" fillId="0" borderId="115" xfId="0" applyNumberFormat="1" applyFont="1" applyFill="1" applyBorder="1" applyAlignment="1" applyProtection="1">
      <alignment vertical="center" shrinkToFit="1"/>
      <protection locked="0"/>
    </xf>
    <xf numFmtId="176" fontId="5" fillId="0" borderId="42" xfId="0" applyNumberFormat="1" applyFont="1" applyFill="1" applyBorder="1" applyAlignment="1" applyProtection="1">
      <alignment horizontal="center" vertical="center" shrinkToFit="1"/>
      <protection locked="0"/>
    </xf>
    <xf numFmtId="188" fontId="5" fillId="0" borderId="41" xfId="0" applyNumberFormat="1" applyFont="1" applyFill="1" applyBorder="1" applyAlignment="1" applyProtection="1">
      <alignment vertical="center" shrinkToFit="1"/>
      <protection locked="0"/>
    </xf>
    <xf numFmtId="189" fontId="5" fillId="0" borderId="80" xfId="0" applyNumberFormat="1" applyFont="1" applyFill="1" applyBorder="1" applyAlignment="1" applyProtection="1">
      <alignment horizontal="center" vertical="center" shrinkToFit="1"/>
      <protection locked="0"/>
    </xf>
    <xf numFmtId="188" fontId="5" fillId="0" borderId="117" xfId="0" applyNumberFormat="1" applyFont="1" applyFill="1" applyBorder="1" applyAlignment="1" applyProtection="1">
      <alignment vertical="center" shrinkToFit="1"/>
      <protection locked="0"/>
    </xf>
    <xf numFmtId="189" fontId="5" fillId="0" borderId="109" xfId="0" applyNumberFormat="1" applyFont="1" applyFill="1" applyBorder="1" applyAlignment="1" applyProtection="1">
      <alignment horizontal="center" vertical="center" shrinkToFit="1"/>
      <protection locked="0"/>
    </xf>
    <xf numFmtId="188" fontId="5" fillId="0" borderId="118" xfId="0" applyNumberFormat="1" applyFont="1" applyFill="1" applyBorder="1" applyAlignment="1" applyProtection="1">
      <alignment vertical="center" shrinkToFit="1"/>
      <protection locked="0"/>
    </xf>
    <xf numFmtId="177" fontId="5" fillId="0" borderId="117" xfId="0" applyNumberFormat="1" applyFont="1" applyFill="1" applyBorder="1" applyAlignment="1" applyProtection="1">
      <alignment vertical="center" shrinkToFit="1"/>
      <protection locked="0"/>
    </xf>
    <xf numFmtId="176" fontId="5" fillId="0" borderId="43" xfId="0" applyNumberFormat="1" applyFont="1" applyFill="1" applyBorder="1" applyAlignment="1" applyProtection="1">
      <alignment horizontal="center" vertical="center" shrinkToFit="1"/>
      <protection locked="0"/>
    </xf>
    <xf numFmtId="177" fontId="0" fillId="0" borderId="60" xfId="0" applyNumberFormat="1" applyFill="1" applyBorder="1" applyAlignment="1">
      <alignment vertical="center" shrinkToFit="1"/>
    </xf>
    <xf numFmtId="176" fontId="0" fillId="0" borderId="97" xfId="0" applyNumberFormat="1" applyFill="1" applyBorder="1" applyAlignment="1">
      <alignment horizontal="center" vertical="center" shrinkToFit="1"/>
    </xf>
    <xf numFmtId="177" fontId="0" fillId="0" borderId="34"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30" xfId="0" applyNumberFormat="1" applyFill="1" applyBorder="1" applyAlignment="1">
      <alignment vertical="center" shrinkToFit="1"/>
    </xf>
    <xf numFmtId="177" fontId="0" fillId="0" borderId="50"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2" xfId="0" applyNumberFormat="1" applyFill="1" applyBorder="1" applyAlignment="1">
      <alignment horizontal="center" vertical="center" shrinkToFit="1"/>
    </xf>
    <xf numFmtId="177" fontId="0" fillId="0" borderId="53" xfId="0" applyNumberFormat="1" applyFill="1" applyBorder="1" applyAlignment="1">
      <alignment vertical="center" shrinkToFit="1"/>
    </xf>
    <xf numFmtId="177" fontId="5" fillId="0" borderId="58" xfId="0" applyNumberFormat="1" applyFont="1" applyFill="1" applyBorder="1" applyAlignment="1">
      <alignment vertical="center" shrinkToFit="1"/>
    </xf>
    <xf numFmtId="176" fontId="5" fillId="0" borderId="59" xfId="0" applyNumberFormat="1" applyFont="1" applyFill="1" applyBorder="1" applyAlignment="1">
      <alignment horizontal="center" vertical="center" shrinkToFit="1"/>
    </xf>
    <xf numFmtId="188" fontId="0" fillId="0" borderId="40"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horizontal="center" vertical="center" shrinkToFit="1"/>
      <protection locked="0"/>
    </xf>
    <xf numFmtId="188" fontId="0" fillId="0" borderId="115"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horizontal="center" vertical="center" shrinkToFit="1"/>
      <protection locked="0"/>
    </xf>
    <xf numFmtId="177" fontId="5" fillId="0" borderId="124" xfId="0" applyNumberFormat="1" applyFont="1" applyFill="1" applyBorder="1" applyAlignment="1">
      <alignment vertical="center" shrinkToFit="1"/>
    </xf>
    <xf numFmtId="176" fontId="5" fillId="0" borderId="125" xfId="0" applyNumberFormat="1" applyFont="1" applyFill="1" applyBorder="1" applyAlignment="1">
      <alignment horizontal="center" vertical="center" shrinkToFit="1"/>
    </xf>
    <xf numFmtId="188" fontId="0" fillId="0" borderId="32" xfId="0" applyNumberFormat="1" applyFont="1" applyFill="1" applyBorder="1" applyAlignment="1" applyProtection="1">
      <alignment vertical="center" shrinkToFit="1"/>
      <protection locked="0"/>
    </xf>
    <xf numFmtId="189" fontId="0" fillId="0" borderId="70" xfId="0" applyNumberFormat="1" applyFont="1" applyFill="1" applyBorder="1" applyAlignment="1" applyProtection="1">
      <alignment horizontal="center" vertical="center" shrinkToFit="1"/>
      <protection locked="0"/>
    </xf>
    <xf numFmtId="188" fontId="0" fillId="0" borderId="129" xfId="0" applyNumberFormat="1" applyFont="1" applyFill="1" applyBorder="1" applyAlignment="1" applyProtection="1">
      <alignment vertical="center" shrinkToFit="1"/>
      <protection locked="0"/>
    </xf>
    <xf numFmtId="189" fontId="0" fillId="0" borderId="71" xfId="0" applyNumberFormat="1" applyFont="1" applyFill="1" applyBorder="1" applyAlignment="1" applyProtection="1">
      <alignment horizontal="center" vertical="center" shrinkToFit="1"/>
      <protection locked="0"/>
    </xf>
    <xf numFmtId="188" fontId="0" fillId="0" borderId="134" xfId="0" applyNumberFormat="1" applyFont="1" applyFill="1" applyBorder="1" applyAlignment="1" applyProtection="1">
      <alignment vertical="center" shrinkToFit="1"/>
      <protection locked="0"/>
    </xf>
    <xf numFmtId="189" fontId="0" fillId="0" borderId="108" xfId="0" applyNumberFormat="1" applyFont="1" applyFill="1" applyBorder="1" applyAlignment="1" applyProtection="1">
      <alignment horizontal="center" vertical="center" shrinkToFit="1"/>
      <protection locked="0"/>
    </xf>
    <xf numFmtId="177" fontId="5" fillId="0" borderId="134" xfId="0" applyNumberFormat="1" applyFont="1" applyFill="1" applyBorder="1" applyAlignment="1" applyProtection="1">
      <alignment vertical="center" shrinkToFit="1"/>
      <protection locked="0"/>
    </xf>
    <xf numFmtId="176" fontId="5" fillId="0" borderId="37" xfId="0" applyNumberFormat="1" applyFont="1" applyFill="1" applyBorder="1" applyAlignment="1" applyProtection="1">
      <alignment horizontal="center" vertical="center" shrinkToFit="1"/>
      <protection locked="0"/>
    </xf>
    <xf numFmtId="177" fontId="5" fillId="0" borderId="126" xfId="0" applyNumberFormat="1" applyFont="1" applyFill="1" applyBorder="1" applyAlignment="1">
      <alignment vertical="center" shrinkToFit="1"/>
    </xf>
    <xf numFmtId="176" fontId="5" fillId="0" borderId="127" xfId="0" applyNumberFormat="1" applyFont="1" applyFill="1" applyBorder="1" applyAlignment="1">
      <alignment horizontal="center" vertical="center" shrinkToFit="1"/>
    </xf>
    <xf numFmtId="188" fontId="0" fillId="0" borderId="130" xfId="0" applyNumberFormat="1" applyFont="1" applyFill="1" applyBorder="1" applyAlignment="1" applyProtection="1">
      <alignment vertical="center" shrinkToFit="1"/>
      <protection locked="0"/>
    </xf>
    <xf numFmtId="189" fontId="0" fillId="0" borderId="88" xfId="0" applyNumberFormat="1" applyFont="1" applyFill="1" applyBorder="1" applyAlignment="1" applyProtection="1">
      <alignment horizontal="center" vertical="center" shrinkToFit="1"/>
      <protection locked="0"/>
    </xf>
    <xf numFmtId="188" fontId="0" fillId="0" borderId="131" xfId="0" applyNumberFormat="1" applyFont="1" applyFill="1" applyBorder="1" applyAlignment="1" applyProtection="1">
      <alignment vertical="center" shrinkToFit="1"/>
      <protection locked="0"/>
    </xf>
    <xf numFmtId="189" fontId="0" fillId="0" borderId="89" xfId="0" applyNumberFormat="1" applyFont="1" applyFill="1" applyBorder="1" applyAlignment="1" applyProtection="1">
      <alignment horizontal="center" vertical="center" shrinkToFit="1"/>
      <protection locked="0"/>
    </xf>
    <xf numFmtId="188" fontId="0" fillId="0" borderId="132" xfId="0" applyNumberFormat="1" applyFont="1" applyFill="1" applyBorder="1" applyAlignment="1" applyProtection="1">
      <alignment vertical="center" shrinkToFit="1"/>
      <protection locked="0"/>
    </xf>
    <xf numFmtId="189" fontId="0" fillId="0" borderId="133" xfId="0" applyNumberFormat="1" applyFont="1" applyFill="1" applyBorder="1" applyAlignment="1" applyProtection="1">
      <alignment horizontal="center" vertical="center" shrinkToFit="1"/>
      <protection locked="0"/>
    </xf>
    <xf numFmtId="177" fontId="5" fillId="0" borderId="132" xfId="0" applyNumberFormat="1" applyFont="1" applyFill="1" applyBorder="1" applyAlignment="1" applyProtection="1">
      <alignment vertical="center" shrinkToFit="1"/>
      <protection locked="0"/>
    </xf>
    <xf numFmtId="176" fontId="5" fillId="0" borderId="135" xfId="0" applyNumberFormat="1" applyFont="1" applyFill="1" applyBorder="1" applyAlignment="1" applyProtection="1">
      <alignment horizontal="center" vertical="center" shrinkToFit="1"/>
      <protection locked="0"/>
    </xf>
    <xf numFmtId="0" fontId="37" fillId="0" borderId="0" xfId="0" applyFont="1" applyAlignment="1">
      <alignment vertical="center" wrapText="1"/>
    </xf>
    <xf numFmtId="0" fontId="0" fillId="3" borderId="0" xfId="0" applyFill="1" applyAlignment="1">
      <alignment vertical="center" wrapText="1"/>
    </xf>
    <xf numFmtId="0" fontId="0" fillId="3" borderId="0" xfId="0" applyFill="1" applyAlignment="1">
      <alignment vertical="center" wrapText="1"/>
    </xf>
    <xf numFmtId="189" fontId="0" fillId="0" borderId="104"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vertical="center" shrinkToFit="1"/>
      <protection locked="0"/>
    </xf>
    <xf numFmtId="189" fontId="0" fillId="0" borderId="109" xfId="0" applyNumberFormat="1" applyFont="1" applyFill="1" applyBorder="1" applyAlignment="1" applyProtection="1">
      <alignment vertical="center" shrinkToFit="1"/>
      <protection locked="0"/>
    </xf>
    <xf numFmtId="186" fontId="0" fillId="0" borderId="204" xfId="0" applyNumberFormat="1" applyFill="1" applyBorder="1" applyAlignment="1">
      <alignment vertical="center" shrinkToFit="1"/>
    </xf>
    <xf numFmtId="186" fontId="0" fillId="0" borderId="60" xfId="0" applyNumberFormat="1" applyFill="1" applyBorder="1" applyAlignment="1">
      <alignment vertical="center" shrinkToFit="1"/>
    </xf>
    <xf numFmtId="3" fontId="45" fillId="0" borderId="0" xfId="0" applyNumberFormat="1" applyFont="1">
      <alignment vertical="center"/>
    </xf>
    <xf numFmtId="0" fontId="37" fillId="0" borderId="0" xfId="0" applyFont="1" applyAlignment="1">
      <alignment vertical="center" wrapText="1"/>
    </xf>
    <xf numFmtId="177" fontId="34" fillId="0" borderId="128" xfId="0" applyNumberFormat="1" applyFont="1" applyFill="1" applyBorder="1" applyAlignment="1" applyProtection="1">
      <alignment horizontal="left" vertical="top" wrapText="1"/>
      <protection locked="0"/>
    </xf>
    <xf numFmtId="177" fontId="36" fillId="3" borderId="86" xfId="0" applyNumberFormat="1" applyFont="1" applyFill="1" applyBorder="1" applyAlignment="1" applyProtection="1">
      <alignment horizontal="right" vertical="center"/>
      <protection locked="0"/>
    </xf>
    <xf numFmtId="177" fontId="36" fillId="3" borderId="15" xfId="0" applyNumberFormat="1" applyFont="1" applyFill="1" applyBorder="1" applyAlignment="1" applyProtection="1">
      <alignment horizontal="right" vertical="center"/>
      <protection locked="0"/>
    </xf>
    <xf numFmtId="177" fontId="36" fillId="3" borderId="85" xfId="0" applyNumberFormat="1" applyFont="1" applyFill="1" applyBorder="1" applyAlignment="1" applyProtection="1">
      <alignment horizontal="right" vertical="center"/>
      <protection locked="0"/>
    </xf>
    <xf numFmtId="177" fontId="36" fillId="3" borderId="14" xfId="0" applyNumberFormat="1" applyFont="1" applyFill="1" applyBorder="1" applyAlignment="1" applyProtection="1">
      <alignment horizontal="right" vertical="center"/>
      <protection locked="0"/>
    </xf>
    <xf numFmtId="181" fontId="36" fillId="3" borderId="14" xfId="0" applyNumberFormat="1" applyFont="1" applyFill="1" applyBorder="1" applyAlignment="1">
      <alignment horizontal="right" vertical="center"/>
    </xf>
    <xf numFmtId="177" fontId="36" fillId="3" borderId="84" xfId="0" applyNumberFormat="1" applyFont="1" applyFill="1" applyBorder="1" applyAlignment="1" applyProtection="1">
      <alignment horizontal="right" vertical="center"/>
      <protection locked="0"/>
    </xf>
    <xf numFmtId="177" fontId="36" fillId="3" borderId="13" xfId="0" applyNumberFormat="1" applyFont="1" applyFill="1" applyBorder="1" applyAlignment="1" applyProtection="1">
      <alignment horizontal="right" vertical="center"/>
      <protection locked="0"/>
    </xf>
    <xf numFmtId="177" fontId="36" fillId="3" borderId="128" xfId="0" applyNumberFormat="1" applyFont="1" applyFill="1" applyBorder="1" applyAlignment="1">
      <alignment horizontal="right" vertical="center"/>
    </xf>
    <xf numFmtId="177" fontId="36" fillId="3" borderId="128" xfId="0" applyNumberFormat="1" applyFont="1" applyFill="1" applyBorder="1" applyAlignment="1" applyProtection="1">
      <alignment horizontal="right" vertical="center"/>
      <protection locked="0"/>
    </xf>
    <xf numFmtId="177" fontId="0" fillId="0" borderId="10" xfId="0" applyNumberFormat="1" applyBorder="1" applyProtection="1">
      <alignment vertical="center"/>
      <protection locked="0"/>
    </xf>
    <xf numFmtId="0" fontId="0" fillId="0" borderId="0" xfId="0" applyFont="1" applyFill="1" applyAlignment="1">
      <alignment vertical="center" wrapText="1"/>
    </xf>
    <xf numFmtId="0" fontId="0" fillId="0" borderId="136" xfId="0" applyFont="1" applyFill="1" applyBorder="1" applyAlignment="1">
      <alignment horizontal="center" vertical="center" wrapText="1"/>
    </xf>
    <xf numFmtId="0" fontId="0" fillId="0" borderId="137" xfId="0" applyFont="1" applyFill="1" applyBorder="1" applyAlignment="1">
      <alignment horizontal="distributed" vertical="center" indent="3"/>
    </xf>
    <xf numFmtId="0" fontId="0" fillId="0" borderId="137" xfId="0" applyFont="1" applyFill="1" applyBorder="1" applyAlignment="1">
      <alignment vertical="center" wrapText="1"/>
    </xf>
    <xf numFmtId="0" fontId="0" fillId="0" borderId="138" xfId="0" applyFont="1" applyFill="1" applyBorder="1" applyAlignment="1">
      <alignment vertical="center" wrapText="1"/>
    </xf>
    <xf numFmtId="0" fontId="0" fillId="0" borderId="0" xfId="0" applyFont="1" applyFill="1">
      <alignment vertical="center"/>
    </xf>
    <xf numFmtId="177" fontId="0" fillId="0" borderId="92" xfId="0" applyNumberFormat="1" applyFont="1" applyFill="1" applyBorder="1" applyAlignment="1" applyProtection="1">
      <alignment horizontal="right" vertical="center"/>
      <protection locked="0"/>
    </xf>
    <xf numFmtId="177" fontId="0" fillId="0" borderId="6" xfId="0" applyNumberFormat="1" applyFont="1" applyFill="1" applyBorder="1" applyAlignment="1" applyProtection="1">
      <alignment horizontal="right" vertical="center"/>
      <protection locked="0"/>
    </xf>
    <xf numFmtId="177" fontId="0" fillId="0" borderId="2"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177" fontId="0" fillId="0" borderId="3" xfId="0" applyNumberFormat="1" applyFont="1" applyFill="1" applyBorder="1" applyAlignment="1" applyProtection="1">
      <alignment horizontal="right" vertical="center"/>
      <protection locked="0"/>
    </xf>
    <xf numFmtId="177" fontId="0" fillId="0" borderId="128" xfId="0" applyNumberFormat="1" applyFont="1" applyFill="1" applyBorder="1" applyAlignment="1" applyProtection="1">
      <alignment horizontal="right" vertical="center"/>
      <protection locked="0"/>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7" fontId="0" fillId="0" borderId="95" xfId="0" applyNumberFormat="1" applyBorder="1" applyProtection="1">
      <alignment vertical="center"/>
      <protection locked="0"/>
    </xf>
    <xf numFmtId="177" fontId="0" fillId="0" borderId="81" xfId="0" applyNumberFormat="1" applyBorder="1" applyProtection="1">
      <alignment vertical="center"/>
      <protection locked="0"/>
    </xf>
    <xf numFmtId="177" fontId="0" fillId="0" borderId="206" xfId="0" applyNumberFormat="1" applyBorder="1" applyProtection="1">
      <alignment vertical="center"/>
    </xf>
    <xf numFmtId="0" fontId="0" fillId="0" borderId="0" xfId="0" applyFill="1" applyAlignment="1">
      <alignment vertical="center" wrapText="1"/>
    </xf>
    <xf numFmtId="177" fontId="0" fillId="0" borderId="0" xfId="0" applyNumberFormat="1" applyFill="1">
      <alignment vertical="center"/>
    </xf>
    <xf numFmtId="0" fontId="48" fillId="0" borderId="0" xfId="0" applyFont="1" applyFill="1" applyAlignment="1">
      <alignment horizontal="center" vertical="center"/>
    </xf>
    <xf numFmtId="0" fontId="14" fillId="0" borderId="0" xfId="0" applyFont="1" applyFill="1">
      <alignment vertical="center"/>
    </xf>
    <xf numFmtId="0" fontId="48" fillId="0" borderId="0" xfId="0" applyFont="1" applyFill="1">
      <alignment vertical="center"/>
    </xf>
    <xf numFmtId="0" fontId="0" fillId="0" borderId="98" xfId="0" applyBorder="1" applyAlignment="1">
      <alignment horizontal="distributed" vertical="center" indent="1"/>
    </xf>
    <xf numFmtId="178" fontId="0" fillId="3" borderId="20" xfId="0" applyNumberFormat="1" applyFill="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0" fontId="0" fillId="0" borderId="0" xfId="0" applyAlignment="1">
      <alignment vertical="center" wrapText="1"/>
    </xf>
    <xf numFmtId="0" fontId="36" fillId="0" borderId="0" xfId="0" applyFont="1" applyAlignment="1" applyProtection="1">
      <alignment vertical="center" wrapText="1"/>
    </xf>
    <xf numFmtId="0" fontId="36" fillId="0" borderId="0" xfId="0" applyFont="1" applyAlignment="1">
      <alignment vertical="center" wrapText="1"/>
    </xf>
    <xf numFmtId="0" fontId="35" fillId="0" borderId="91" xfId="0" applyFont="1" applyBorder="1" applyAlignment="1">
      <alignment horizontal="center" wrapText="1"/>
    </xf>
    <xf numFmtId="0" fontId="36" fillId="0" borderId="0" xfId="0" applyFont="1">
      <alignment vertical="center"/>
    </xf>
    <xf numFmtId="0" fontId="49" fillId="0" borderId="92" xfId="0" applyFont="1" applyBorder="1" applyAlignment="1">
      <alignment horizontal="right" vertical="top" wrapText="1"/>
    </xf>
    <xf numFmtId="177" fontId="35" fillId="0" borderId="9" xfId="0" applyNumberFormat="1" applyFont="1" applyBorder="1" applyAlignment="1" applyProtection="1">
      <alignment horizontal="right" vertical="center"/>
      <protection locked="0"/>
    </xf>
    <xf numFmtId="179" fontId="35" fillId="0" borderId="85" xfId="0" applyNumberFormat="1" applyFont="1" applyBorder="1" applyAlignment="1" applyProtection="1">
      <alignment horizontal="distributed" vertical="center" indent="1"/>
      <protection locked="0"/>
    </xf>
    <xf numFmtId="177" fontId="35" fillId="0" borderId="95" xfId="0" applyNumberFormat="1" applyFont="1" applyBorder="1" applyAlignment="1" applyProtection="1">
      <alignment horizontal="right" vertical="center"/>
      <protection locked="0"/>
    </xf>
    <xf numFmtId="179" fontId="35" fillId="0" borderId="14" xfId="0" applyNumberFormat="1" applyFont="1" applyBorder="1" applyAlignment="1" applyProtection="1">
      <alignment horizontal="distributed" vertical="center" indent="1"/>
      <protection locked="0"/>
    </xf>
    <xf numFmtId="177" fontId="35" fillId="0" borderId="90" xfId="0" applyNumberFormat="1" applyFont="1" applyBorder="1" applyAlignment="1" applyProtection="1">
      <alignment horizontal="right" vertical="center"/>
      <protection locked="0"/>
    </xf>
    <xf numFmtId="177" fontId="35" fillId="0" borderId="205" xfId="0" applyNumberFormat="1" applyFont="1" applyBorder="1" applyAlignment="1" applyProtection="1">
      <alignment horizontal="right" vertical="center"/>
      <protection locked="0"/>
    </xf>
    <xf numFmtId="179" fontId="35" fillId="0" borderId="84" xfId="0" applyNumberFormat="1" applyFont="1" applyBorder="1" applyAlignment="1" applyProtection="1">
      <alignment horizontal="distributed" vertical="center" indent="1"/>
      <protection locked="0"/>
    </xf>
    <xf numFmtId="177" fontId="35" fillId="0" borderId="5" xfId="0" applyNumberFormat="1" applyFont="1" applyBorder="1" applyAlignment="1" applyProtection="1">
      <alignment horizontal="right" vertical="center"/>
      <protection locked="0"/>
    </xf>
    <xf numFmtId="177" fontId="35" fillId="0" borderId="2" xfId="0" applyNumberFormat="1" applyFont="1" applyFill="1" applyBorder="1" applyAlignment="1" applyProtection="1">
      <alignment horizontal="right" vertical="center"/>
      <protection locked="0"/>
    </xf>
    <xf numFmtId="179" fontId="35" fillId="0" borderId="15" xfId="0" applyNumberFormat="1" applyFont="1" applyFill="1" applyBorder="1" applyAlignment="1" applyProtection="1">
      <alignment horizontal="distributed" vertical="center" indent="1"/>
      <protection locked="0"/>
    </xf>
    <xf numFmtId="177" fontId="35" fillId="0" borderId="9" xfId="0" applyNumberFormat="1" applyFont="1" applyFill="1" applyBorder="1" applyAlignment="1" applyProtection="1">
      <alignment horizontal="right" vertical="center"/>
      <protection locked="0"/>
    </xf>
    <xf numFmtId="179" fontId="35" fillId="0" borderId="85" xfId="0" applyNumberFormat="1" applyFont="1" applyFill="1" applyBorder="1" applyAlignment="1" applyProtection="1">
      <alignment horizontal="distributed" vertical="center" indent="1"/>
      <protection locked="0"/>
    </xf>
    <xf numFmtId="177" fontId="35" fillId="0" borderId="91" xfId="0" applyNumberFormat="1" applyFont="1" applyBorder="1" applyAlignment="1" applyProtection="1">
      <alignment horizontal="right" vertical="center"/>
      <protection locked="0"/>
    </xf>
    <xf numFmtId="179" fontId="35" fillId="0" borderId="7" xfId="0" applyNumberFormat="1" applyFont="1" applyBorder="1" applyAlignment="1" applyProtection="1">
      <alignment horizontal="distributed" vertical="center" indent="1"/>
      <protection locked="0"/>
    </xf>
    <xf numFmtId="179" fontId="35" fillId="0" borderId="86" xfId="0" applyNumberFormat="1" applyFont="1" applyBorder="1" applyAlignment="1" applyProtection="1">
      <alignment horizontal="distributed" vertical="center" indent="1"/>
      <protection locked="0"/>
    </xf>
    <xf numFmtId="0" fontId="0" fillId="0" borderId="83" xfId="0" applyFont="1" applyFill="1" applyBorder="1">
      <alignment vertical="center"/>
    </xf>
    <xf numFmtId="0" fontId="0" fillId="0" borderId="89" xfId="0" applyFont="1" applyFill="1" applyBorder="1">
      <alignment vertical="center"/>
    </xf>
    <xf numFmtId="0" fontId="19" fillId="0" borderId="5" xfId="0" applyFont="1" applyFill="1" applyBorder="1" applyAlignment="1">
      <alignment vertical="center" shrinkToFit="1"/>
    </xf>
    <xf numFmtId="177" fontId="0" fillId="0" borderId="5"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19" fillId="0" borderId="26" xfId="0" applyFont="1" applyFill="1" applyBorder="1" applyAlignment="1">
      <alignment vertical="center" shrinkToFit="1"/>
    </xf>
    <xf numFmtId="177" fontId="0" fillId="0" borderId="26"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75" xfId="0" applyBorder="1" applyAlignment="1">
      <alignment horizontal="center" vertical="center"/>
    </xf>
    <xf numFmtId="0" fontId="0" fillId="0" borderId="72" xfId="0" applyBorder="1" applyAlignment="1">
      <alignment horizontal="distributed" vertical="center" indent="1"/>
    </xf>
    <xf numFmtId="0" fontId="17" fillId="3" borderId="0" xfId="0" applyFont="1" applyFill="1" applyBorder="1" applyAlignment="1">
      <alignment horizontal="right" vertical="top"/>
    </xf>
    <xf numFmtId="0" fontId="17" fillId="3" borderId="1" xfId="0" applyFont="1" applyFill="1" applyBorder="1" applyAlignment="1">
      <alignment horizontal="right" vertical="top"/>
    </xf>
    <xf numFmtId="0" fontId="0" fillId="0" borderId="54" xfId="0" applyFill="1" applyBorder="1" applyAlignment="1">
      <alignment horizontal="center" vertical="center" wrapText="1" justifyLastLine="1"/>
    </xf>
    <xf numFmtId="177" fontId="0" fillId="0" borderId="37"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36" xfId="0" applyNumberFormat="1" applyBorder="1" applyAlignment="1" applyProtection="1">
      <alignment horizontal="right" vertical="center"/>
      <protection locked="0"/>
    </xf>
    <xf numFmtId="177" fontId="0" fillId="0" borderId="208" xfId="0" applyNumberFormat="1" applyBorder="1" applyAlignment="1" applyProtection="1">
      <alignment horizontal="right" vertical="center"/>
      <protection locked="0"/>
    </xf>
    <xf numFmtId="177" fontId="0" fillId="0" borderId="36" xfId="0" applyNumberForma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177" fontId="0" fillId="0" borderId="39" xfId="0" applyNumberFormat="1" applyFill="1" applyBorder="1" applyAlignment="1" applyProtection="1">
      <alignment horizontal="left" vertical="top" wrapText="1"/>
      <protection locked="0"/>
    </xf>
    <xf numFmtId="0" fontId="0" fillId="0" borderId="54" xfId="0" applyBorder="1" applyAlignment="1">
      <alignment horizontal="center" vertical="center" wrapText="1" justifyLastLine="1"/>
    </xf>
    <xf numFmtId="0" fontId="0" fillId="0" borderId="28" xfId="0" applyFill="1" applyBorder="1" applyAlignment="1">
      <alignment horizontal="center" vertical="center" justifyLastLine="1"/>
    </xf>
    <xf numFmtId="177" fontId="0" fillId="0" borderId="178" xfId="0" applyNumberFormat="1" applyFill="1" applyBorder="1" applyAlignment="1" applyProtection="1">
      <alignment horizontal="right" vertical="center"/>
    </xf>
    <xf numFmtId="177" fontId="0" fillId="0" borderId="209" xfId="0" applyNumberFormat="1" applyFill="1" applyBorder="1" applyAlignment="1" applyProtection="1">
      <alignment horizontal="right" vertical="center"/>
    </xf>
    <xf numFmtId="177" fontId="0" fillId="0" borderId="210" xfId="0" applyNumberFormat="1" applyFill="1" applyBorder="1" applyAlignment="1" applyProtection="1">
      <alignment horizontal="right" vertical="center"/>
    </xf>
    <xf numFmtId="177" fontId="0" fillId="0" borderId="67" xfId="0" applyNumberFormat="1" applyFill="1" applyBorder="1" applyAlignment="1" applyProtection="1">
      <alignment horizontal="right" vertical="center"/>
    </xf>
    <xf numFmtId="177" fontId="0" fillId="0" borderId="68" xfId="0" applyNumberFormat="1" applyFill="1" applyBorder="1" applyAlignment="1" applyProtection="1">
      <alignment horizontal="right" vertical="center"/>
    </xf>
    <xf numFmtId="177" fontId="0" fillId="0" borderId="28" xfId="0" applyNumberFormat="1" applyFill="1" applyBorder="1" applyAlignment="1" applyProtection="1">
      <alignment horizontal="left" vertical="top" wrapText="1"/>
      <protection locked="0"/>
    </xf>
    <xf numFmtId="177" fontId="17" fillId="0" borderId="128" xfId="0" applyNumberFormat="1" applyFont="1" applyFill="1" applyBorder="1" applyAlignment="1" applyProtection="1">
      <alignment horizontal="left" vertical="top" wrapText="1"/>
      <protection locked="0"/>
    </xf>
    <xf numFmtId="0" fontId="36" fillId="0" borderId="0" xfId="0" applyFont="1" applyAlignment="1">
      <alignment horizontal="center" vertical="center" wrapText="1"/>
    </xf>
    <xf numFmtId="0" fontId="36" fillId="0" borderId="0" xfId="0" applyFont="1" applyAlignment="1">
      <alignment horizontal="right" vertical="center" wrapText="1"/>
    </xf>
    <xf numFmtId="0" fontId="36" fillId="0" borderId="0" xfId="0" applyFont="1" applyAlignment="1">
      <alignment horizontal="left" vertical="center" wrapText="1"/>
    </xf>
    <xf numFmtId="0" fontId="35" fillId="0" borderId="82" xfId="0" applyFont="1" applyFill="1" applyBorder="1" applyAlignment="1">
      <alignment horizontal="right" vertical="center"/>
    </xf>
    <xf numFmtId="0" fontId="35" fillId="0" borderId="87" xfId="0" applyFont="1" applyFill="1" applyBorder="1" applyAlignment="1" applyProtection="1">
      <alignment horizontal="center" vertical="center"/>
      <protection locked="0"/>
    </xf>
    <xf numFmtId="0" fontId="35" fillId="0" borderId="87" xfId="0" applyFont="1" applyFill="1" applyBorder="1" applyAlignment="1" applyProtection="1">
      <alignment horizontal="right" vertical="center"/>
      <protection locked="0"/>
    </xf>
    <xf numFmtId="0" fontId="35" fillId="0" borderId="77" xfId="0" applyFont="1" applyFill="1" applyBorder="1" applyAlignment="1">
      <alignment horizontal="right" vertical="center"/>
    </xf>
    <xf numFmtId="0" fontId="35" fillId="0" borderId="9" xfId="0" applyFont="1" applyFill="1" applyBorder="1" applyAlignment="1" applyProtection="1">
      <alignment horizontal="distributed" vertical="center" indent="1"/>
      <protection locked="0"/>
    </xf>
    <xf numFmtId="0" fontId="35" fillId="0" borderId="82" xfId="0" applyFont="1" applyBorder="1" applyAlignment="1">
      <alignment horizontal="right" vertical="center"/>
    </xf>
    <xf numFmtId="0" fontId="35" fillId="0" borderId="87" xfId="0" applyNumberFormat="1" applyFont="1" applyBorder="1" applyAlignment="1" applyProtection="1">
      <alignment horizontal="center" vertical="center"/>
      <protection locked="0"/>
    </xf>
    <xf numFmtId="180" fontId="35" fillId="0" borderId="77" xfId="0" applyNumberFormat="1" applyFont="1" applyBorder="1" applyAlignment="1">
      <alignment horizontal="left" vertical="center"/>
    </xf>
    <xf numFmtId="0" fontId="35" fillId="0" borderId="9" xfId="0" applyFont="1" applyBorder="1" applyAlignment="1" applyProtection="1">
      <alignment horizontal="distributed" vertical="center" shrinkToFit="1"/>
      <protection locked="0"/>
    </xf>
    <xf numFmtId="181" fontId="35" fillId="0" borderId="9" xfId="0" applyNumberFormat="1" applyFont="1" applyBorder="1" applyProtection="1">
      <alignment vertical="center"/>
      <protection locked="0"/>
    </xf>
    <xf numFmtId="0" fontId="35" fillId="0" borderId="11" xfId="0" applyFont="1" applyFill="1" applyBorder="1" applyAlignment="1">
      <alignment horizontal="right" vertical="center"/>
    </xf>
    <xf numFmtId="0" fontId="35" fillId="0" borderId="81" xfId="0" applyFont="1" applyFill="1" applyBorder="1" applyAlignment="1">
      <alignment horizontal="right" vertical="center"/>
    </xf>
    <xf numFmtId="0" fontId="35" fillId="0" borderId="72" xfId="0" applyFont="1" applyFill="1" applyBorder="1" applyAlignment="1" applyProtection="1">
      <alignment horizontal="center" vertical="center"/>
      <protection locked="0"/>
    </xf>
    <xf numFmtId="0" fontId="35" fillId="0" borderId="72" xfId="0" applyFont="1" applyFill="1" applyBorder="1" applyAlignment="1" applyProtection="1">
      <alignment horizontal="right" vertical="center"/>
      <protection locked="0"/>
    </xf>
    <xf numFmtId="0" fontId="35" fillId="0" borderId="19" xfId="0" applyFont="1" applyFill="1" applyBorder="1" applyAlignment="1">
      <alignment horizontal="right" vertical="center"/>
    </xf>
    <xf numFmtId="0" fontId="35" fillId="0" borderId="81" xfId="0" applyFont="1" applyBorder="1" applyAlignment="1">
      <alignment horizontal="right" vertical="center"/>
    </xf>
    <xf numFmtId="0" fontId="35" fillId="0" borderId="72" xfId="0" applyNumberFormat="1" applyFont="1" applyBorder="1" applyAlignment="1" applyProtection="1">
      <alignment horizontal="center" vertical="center"/>
      <protection locked="0"/>
    </xf>
    <xf numFmtId="180" fontId="35" fillId="0" borderId="19" xfId="0" applyNumberFormat="1" applyFont="1" applyBorder="1" applyAlignment="1">
      <alignment horizontal="left" vertical="center"/>
    </xf>
    <xf numFmtId="0" fontId="35" fillId="0" borderId="95" xfId="0" applyFont="1" applyBorder="1" applyAlignment="1" applyProtection="1">
      <alignment horizontal="distributed" vertical="center" shrinkToFit="1"/>
      <protection locked="0"/>
    </xf>
    <xf numFmtId="177" fontId="35" fillId="0" borderId="95" xfId="0" applyNumberFormat="1" applyFont="1" applyFill="1" applyBorder="1" applyAlignment="1" applyProtection="1">
      <alignment horizontal="right" vertical="center"/>
      <protection locked="0"/>
    </xf>
    <xf numFmtId="181" fontId="35" fillId="0" borderId="95" xfId="0" applyNumberFormat="1" applyFont="1" applyBorder="1" applyProtection="1">
      <alignment vertical="center"/>
      <protection locked="0"/>
    </xf>
    <xf numFmtId="0" fontId="35" fillId="0" borderId="95" xfId="0" applyFont="1" applyFill="1" applyBorder="1" applyAlignment="1" applyProtection="1">
      <alignment horizontal="distributed" vertical="center" indent="1"/>
      <protection locked="0"/>
    </xf>
    <xf numFmtId="0" fontId="50" fillId="0" borderId="83" xfId="0" applyFont="1" applyFill="1" applyBorder="1" applyAlignment="1">
      <alignment horizontal="right" vertical="center"/>
    </xf>
    <xf numFmtId="0" fontId="35" fillId="0" borderId="88" xfId="0" applyFont="1" applyFill="1" applyBorder="1" applyAlignment="1" applyProtection="1">
      <alignment horizontal="center" vertical="center"/>
      <protection locked="0"/>
    </xf>
    <xf numFmtId="0" fontId="35" fillId="0" borderId="88" xfId="0" applyFont="1" applyFill="1" applyBorder="1" applyAlignment="1" applyProtection="1">
      <alignment horizontal="right" vertical="center"/>
      <protection locked="0"/>
    </xf>
    <xf numFmtId="0" fontId="35" fillId="0" borderId="89" xfId="0" applyFont="1" applyFill="1" applyBorder="1" applyAlignment="1">
      <alignment horizontal="right" vertical="center"/>
    </xf>
    <xf numFmtId="0" fontId="35" fillId="0" borderId="90" xfId="0" applyFont="1" applyFill="1" applyBorder="1" applyAlignment="1" applyProtection="1">
      <alignment horizontal="distributed" vertical="center" indent="1"/>
      <protection locked="0"/>
    </xf>
    <xf numFmtId="0" fontId="35" fillId="0" borderId="83" xfId="0" applyFont="1" applyBorder="1" applyAlignment="1">
      <alignment horizontal="right" vertical="center"/>
    </xf>
    <xf numFmtId="0" fontId="35" fillId="0" borderId="88" xfId="0" applyNumberFormat="1" applyFont="1" applyBorder="1" applyAlignment="1" applyProtection="1">
      <alignment horizontal="center" vertical="center"/>
      <protection locked="0"/>
    </xf>
    <xf numFmtId="180" fontId="35" fillId="0" borderId="89" xfId="0" applyNumberFormat="1" applyFont="1" applyBorder="1" applyAlignment="1">
      <alignment horizontal="left" vertical="center"/>
    </xf>
    <xf numFmtId="0" fontId="35" fillId="0" borderId="90" xfId="0" applyFont="1" applyBorder="1" applyAlignment="1" applyProtection="1">
      <alignment horizontal="distributed" vertical="center" shrinkToFit="1"/>
      <protection locked="0"/>
    </xf>
    <xf numFmtId="177" fontId="35" fillId="0" borderId="90" xfId="0" applyNumberFormat="1" applyFont="1" applyFill="1" applyBorder="1" applyAlignment="1" applyProtection="1">
      <alignment horizontal="right" vertical="center"/>
      <protection locked="0"/>
    </xf>
    <xf numFmtId="181" fontId="35" fillId="0" borderId="90" xfId="0" applyNumberFormat="1" applyFont="1" applyBorder="1" applyProtection="1">
      <alignment vertical="center"/>
      <protection locked="0"/>
    </xf>
    <xf numFmtId="0" fontId="35" fillId="0" borderId="87" xfId="0" applyFont="1" applyFill="1" applyBorder="1" applyAlignment="1">
      <alignment horizontal="right" vertical="center"/>
    </xf>
    <xf numFmtId="0" fontId="35" fillId="0" borderId="75" xfId="0" applyFont="1" applyBorder="1" applyAlignment="1">
      <alignment horizontal="right" vertical="center"/>
    </xf>
    <xf numFmtId="0" fontId="35" fillId="0" borderId="75" xfId="0" applyFont="1" applyBorder="1" applyAlignment="1" applyProtection="1">
      <alignment horizontal="center" vertical="center"/>
      <protection locked="0"/>
    </xf>
    <xf numFmtId="0" fontId="35" fillId="0" borderId="75" xfId="0" applyFont="1" applyBorder="1" applyAlignment="1" applyProtection="1">
      <alignment horizontal="right" vertical="center"/>
      <protection locked="0"/>
    </xf>
    <xf numFmtId="0" fontId="35" fillId="0" borderId="76" xfId="0" applyFont="1" applyBorder="1" applyAlignment="1">
      <alignment horizontal="right" vertical="center"/>
    </xf>
    <xf numFmtId="0" fontId="35" fillId="0" borderId="2" xfId="0" applyFont="1" applyBorder="1" applyAlignment="1" applyProtection="1">
      <alignment horizontal="distributed" vertical="center" indent="1"/>
      <protection locked="0"/>
    </xf>
    <xf numFmtId="0" fontId="35" fillId="0" borderId="2" xfId="0" applyFont="1" applyBorder="1" applyAlignment="1" applyProtection="1">
      <alignment horizontal="center" vertical="center" shrinkToFit="1"/>
      <protection locked="0"/>
    </xf>
    <xf numFmtId="0" fontId="35" fillId="0" borderId="2" xfId="0" applyFont="1" applyFill="1" applyBorder="1" applyAlignment="1" applyProtection="1">
      <alignment horizontal="distributed" vertical="center" shrinkToFit="1"/>
      <protection locked="0"/>
    </xf>
    <xf numFmtId="181" fontId="35" fillId="0" borderId="2" xfId="0" applyNumberFormat="1" applyFont="1" applyFill="1" applyBorder="1" applyProtection="1">
      <alignment vertical="center"/>
      <protection locked="0"/>
    </xf>
    <xf numFmtId="0" fontId="36" fillId="0" borderId="0" xfId="0" applyFont="1" applyFill="1">
      <alignment vertical="center"/>
    </xf>
    <xf numFmtId="0" fontId="35" fillId="0" borderId="88" xfId="0" applyFont="1" applyBorder="1" applyAlignment="1">
      <alignment horizontal="right" vertical="center"/>
    </xf>
    <xf numFmtId="0" fontId="35" fillId="0" borderId="88" xfId="0" applyFont="1" applyBorder="1" applyAlignment="1" applyProtection="1">
      <alignment horizontal="center" vertical="center"/>
      <protection locked="0"/>
    </xf>
    <xf numFmtId="0" fontId="35" fillId="0" borderId="88" xfId="0" applyFont="1" applyBorder="1" applyAlignment="1" applyProtection="1">
      <alignment horizontal="right" vertical="center"/>
      <protection locked="0"/>
    </xf>
    <xf numFmtId="0" fontId="35" fillId="0" borderId="89" xfId="0" applyFont="1" applyBorder="1" applyAlignment="1">
      <alignment horizontal="right" vertical="center"/>
    </xf>
    <xf numFmtId="0" fontId="35" fillId="0" borderId="90" xfId="0" applyFont="1" applyBorder="1" applyAlignment="1" applyProtection="1">
      <alignment horizontal="distributed" vertical="center" indent="1"/>
      <protection locked="0"/>
    </xf>
    <xf numFmtId="0" fontId="35" fillId="0" borderId="87" xfId="0" applyFont="1" applyBorder="1" applyAlignment="1">
      <alignment horizontal="right" vertical="center"/>
    </xf>
    <xf numFmtId="0" fontId="35" fillId="0" borderId="87" xfId="0" applyFont="1" applyBorder="1" applyAlignment="1" applyProtection="1">
      <alignment horizontal="center" vertical="center"/>
      <protection locked="0"/>
    </xf>
    <xf numFmtId="0" fontId="35" fillId="0" borderId="87" xfId="0" applyFont="1" applyBorder="1" applyAlignment="1" applyProtection="1">
      <alignment horizontal="right" vertical="center"/>
      <protection locked="0"/>
    </xf>
    <xf numFmtId="0" fontId="35" fillId="0" borderId="77" xfId="0" applyFont="1" applyBorder="1" applyAlignment="1">
      <alignment horizontal="right" vertical="center"/>
    </xf>
    <xf numFmtId="0" fontId="35" fillId="0" borderId="9" xfId="0" applyFont="1" applyBorder="1" applyAlignment="1" applyProtection="1">
      <alignment horizontal="distributed" vertical="center" indent="1"/>
      <protection locked="0"/>
    </xf>
    <xf numFmtId="0" fontId="35" fillId="0" borderId="20" xfId="0" applyFont="1" applyBorder="1" applyAlignment="1">
      <alignment horizontal="right" vertical="center"/>
    </xf>
    <xf numFmtId="0" fontId="35" fillId="0" borderId="70" xfId="0" applyNumberFormat="1" applyFont="1" applyBorder="1" applyAlignment="1" applyProtection="1">
      <alignment horizontal="center" vertical="center"/>
      <protection locked="0"/>
    </xf>
    <xf numFmtId="180" fontId="35" fillId="0" borderId="71" xfId="0" applyNumberFormat="1" applyFont="1" applyBorder="1" applyAlignment="1">
      <alignment horizontal="left" vertical="center"/>
    </xf>
    <xf numFmtId="0" fontId="35" fillId="0" borderId="87" xfId="0" applyNumberFormat="1" applyFont="1" applyFill="1" applyBorder="1" applyAlignment="1" applyProtection="1">
      <alignment horizontal="center" vertical="center"/>
      <protection locked="0"/>
    </xf>
    <xf numFmtId="180" fontId="35" fillId="0" borderId="77" xfId="0" applyNumberFormat="1" applyFont="1" applyFill="1" applyBorder="1" applyAlignment="1">
      <alignment horizontal="left" vertical="center"/>
    </xf>
    <xf numFmtId="0" fontId="35" fillId="0" borderId="9" xfId="0" applyFont="1" applyFill="1" applyBorder="1" applyAlignment="1" applyProtection="1">
      <alignment horizontal="center" vertical="center" shrinkToFit="1"/>
      <protection locked="0"/>
    </xf>
    <xf numFmtId="181" fontId="35" fillId="0" borderId="9" xfId="0" applyNumberFormat="1" applyFont="1" applyFill="1" applyBorder="1" applyProtection="1">
      <alignment vertical="center"/>
      <protection locked="0"/>
    </xf>
    <xf numFmtId="0" fontId="35" fillId="0" borderId="75" xfId="0" applyNumberFormat="1" applyFont="1" applyFill="1" applyBorder="1" applyAlignment="1" applyProtection="1">
      <alignment horizontal="center" vertical="center"/>
      <protection locked="0"/>
    </xf>
    <xf numFmtId="180" fontId="35" fillId="0" borderId="76" xfId="0" applyNumberFormat="1" applyFont="1" applyFill="1" applyBorder="1" applyAlignment="1">
      <alignment horizontal="left" vertical="center"/>
    </xf>
    <xf numFmtId="0" fontId="35" fillId="0" borderId="90" xfId="0" applyFont="1" applyBorder="1" applyAlignment="1" applyProtection="1">
      <alignment horizontal="center" vertical="center"/>
      <protection locked="0"/>
    </xf>
    <xf numFmtId="0" fontId="35" fillId="0" borderId="79" xfId="0" applyFont="1" applyBorder="1" applyAlignment="1">
      <alignment horizontal="right" vertical="center"/>
    </xf>
    <xf numFmtId="0" fontId="35" fillId="0" borderId="79" xfId="0" applyFont="1" applyBorder="1" applyAlignment="1" applyProtection="1">
      <alignment horizontal="center" vertical="center"/>
      <protection locked="0"/>
    </xf>
    <xf numFmtId="0" fontId="35" fillId="0" borderId="79" xfId="0" applyFont="1" applyBorder="1" applyAlignment="1" applyProtection="1">
      <alignment horizontal="right" vertical="center"/>
      <protection locked="0"/>
    </xf>
    <xf numFmtId="0" fontId="35" fillId="0" borderId="165" xfId="0" applyFont="1" applyBorder="1" applyAlignment="1">
      <alignment horizontal="right" vertical="center"/>
    </xf>
    <xf numFmtId="0" fontId="35" fillId="0" borderId="91" xfId="0" applyFont="1" applyBorder="1" applyAlignment="1" applyProtection="1">
      <alignment horizontal="distributed" vertical="center" indent="1"/>
      <protection locked="0"/>
    </xf>
    <xf numFmtId="0" fontId="35" fillId="0" borderId="177" xfId="0" applyFont="1" applyBorder="1" applyAlignment="1">
      <alignment horizontal="right" vertical="center"/>
    </xf>
    <xf numFmtId="0" fontId="35" fillId="0" borderId="79" xfId="0" applyNumberFormat="1" applyFont="1" applyBorder="1" applyAlignment="1" applyProtection="1">
      <alignment horizontal="center" vertical="center"/>
      <protection locked="0"/>
    </xf>
    <xf numFmtId="180" fontId="35" fillId="0" borderId="165" xfId="0" applyNumberFormat="1" applyFont="1" applyBorder="1" applyAlignment="1">
      <alignment horizontal="left" vertical="center"/>
    </xf>
    <xf numFmtId="0" fontId="35" fillId="0" borderId="91" xfId="0" applyFont="1" applyBorder="1" applyAlignment="1" applyProtection="1">
      <alignment horizontal="distributed" vertical="center" shrinkToFit="1"/>
      <protection locked="0"/>
    </xf>
    <xf numFmtId="181" fontId="35" fillId="0" borderId="91" xfId="0" applyNumberFormat="1" applyFont="1" applyBorder="1" applyProtection="1">
      <alignment vertical="center"/>
      <protection locked="0"/>
    </xf>
    <xf numFmtId="0" fontId="35" fillId="0" borderId="9"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protection locked="0"/>
    </xf>
    <xf numFmtId="0" fontId="35" fillId="0" borderId="70" xfId="0" applyFont="1" applyFill="1" applyBorder="1" applyAlignment="1">
      <alignment horizontal="right" vertical="center"/>
    </xf>
    <xf numFmtId="0" fontId="35" fillId="0" borderId="70" xfId="0" applyFont="1" applyFill="1" applyBorder="1" applyAlignment="1" applyProtection="1">
      <alignment horizontal="center" vertical="center"/>
      <protection locked="0"/>
    </xf>
    <xf numFmtId="0" fontId="35" fillId="0" borderId="70" xfId="0" applyFont="1" applyFill="1" applyBorder="1" applyAlignment="1" applyProtection="1">
      <alignment horizontal="right" vertical="center"/>
      <protection locked="0"/>
    </xf>
    <xf numFmtId="0" fontId="35" fillId="0" borderId="71" xfId="0" applyFont="1" applyFill="1" applyBorder="1" applyAlignment="1">
      <alignment horizontal="right" vertical="center"/>
    </xf>
    <xf numFmtId="0" fontId="35" fillId="0" borderId="5" xfId="0" applyFont="1" applyBorder="1" applyAlignment="1" applyProtection="1">
      <alignment horizontal="distributed" vertical="center" shrinkToFit="1"/>
      <protection locked="0"/>
    </xf>
    <xf numFmtId="0" fontId="36" fillId="0" borderId="0" xfId="0" applyFont="1" applyAlignment="1">
      <alignment horizontal="center" vertical="center"/>
    </xf>
    <xf numFmtId="0" fontId="36" fillId="0" borderId="0" xfId="0" applyFont="1" applyAlignment="1">
      <alignment horizontal="right" vertical="center"/>
    </xf>
    <xf numFmtId="0" fontId="35" fillId="0" borderId="0" xfId="0" applyFont="1" applyBorder="1" applyAlignment="1">
      <alignment horizontal="right" vertical="center"/>
    </xf>
    <xf numFmtId="0" fontId="35" fillId="0" borderId="0" xfId="0" applyFont="1" applyBorder="1" applyAlignment="1" applyProtection="1">
      <alignment horizontal="center" vertical="center"/>
      <protection locked="0"/>
    </xf>
    <xf numFmtId="0" fontId="35" fillId="0" borderId="0" xfId="0" applyFont="1" applyBorder="1" applyAlignment="1" applyProtection="1">
      <alignment horizontal="right" vertical="center"/>
      <protection locked="0"/>
    </xf>
    <xf numFmtId="0" fontId="35" fillId="0" borderId="0" xfId="0" applyFont="1" applyBorder="1" applyAlignment="1" applyProtection="1">
      <alignment horizontal="distributed" vertical="center" indent="1"/>
      <protection locked="0"/>
    </xf>
    <xf numFmtId="0" fontId="35" fillId="0" borderId="0" xfId="0" applyNumberFormat="1" applyFont="1" applyBorder="1" applyAlignment="1" applyProtection="1">
      <alignment horizontal="center" vertical="center"/>
      <protection locked="0"/>
    </xf>
    <xf numFmtId="180" fontId="35" fillId="0" borderId="0" xfId="0" applyNumberFormat="1" applyFont="1" applyBorder="1" applyAlignment="1">
      <alignment horizontal="left" vertical="center"/>
    </xf>
    <xf numFmtId="0" fontId="35" fillId="0" borderId="0" xfId="0" applyFont="1" applyBorder="1" applyAlignment="1" applyProtection="1">
      <alignment horizontal="center" vertical="center" shrinkToFit="1"/>
      <protection locked="0"/>
    </xf>
    <xf numFmtId="177" fontId="35" fillId="0" borderId="0" xfId="0" applyNumberFormat="1" applyFont="1" applyBorder="1" applyAlignment="1" applyProtection="1">
      <alignment horizontal="right" vertical="center"/>
      <protection locked="0"/>
    </xf>
    <xf numFmtId="181" fontId="35" fillId="0" borderId="0" xfId="0" applyNumberFormat="1" applyFont="1" applyBorder="1" applyProtection="1">
      <alignment vertical="center"/>
      <protection locked="0"/>
    </xf>
    <xf numFmtId="179" fontId="35" fillId="0" borderId="0" xfId="0" applyNumberFormat="1" applyFont="1" applyBorder="1" applyAlignment="1" applyProtection="1">
      <alignment horizontal="distributed" vertical="center" indent="1"/>
      <protection locked="0"/>
    </xf>
    <xf numFmtId="0" fontId="36" fillId="0" borderId="0" xfId="0" applyFont="1" applyAlignment="1">
      <alignment horizontal="left" vertical="center"/>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143" xfId="0" applyBorder="1" applyAlignment="1">
      <alignment horizontal="distributed" vertical="center" indent="1"/>
    </xf>
    <xf numFmtId="0" fontId="0" fillId="0" borderId="54" xfId="0" applyFill="1" applyBorder="1" applyAlignment="1">
      <alignment horizontal="center" vertical="center" justifyLastLine="1"/>
    </xf>
    <xf numFmtId="181" fontId="0" fillId="0" borderId="208" xfId="0" applyNumberFormat="1" applyFill="1" applyBorder="1" applyAlignment="1">
      <alignment horizontal="right" vertical="center"/>
    </xf>
    <xf numFmtId="177" fontId="0" fillId="0" borderId="135" xfId="0" applyNumberFormat="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39" xfId="0" applyNumberFormat="1" applyFill="1" applyBorder="1" applyAlignment="1">
      <alignment horizontal="right" vertical="center"/>
    </xf>
    <xf numFmtId="177" fontId="0" fillId="0" borderId="39" xfId="0" applyNumberForma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135" xfId="0" applyNumberFormat="1" applyFill="1" applyBorder="1" applyAlignment="1" applyProtection="1">
      <alignment horizontal="right" vertical="center"/>
      <protection locked="0"/>
    </xf>
    <xf numFmtId="0" fontId="0" fillId="0" borderId="28" xfId="0" applyFill="1" applyBorder="1" applyAlignment="1">
      <alignment horizontal="center" vertical="center" wrapText="1" justifyLastLine="1"/>
    </xf>
    <xf numFmtId="177" fontId="0" fillId="0" borderId="178" xfId="0" applyNumberFormat="1" applyFill="1" applyBorder="1" applyAlignment="1">
      <alignment horizontal="right" vertical="center"/>
    </xf>
    <xf numFmtId="177" fontId="0" fillId="0" borderId="67" xfId="0" applyNumberFormat="1" applyFill="1" applyBorder="1" applyAlignment="1">
      <alignment horizontal="right" vertical="center"/>
    </xf>
    <xf numFmtId="181" fontId="0" fillId="0" borderId="68" xfId="0" applyNumberFormat="1" applyFill="1" applyBorder="1" applyAlignment="1">
      <alignment horizontal="right" vertical="center"/>
    </xf>
    <xf numFmtId="177" fontId="0" fillId="0" borderId="210" xfId="0" applyNumberFormat="1" applyFill="1" applyBorder="1" applyAlignment="1">
      <alignment horizontal="right" vertical="center"/>
    </xf>
    <xf numFmtId="177" fontId="0" fillId="0" borderId="209" xfId="0" applyNumberFormat="1" applyFill="1" applyBorder="1" applyAlignment="1">
      <alignment horizontal="right" vertical="center"/>
    </xf>
    <xf numFmtId="177" fontId="0" fillId="0" borderId="211" xfId="0" applyNumberFormat="1" applyFill="1" applyBorder="1" applyAlignment="1">
      <alignment horizontal="right" vertical="center"/>
    </xf>
    <xf numFmtId="177" fontId="0" fillId="0" borderId="69" xfId="0" applyNumberFormat="1" applyFill="1" applyBorder="1" applyAlignment="1">
      <alignment horizontal="right" vertical="center"/>
    </xf>
    <xf numFmtId="177" fontId="0" fillId="0" borderId="67" xfId="0" applyNumberFormat="1" applyFont="1" applyFill="1" applyBorder="1" applyAlignment="1">
      <alignment horizontal="right" vertical="center"/>
    </xf>
    <xf numFmtId="0" fontId="30" fillId="0" borderId="68" xfId="0" applyFont="1" applyBorder="1" applyAlignment="1">
      <alignment horizontal="distributed" vertical="center" wrapText="1" indent="1"/>
    </xf>
    <xf numFmtId="0" fontId="30" fillId="0" borderId="69" xfId="0" applyFont="1" applyBorder="1" applyAlignment="1">
      <alignment horizontal="distributed" vertical="center" wrapText="1" indent="1"/>
    </xf>
    <xf numFmtId="0" fontId="29" fillId="0" borderId="94" xfId="0" applyFont="1" applyBorder="1" applyAlignment="1" applyProtection="1">
      <alignment horizontal="distributed" vertical="center" wrapText="1" indent="1"/>
      <protection locked="0"/>
    </xf>
    <xf numFmtId="0" fontId="29" fillId="0" borderId="69" xfId="0" applyFont="1" applyBorder="1" applyAlignment="1" applyProtection="1">
      <alignment horizontal="distributed" vertical="center" wrapText="1" indent="1"/>
      <protection locked="0"/>
    </xf>
    <xf numFmtId="0" fontId="30" fillId="0" borderId="94" xfId="0" applyFont="1" applyBorder="1" applyAlignment="1">
      <alignment horizontal="justify" vertical="center" wrapText="1"/>
    </xf>
    <xf numFmtId="0" fontId="30" fillId="0" borderId="69" xfId="0" applyFont="1" applyBorder="1" applyAlignment="1">
      <alignment horizontal="justify" vertical="center" wrapText="1"/>
    </xf>
    <xf numFmtId="0" fontId="29" fillId="0" borderId="94" xfId="0" applyFont="1" applyBorder="1" applyAlignment="1">
      <alignment horizontal="distributed" vertical="center" wrapText="1" indent="1"/>
    </xf>
    <xf numFmtId="0" fontId="29" fillId="0" borderId="69" xfId="0" applyFont="1" applyBorder="1" applyAlignment="1">
      <alignment horizontal="distributed" vertical="center" wrapText="1" indent="1"/>
    </xf>
    <xf numFmtId="0" fontId="29" fillId="0" borderId="94" xfId="0" applyFont="1" applyBorder="1" applyAlignment="1">
      <alignment horizontal="center" vertical="center" wrapText="1"/>
    </xf>
    <xf numFmtId="0" fontId="29" fillId="0" borderId="69" xfId="0" applyFont="1" applyBorder="1" applyAlignment="1">
      <alignment horizontal="center" vertical="center" wrapText="1"/>
    </xf>
    <xf numFmtId="0" fontId="30" fillId="0" borderId="75" xfId="0" applyFont="1" applyBorder="1" applyAlignment="1">
      <alignment horizontal="distributed" vertical="center" wrapText="1" indent="1"/>
    </xf>
    <xf numFmtId="0" fontId="32" fillId="0" borderId="81" xfId="0" applyFont="1" applyBorder="1" applyAlignment="1">
      <alignment horizontal="distributed" vertical="center" indent="1"/>
    </xf>
    <xf numFmtId="0" fontId="32" fillId="0" borderId="72"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20" xfId="0" applyFont="1" applyBorder="1" applyAlignment="1">
      <alignment horizontal="distributed" vertical="center" indent="1"/>
    </xf>
    <xf numFmtId="0" fontId="32" fillId="0" borderId="70" xfId="0" applyFont="1" applyBorder="1" applyAlignment="1">
      <alignment horizontal="distributed" vertical="center" indent="1"/>
    </xf>
    <xf numFmtId="0" fontId="32" fillId="0" borderId="71" xfId="0" applyFont="1" applyBorder="1" applyAlignment="1">
      <alignment horizontal="distributed" vertical="center" indent="1"/>
    </xf>
    <xf numFmtId="0" fontId="32" fillId="0" borderId="0" xfId="0" applyFont="1" applyAlignment="1">
      <alignment horizontal="distributed" vertical="center"/>
    </xf>
    <xf numFmtId="0" fontId="16" fillId="0" borderId="0" xfId="0" applyFont="1" applyAlignment="1">
      <alignment vertical="center"/>
    </xf>
    <xf numFmtId="0" fontId="39" fillId="0" borderId="81" xfId="0" applyFont="1" applyBorder="1" applyAlignment="1">
      <alignment horizontal="center" vertical="distributed" textRotation="255" indent="2"/>
    </xf>
    <xf numFmtId="0" fontId="39" fillId="0" borderId="19" xfId="0" applyFont="1" applyBorder="1" applyAlignment="1">
      <alignment horizontal="center" vertical="distributed" textRotation="255" indent="2"/>
    </xf>
    <xf numFmtId="0" fontId="39" fillId="0" borderId="93" xfId="0" applyFont="1" applyBorder="1" applyAlignment="1">
      <alignment horizontal="center" vertical="distributed" textRotation="255" indent="2"/>
    </xf>
    <xf numFmtId="0" fontId="39" fillId="0" borderId="65" xfId="0" applyFont="1" applyBorder="1" applyAlignment="1">
      <alignment horizontal="center" vertical="distributed" textRotation="255" indent="2"/>
    </xf>
    <xf numFmtId="0" fontId="39" fillId="0" borderId="20" xfId="0" applyFont="1" applyBorder="1" applyAlignment="1">
      <alignment horizontal="center" vertical="distributed" textRotation="255" indent="2"/>
    </xf>
    <xf numFmtId="0" fontId="39" fillId="0" borderId="71" xfId="0" applyFont="1" applyBorder="1" applyAlignment="1">
      <alignment horizontal="center" vertical="distributed" textRotation="255" indent="2"/>
    </xf>
    <xf numFmtId="0" fontId="32" fillId="0" borderId="9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65" xfId="0" applyFont="1" applyBorder="1" applyAlignment="1">
      <alignment horizontal="distributed" vertical="center" indent="1"/>
    </xf>
    <xf numFmtId="0" fontId="41" fillId="0" borderId="0" xfId="0" applyFont="1" applyAlignment="1">
      <alignment horizontal="left" vertical="center" wrapText="1"/>
    </xf>
    <xf numFmtId="0" fontId="16" fillId="0" borderId="0" xfId="0" applyFont="1" applyAlignment="1">
      <alignment vertical="center" wrapText="1"/>
    </xf>
    <xf numFmtId="0" fontId="40" fillId="0" borderId="0" xfId="0" applyFont="1" applyAlignment="1">
      <alignment horizontal="distributed" vertical="top" wrapText="1" indent="5"/>
    </xf>
    <xf numFmtId="0" fontId="37" fillId="0" borderId="0" xfId="0" applyFont="1" applyAlignment="1">
      <alignment vertical="center" wrapText="1"/>
    </xf>
    <xf numFmtId="0" fontId="37" fillId="0" borderId="0" xfId="0" applyFont="1" applyAlignment="1">
      <alignment horizontal="left" vertical="center" wrapText="1"/>
    </xf>
    <xf numFmtId="0" fontId="34" fillId="0" borderId="0" xfId="0" applyFont="1" applyAlignment="1">
      <alignment horizontal="left" vertical="center" wrapText="1"/>
    </xf>
    <xf numFmtId="0" fontId="40" fillId="0" borderId="0" xfId="0" applyFont="1" applyAlignment="1">
      <alignment horizontal="distributed" vertical="center" wrapText="1"/>
    </xf>
    <xf numFmtId="0" fontId="36" fillId="0" borderId="150" xfId="0" applyFont="1" applyFill="1" applyBorder="1" applyAlignment="1">
      <alignment horizontal="distributed" vertical="center" justifyLastLine="1" shrinkToFit="1"/>
    </xf>
    <xf numFmtId="0" fontId="5" fillId="0" borderId="2" xfId="0" applyFont="1" applyFill="1" applyBorder="1" applyAlignment="1">
      <alignment horizontal="distributed" vertical="center" justifyLastLine="1" shrinkToFit="1"/>
    </xf>
    <xf numFmtId="0" fontId="5" fillId="0" borderId="15" xfId="0" applyFont="1" applyFill="1" applyBorder="1" applyAlignment="1">
      <alignment horizontal="distributed" vertical="center" justifyLastLine="1" shrinkToFit="1"/>
    </xf>
    <xf numFmtId="0" fontId="0" fillId="0" borderId="1" xfId="0" applyFill="1" applyBorder="1" applyAlignment="1">
      <alignment horizontal="distributed" vertical="center"/>
    </xf>
    <xf numFmtId="0" fontId="0" fillId="0" borderId="55" xfId="0" applyFill="1" applyBorder="1" applyAlignment="1">
      <alignment horizontal="center" vertical="center"/>
    </xf>
    <xf numFmtId="0" fontId="0" fillId="0" borderId="162" xfId="0" applyFill="1" applyBorder="1" applyAlignment="1">
      <alignment horizontal="center" vertical="center"/>
    </xf>
    <xf numFmtId="0" fontId="34" fillId="0" borderId="78" xfId="0" applyFont="1" applyFill="1" applyBorder="1" applyAlignment="1">
      <alignment horizontal="center" vertical="center" wrapText="1"/>
    </xf>
    <xf numFmtId="0" fontId="34" fillId="0" borderId="162"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54" xfId="0" applyFill="1" applyBorder="1" applyAlignment="1">
      <alignment horizontal="center" vertical="center" wrapText="1"/>
    </xf>
    <xf numFmtId="0" fontId="5" fillId="0" borderId="161" xfId="0" applyFont="1" applyFill="1" applyBorder="1" applyAlignment="1">
      <alignment horizontal="distributed" vertical="center" justifyLastLine="1" shrinkToFit="1"/>
    </xf>
    <xf numFmtId="0" fontId="5" fillId="0" borderId="5" xfId="0" applyFont="1" applyFill="1" applyBorder="1" applyAlignment="1">
      <alignment horizontal="distributed" vertical="center" justifyLastLine="1" shrinkToFit="1"/>
    </xf>
    <xf numFmtId="0" fontId="5" fillId="0" borderId="86" xfId="0" applyFont="1" applyFill="1" applyBorder="1" applyAlignment="1">
      <alignment horizontal="distributed" vertical="center" justifyLastLine="1" shrinkToFit="1"/>
    </xf>
    <xf numFmtId="0" fontId="5" fillId="0" borderId="150" xfId="0" applyFont="1" applyFill="1" applyBorder="1" applyAlignment="1">
      <alignment horizontal="distributed" vertical="center" justifyLastLine="1" shrinkToFit="1"/>
    </xf>
    <xf numFmtId="0" fontId="11" fillId="0" borderId="150" xfId="0" applyFont="1" applyFill="1" applyBorder="1" applyAlignment="1">
      <alignment horizontal="distributed" vertical="center" justifyLastLine="1" shrinkToFit="1"/>
    </xf>
    <xf numFmtId="0" fontId="11" fillId="0" borderId="2" xfId="0" applyFont="1" applyFill="1" applyBorder="1" applyAlignment="1">
      <alignment horizontal="distributed" vertical="center" justifyLastLine="1" shrinkToFit="1"/>
    </xf>
    <xf numFmtId="0" fontId="11" fillId="0" borderId="15"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1" xfId="0" applyFill="1" applyBorder="1" applyAlignment="1">
      <alignment horizontal="center" vertical="center"/>
    </xf>
    <xf numFmtId="0" fontId="0" fillId="0" borderId="76"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0" borderId="155" xfId="0" applyFill="1" applyBorder="1" applyAlignment="1">
      <alignment horizontal="distributed" vertical="center" indent="3"/>
    </xf>
    <xf numFmtId="0" fontId="0" fillId="0" borderId="156" xfId="0" applyFill="1" applyBorder="1" applyAlignment="1">
      <alignment horizontal="distributed" vertical="center" indent="3"/>
    </xf>
    <xf numFmtId="0" fontId="0" fillId="0" borderId="44" xfId="0" applyFill="1" applyBorder="1" applyAlignment="1">
      <alignment horizontal="distributed" vertical="center" indent="3"/>
    </xf>
    <xf numFmtId="0" fontId="0" fillId="0" borderId="77"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5" xfId="0" applyFill="1" applyBorder="1" applyAlignment="1">
      <alignment horizontal="distributed" vertical="center" indent="1"/>
    </xf>
    <xf numFmtId="0" fontId="15" fillId="0" borderId="0" xfId="0" applyFont="1" applyFill="1" applyAlignment="1">
      <alignment horizontal="left" vertical="center"/>
    </xf>
    <xf numFmtId="0" fontId="43" fillId="0" borderId="0" xfId="0" applyFont="1" applyFill="1">
      <alignment vertical="center"/>
    </xf>
    <xf numFmtId="0" fontId="0" fillId="0" borderId="157" xfId="0" applyFont="1" applyFill="1" applyBorder="1" applyAlignment="1">
      <alignment horizontal="left" vertical="center" wrapText="1"/>
    </xf>
    <xf numFmtId="0" fontId="0" fillId="0" borderId="158" xfId="0" applyFont="1" applyFill="1" applyBorder="1" applyAlignment="1">
      <alignment horizontal="left" vertical="center"/>
    </xf>
    <xf numFmtId="0" fontId="0" fillId="0" borderId="159" xfId="0" applyFont="1" applyFill="1" applyBorder="1" applyAlignment="1">
      <alignment horizontal="left" vertical="center"/>
    </xf>
    <xf numFmtId="0" fontId="0" fillId="0" borderId="80"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34" fillId="0" borderId="203" xfId="0" applyFont="1" applyFill="1" applyBorder="1" applyAlignment="1">
      <alignment horizontal="center" vertical="center" wrapText="1"/>
    </xf>
    <xf numFmtId="0" fontId="5" fillId="0" borderId="121" xfId="0" applyFont="1" applyFill="1" applyBorder="1" applyAlignment="1">
      <alignment horizontal="distributed" vertical="center" justifyLastLine="1" shrinkToFit="1"/>
    </xf>
    <xf numFmtId="0" fontId="5" fillId="0" borderId="75" xfId="0" applyFont="1" applyFill="1" applyBorder="1" applyAlignment="1">
      <alignment horizontal="distributed" vertical="center" justifyLastLine="1" shrinkToFit="1"/>
    </xf>
    <xf numFmtId="0" fontId="5" fillId="0" borderId="42" xfId="0" applyFont="1" applyFill="1" applyBorder="1" applyAlignment="1">
      <alignment horizontal="distributed" vertical="center" justifyLastLine="1" shrinkToFit="1"/>
    </xf>
    <xf numFmtId="0" fontId="0" fillId="0" borderId="150" xfId="0" applyFont="1" applyFill="1" applyBorder="1" applyAlignment="1">
      <alignment horizontal="distributed" vertical="center" justifyLastLine="1" shrinkToFit="1"/>
    </xf>
    <xf numFmtId="0" fontId="42" fillId="0" borderId="160" xfId="0" applyFont="1" applyFill="1" applyBorder="1" applyAlignment="1">
      <alignment horizontal="distributed" vertical="center" justifyLastLine="1" shrinkToFit="1"/>
    </xf>
    <xf numFmtId="0" fontId="42" fillId="0" borderId="90" xfId="0" applyFont="1" applyFill="1" applyBorder="1" applyAlignment="1">
      <alignment horizontal="distributed" vertical="center" justifyLastLine="1" shrinkToFit="1"/>
    </xf>
    <xf numFmtId="0" fontId="42" fillId="0" borderId="84" xfId="0" applyFont="1" applyFill="1" applyBorder="1" applyAlignment="1">
      <alignment horizontal="distributed" vertical="center" justifyLastLine="1" shrinkToFit="1"/>
    </xf>
    <xf numFmtId="0" fontId="11" fillId="0" borderId="150" xfId="0" applyFont="1" applyFill="1" applyBorder="1" applyAlignment="1">
      <alignment horizontal="center" vertical="center" justifyLastLine="1" shrinkToFit="1"/>
    </xf>
    <xf numFmtId="0" fontId="11" fillId="0" borderId="2" xfId="0" applyFont="1" applyFill="1" applyBorder="1" applyAlignment="1">
      <alignment horizontal="center" vertical="center" justifyLastLine="1" shrinkToFit="1"/>
    </xf>
    <xf numFmtId="0" fontId="11" fillId="0" borderId="15" xfId="0" applyFont="1" applyFill="1" applyBorder="1" applyAlignment="1">
      <alignment horizontal="center" vertical="center" justifyLastLine="1" shrinkToFit="1"/>
    </xf>
    <xf numFmtId="0" fontId="0" fillId="3" borderId="0" xfId="0" applyFill="1" applyAlignment="1">
      <alignment vertical="center" wrapText="1"/>
    </xf>
    <xf numFmtId="0" fontId="16" fillId="0" borderId="0" xfId="0" applyFont="1" applyFill="1">
      <alignment vertical="center"/>
    </xf>
    <xf numFmtId="0" fontId="0" fillId="0" borderId="144" xfId="0" applyFill="1" applyBorder="1" applyAlignment="1">
      <alignment horizontal="left" vertical="center" wrapText="1"/>
    </xf>
    <xf numFmtId="0" fontId="0" fillId="0" borderId="145" xfId="0" applyFill="1" applyBorder="1" applyAlignment="1">
      <alignment horizontal="left" vertical="center"/>
    </xf>
    <xf numFmtId="0" fontId="0" fillId="0" borderId="146" xfId="0" applyFill="1" applyBorder="1" applyAlignment="1">
      <alignment horizontal="left"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79" xfId="0" applyFill="1" applyBorder="1" applyAlignment="1">
      <alignment horizontal="center" vertical="center"/>
    </xf>
    <xf numFmtId="0" fontId="34" fillId="0" borderId="26"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14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distributed" vertical="center" indent="3"/>
    </xf>
    <xf numFmtId="0" fontId="0" fillId="0" borderId="55"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150"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63"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3" xfId="0" applyFont="1" applyFill="1" applyBorder="1" applyAlignment="1">
      <alignment horizontal="distributed" vertical="center" indent="2" shrinkToFit="1"/>
    </xf>
    <xf numFmtId="0" fontId="15" fillId="0" borderId="79" xfId="0" applyFont="1" applyFill="1" applyBorder="1" applyAlignment="1">
      <alignment horizontal="left" vertical="top"/>
    </xf>
    <xf numFmtId="0" fontId="0" fillId="0" borderId="161"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6" xfId="0" applyFont="1" applyFill="1" applyBorder="1" applyAlignment="1">
      <alignment horizontal="distributed" vertical="center" indent="2" shrinkToFit="1"/>
    </xf>
    <xf numFmtId="0" fontId="0" fillId="0" borderId="27"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3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0" fillId="0" borderId="151" xfId="0" applyFill="1" applyBorder="1" applyAlignment="1">
      <alignment horizontal="center" vertical="center" wrapText="1"/>
    </xf>
    <xf numFmtId="0" fontId="0" fillId="0" borderId="157" xfId="0" applyFill="1" applyBorder="1" applyAlignment="1">
      <alignment horizontal="left" vertical="center" wrapText="1"/>
    </xf>
    <xf numFmtId="0" fontId="0" fillId="0" borderId="158" xfId="0" applyFill="1" applyBorder="1" applyAlignment="1">
      <alignment horizontal="left" vertical="center"/>
    </xf>
    <xf numFmtId="0" fontId="0" fillId="0" borderId="159" xfId="0" applyFill="1" applyBorder="1" applyAlignment="1">
      <alignment horizontal="left" vertical="center"/>
    </xf>
    <xf numFmtId="0" fontId="0" fillId="0" borderId="54" xfId="0" applyFill="1" applyBorder="1" applyAlignment="1">
      <alignment horizontal="center" vertical="center"/>
    </xf>
    <xf numFmtId="0" fontId="0" fillId="0" borderId="0" xfId="0" applyFill="1" applyBorder="1" applyAlignment="1">
      <alignment horizontal="distributed" vertical="center"/>
    </xf>
    <xf numFmtId="0" fontId="0" fillId="0" borderId="207" xfId="0" applyFill="1" applyBorder="1" applyAlignment="1">
      <alignment horizontal="left" vertical="center"/>
    </xf>
    <xf numFmtId="0" fontId="43" fillId="3" borderId="0" xfId="0" applyFont="1" applyFill="1" applyBorder="1" applyAlignment="1">
      <alignment vertical="center"/>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2" xfId="0" applyBorder="1" applyAlignment="1">
      <alignment horizontal="left" vertical="center"/>
    </xf>
    <xf numFmtId="0" fontId="0" fillId="0" borderId="152" xfId="0" applyBorder="1" applyAlignment="1">
      <alignment horizontal="center" vertical="distributed" textRotation="255" justifyLastLine="1"/>
    </xf>
    <xf numFmtId="0" fontId="0" fillId="0" borderId="153" xfId="0" applyBorder="1" applyAlignment="1">
      <alignment horizontal="center" vertical="distributed" textRotation="255" justifyLastLine="1"/>
    </xf>
    <xf numFmtId="0" fontId="0" fillId="0" borderId="173" xfId="0" applyBorder="1" applyAlignment="1">
      <alignment horizontal="center" vertical="distributed" textRotation="255" justifyLastLine="1"/>
    </xf>
    <xf numFmtId="0" fontId="0" fillId="0" borderId="174" xfId="0" applyBorder="1" applyAlignment="1">
      <alignment horizontal="distributed" vertical="center" indent="1"/>
    </xf>
    <xf numFmtId="0" fontId="0" fillId="0" borderId="70" xfId="0" applyBorder="1" applyAlignment="1">
      <alignment horizontal="distributed" vertical="center" indent="1"/>
    </xf>
    <xf numFmtId="0" fontId="0" fillId="0" borderId="121" xfId="0" applyBorder="1" applyAlignment="1">
      <alignment horizontal="distributed" vertical="center" indent="1"/>
    </xf>
    <xf numFmtId="0" fontId="0" fillId="0" borderId="75" xfId="0" applyBorder="1" applyAlignment="1">
      <alignment horizontal="distributed" vertical="center" indent="1"/>
    </xf>
    <xf numFmtId="0" fontId="0" fillId="0" borderId="175" xfId="0" applyBorder="1" applyAlignment="1">
      <alignment horizontal="center" vertical="center"/>
    </xf>
    <xf numFmtId="0" fontId="0" fillId="0" borderId="88" xfId="0" applyBorder="1" applyAlignment="1">
      <alignment horizontal="center" vertical="center"/>
    </xf>
    <xf numFmtId="0" fontId="0" fillId="0" borderId="164" xfId="0" applyBorder="1" applyAlignment="1">
      <alignment horizontal="distributed" vertical="center" indent="1"/>
    </xf>
    <xf numFmtId="0" fontId="0" fillId="0" borderId="79" xfId="0" applyBorder="1" applyAlignment="1">
      <alignment horizontal="distributed" vertical="center" indent="1"/>
    </xf>
    <xf numFmtId="0" fontId="0" fillId="0" borderId="98" xfId="0" applyBorder="1" applyAlignment="1">
      <alignment horizontal="distributed" vertical="center" indent="1"/>
    </xf>
    <xf numFmtId="0" fontId="0" fillId="0" borderId="166" xfId="0" applyBorder="1" applyAlignment="1">
      <alignment horizontal="distributed" vertical="center" indent="1"/>
    </xf>
    <xf numFmtId="0" fontId="0" fillId="0" borderId="0" xfId="0" applyBorder="1" applyAlignment="1">
      <alignment horizontal="distributed" vertical="center" indent="1"/>
    </xf>
    <xf numFmtId="0" fontId="0" fillId="0" borderId="35" xfId="0" applyBorder="1" applyAlignment="1">
      <alignment horizontal="distributed" vertical="center" indent="1"/>
    </xf>
    <xf numFmtId="0" fontId="0" fillId="0" borderId="1" xfId="0" applyBorder="1" applyAlignment="1">
      <alignment horizontal="distributed" vertical="center" indent="1"/>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horizontal="distributed" vertical="center" indent="1"/>
    </xf>
    <xf numFmtId="0" fontId="0" fillId="0" borderId="156" xfId="0" applyBorder="1" applyAlignment="1">
      <alignment horizontal="distributed" vertical="center" indent="1"/>
    </xf>
    <xf numFmtId="181" fontId="36" fillId="3" borderId="14" xfId="0" applyNumberFormat="1" applyFont="1" applyFill="1" applyBorder="1" applyAlignment="1" applyProtection="1">
      <alignment horizontal="right" vertical="center"/>
    </xf>
    <xf numFmtId="181" fontId="36" fillId="3" borderId="128" xfId="0" applyNumberFormat="1" applyFont="1" applyFill="1" applyBorder="1" applyAlignment="1" applyProtection="1">
      <alignment horizontal="right" vertical="center"/>
    </xf>
    <xf numFmtId="177" fontId="0" fillId="0" borderId="67" xfId="0" applyNumberFormat="1" applyBorder="1" applyAlignment="1" applyProtection="1">
      <alignment horizontal="right" vertical="center"/>
    </xf>
    <xf numFmtId="181" fontId="0" fillId="0" borderId="68" xfId="0" applyNumberFormat="1" applyFill="1" applyBorder="1" applyAlignment="1" applyProtection="1">
      <alignment horizontal="right" vertical="center"/>
    </xf>
    <xf numFmtId="181" fontId="0" fillId="0" borderId="69" xfId="0" applyNumberFormat="1" applyFill="1" applyBorder="1" applyAlignment="1" applyProtection="1">
      <alignment horizontal="right" vertical="center"/>
    </xf>
    <xf numFmtId="181" fontId="0" fillId="0" borderId="208" xfId="0" applyNumberFormat="1" applyFill="1" applyBorder="1" applyAlignment="1" applyProtection="1">
      <alignment horizontal="right" vertical="center"/>
    </xf>
    <xf numFmtId="181" fontId="0" fillId="0" borderId="39" xfId="0" applyNumberFormat="1" applyFill="1" applyBorder="1" applyAlignment="1" applyProtection="1">
      <alignment horizontal="right" vertical="center"/>
    </xf>
    <xf numFmtId="177" fontId="0" fillId="0" borderId="149" xfId="0" applyNumberFormat="1" applyFill="1" applyBorder="1" applyAlignment="1" applyProtection="1">
      <alignment horizontal="right" vertical="center"/>
      <protection locked="0"/>
    </xf>
    <xf numFmtId="177" fontId="0" fillId="0" borderId="37" xfId="0" applyNumberFormat="1" applyFill="1" applyBorder="1" applyAlignment="1" applyProtection="1">
      <alignment horizontal="right" vertical="center"/>
      <protection locked="0"/>
    </xf>
    <xf numFmtId="177" fontId="0" fillId="0" borderId="42" xfId="0" applyNumberFormat="1" applyBorder="1" applyAlignment="1" applyProtection="1">
      <alignment horizontal="right" vertical="center"/>
    </xf>
    <xf numFmtId="0" fontId="0" fillId="3" borderId="1" xfId="0" applyFont="1" applyFill="1" applyBorder="1" applyAlignment="1">
      <alignment horizontal="right" vertical="center"/>
    </xf>
    <xf numFmtId="177" fontId="0" fillId="0" borderId="94" xfId="0" applyNumberFormat="1" applyFill="1" applyBorder="1" applyAlignment="1" applyProtection="1">
      <alignment horizontal="right" vertical="center"/>
      <protection locked="0"/>
    </xf>
    <xf numFmtId="177" fontId="0" fillId="0" borderId="178" xfId="0" applyNumberFormat="1" applyFill="1" applyBorder="1" applyAlignment="1" applyProtection="1">
      <alignment horizontal="right" vertical="center"/>
      <protection locked="0"/>
    </xf>
    <xf numFmtId="177" fontId="0" fillId="0" borderId="15" xfId="0" applyNumberFormat="1" applyBorder="1" applyAlignment="1" applyProtection="1">
      <alignment horizontal="right" vertical="center"/>
    </xf>
    <xf numFmtId="0" fontId="0" fillId="3" borderId="176" xfId="0" applyFill="1" applyBorder="1" applyAlignment="1">
      <alignment horizontal="distributed" indent="1"/>
    </xf>
    <xf numFmtId="0" fontId="0" fillId="3" borderId="72" xfId="0" applyFill="1" applyBorder="1" applyAlignment="1">
      <alignment horizontal="distributed" indent="1"/>
    </xf>
    <xf numFmtId="177" fontId="0" fillId="0" borderId="84" xfId="0" applyNumberFormat="1" applyBorder="1" applyAlignment="1" applyProtection="1">
      <alignment horizontal="right" vertical="center"/>
    </xf>
    <xf numFmtId="177" fontId="0" fillId="0" borderId="209" xfId="0" applyNumberFormat="1" applyBorder="1" applyAlignment="1" applyProtection="1">
      <alignment horizontal="right" vertical="center"/>
    </xf>
    <xf numFmtId="177" fontId="0" fillId="0" borderId="68" xfId="0" applyNumberFormat="1" applyFill="1" applyBorder="1" applyAlignment="1" applyProtection="1">
      <alignment horizontal="right" vertical="center"/>
      <protection locked="0"/>
    </xf>
    <xf numFmtId="177" fontId="0" fillId="0" borderId="208" xfId="0" applyNumberFormat="1" applyFill="1" applyBorder="1" applyAlignment="1" applyProtection="1">
      <alignment horizontal="right" vertical="center"/>
      <protection locked="0"/>
    </xf>
    <xf numFmtId="177" fontId="0" fillId="0" borderId="135" xfId="0" applyNumberFormat="1" applyBorder="1" applyAlignment="1" applyProtection="1">
      <alignment horizontal="right" vertical="center"/>
    </xf>
    <xf numFmtId="0" fontId="0" fillId="0" borderId="0" xfId="0" applyAlignment="1">
      <alignment wrapText="1"/>
    </xf>
    <xf numFmtId="0" fontId="46" fillId="0" borderId="0" xfId="3" applyAlignment="1">
      <alignment horizontal="left" vertical="center"/>
    </xf>
    <xf numFmtId="0" fontId="0" fillId="3" borderId="147" xfId="0" applyFill="1" applyBorder="1" applyAlignment="1">
      <alignment horizontal="distributed" indent="1"/>
    </xf>
    <xf numFmtId="0" fontId="0" fillId="3" borderId="79" xfId="0" applyFill="1" applyBorder="1" applyAlignment="1">
      <alignment horizontal="distributed" indent="1"/>
    </xf>
    <xf numFmtId="0" fontId="0" fillId="0" borderId="119" xfId="0" applyBorder="1" applyAlignment="1">
      <alignment horizontal="center" vertical="center" wrapText="1"/>
    </xf>
    <xf numFmtId="0" fontId="0" fillId="0" borderId="87" xfId="0" applyBorder="1" applyAlignment="1">
      <alignment horizontal="center" vertical="center"/>
    </xf>
    <xf numFmtId="0" fontId="0" fillId="0" borderId="150" xfId="0" applyBorder="1" applyAlignment="1">
      <alignment horizontal="distributed" vertical="center" indent="1"/>
    </xf>
    <xf numFmtId="0" fontId="0" fillId="0" borderId="11" xfId="0" applyBorder="1" applyAlignment="1">
      <alignment horizontal="distributed" vertical="center" indent="1"/>
    </xf>
    <xf numFmtId="0" fontId="0" fillId="0" borderId="64" xfId="0" applyBorder="1" applyAlignment="1">
      <alignment horizontal="center" vertical="top"/>
    </xf>
    <xf numFmtId="0" fontId="0" fillId="0" borderId="1" xfId="0" applyBorder="1" applyAlignment="1">
      <alignment horizontal="center" vertical="top"/>
    </xf>
    <xf numFmtId="0" fontId="0" fillId="0" borderId="121" xfId="0" applyBorder="1" applyAlignment="1">
      <alignment horizontal="center" vertical="center" wrapText="1"/>
    </xf>
    <xf numFmtId="0" fontId="0" fillId="0" borderId="75" xfId="0" applyBorder="1" applyAlignment="1">
      <alignment horizontal="center" vertical="center"/>
    </xf>
    <xf numFmtId="0" fontId="43" fillId="3" borderId="1" xfId="0" applyFont="1" applyFill="1" applyBorder="1" applyAlignment="1">
      <alignment vertical="center"/>
    </xf>
    <xf numFmtId="0" fontId="0" fillId="0" borderId="139" xfId="0" applyBorder="1" applyAlignment="1">
      <alignment horizontal="distributed" vertical="center" indent="1"/>
    </xf>
    <xf numFmtId="0" fontId="0" fillId="0" borderId="18" xfId="0" applyBorder="1" applyAlignment="1">
      <alignment horizontal="distributed" vertical="center" indent="1"/>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0" fontId="0" fillId="0" borderId="177" xfId="0" applyBorder="1" applyAlignment="1">
      <alignment horizontal="distributed" vertical="center" wrapText="1" indent="1"/>
    </xf>
    <xf numFmtId="0" fontId="0" fillId="0" borderId="165"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3" borderId="81" xfId="0" applyNumberFormat="1" applyFill="1" applyBorder="1" applyAlignment="1" applyProtection="1">
      <alignment horizontal="center" vertical="center"/>
    </xf>
    <xf numFmtId="178" fontId="0" fillId="3" borderId="20" xfId="0" applyNumberFormat="1" applyFill="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81"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0" xfId="0" applyNumberFormat="1" applyFill="1" applyBorder="1" applyAlignment="1" applyProtection="1">
      <alignment horizontal="center" vertical="center"/>
      <protection locked="0"/>
    </xf>
    <xf numFmtId="177" fontId="0" fillId="0" borderId="71" xfId="0" applyNumberFormat="1" applyFill="1" applyBorder="1" applyAlignment="1" applyProtection="1">
      <alignment horizontal="center" vertical="center"/>
      <protection locked="0"/>
    </xf>
    <xf numFmtId="0" fontId="44" fillId="0" borderId="91" xfId="0" applyFont="1" applyBorder="1" applyAlignment="1">
      <alignment horizontal="center" vertical="center" wrapText="1"/>
    </xf>
    <xf numFmtId="0" fontId="44" fillId="0" borderId="5" xfId="0" applyFont="1" applyBorder="1" applyAlignment="1">
      <alignment horizontal="center" vertical="center" wrapText="1"/>
    </xf>
    <xf numFmtId="177" fontId="0" fillId="0" borderId="11" xfId="0" applyNumberFormat="1" applyFill="1" applyBorder="1" applyProtection="1">
      <alignment vertical="center"/>
      <protection locked="0"/>
    </xf>
    <xf numFmtId="177" fontId="0" fillId="0" borderId="76" xfId="0" applyNumberFormat="1" applyFill="1" applyBorder="1" applyProtection="1">
      <alignment vertical="center"/>
      <protection locked="0"/>
    </xf>
    <xf numFmtId="177" fontId="36" fillId="0" borderId="11" xfId="0" applyNumberFormat="1" applyFont="1" applyFill="1" applyBorder="1" applyProtection="1">
      <alignment vertical="center"/>
      <protection locked="0"/>
    </xf>
    <xf numFmtId="177" fontId="36" fillId="0" borderId="76" xfId="0" applyNumberFormat="1" applyFont="1" applyFill="1" applyBorder="1" applyProtection="1">
      <alignment vertical="center"/>
      <protection locked="0"/>
    </xf>
    <xf numFmtId="0" fontId="15" fillId="0" borderId="0" xfId="0" applyFont="1" applyAlignment="1">
      <alignment vertical="top" wrapText="1"/>
    </xf>
    <xf numFmtId="0" fontId="15" fillId="0" borderId="0" xfId="0" applyFont="1" applyAlignment="1">
      <alignment vertical="top"/>
    </xf>
    <xf numFmtId="177" fontId="0" fillId="0" borderId="101" xfId="0" applyNumberFormat="1" applyFill="1" applyBorder="1" applyProtection="1">
      <alignment vertical="center"/>
      <protection locked="0"/>
    </xf>
    <xf numFmtId="177" fontId="0" fillId="0" borderId="17" xfId="0" applyNumberFormat="1" applyFill="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2"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89" xfId="0" applyNumberFormat="1" applyFill="1" applyBorder="1" applyAlignment="1" applyProtection="1">
      <alignment horizontal="center" vertical="center"/>
      <protection locked="0"/>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79" xfId="0" applyBorder="1" applyAlignment="1">
      <alignment horizontal="center" vertical="distributed" textRotation="255" indent="2"/>
    </xf>
    <xf numFmtId="0" fontId="0" fillId="0" borderId="180" xfId="0" applyBorder="1" applyAlignment="1">
      <alignment horizontal="center" vertical="distributed" textRotation="255" indent="2"/>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3"/>
    </xf>
    <xf numFmtId="0" fontId="0" fillId="0" borderId="180" xfId="0" applyBorder="1" applyAlignment="1">
      <alignment horizontal="center" vertical="distributed" textRotation="255" indent="3"/>
    </xf>
    <xf numFmtId="0" fontId="0" fillId="0" borderId="50" xfId="0" applyBorder="1" applyAlignment="1">
      <alignment horizontal="center" vertical="distributed" textRotation="255" indent="3"/>
    </xf>
    <xf numFmtId="0" fontId="0" fillId="0" borderId="87" xfId="0" applyBorder="1" applyAlignment="1">
      <alignment horizontal="distributed" vertical="center" inden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183" xfId="0" applyBorder="1" applyAlignment="1">
      <alignment vertical="center" textRotation="255" shrinkToFit="1"/>
    </xf>
    <xf numFmtId="0" fontId="0" fillId="0" borderId="181" xfId="0" applyBorder="1" applyAlignment="1">
      <alignment vertical="center" textRotation="255" shrinkToFit="1"/>
    </xf>
    <xf numFmtId="0" fontId="0" fillId="0" borderId="184" xfId="0" applyBorder="1" applyAlignment="1">
      <alignment horizontal="distributed" vertical="center" indent="5"/>
    </xf>
    <xf numFmtId="0" fontId="0" fillId="0" borderId="185" xfId="0" applyBorder="1" applyAlignment="1">
      <alignment horizontal="distributed" vertical="center" indent="5"/>
    </xf>
    <xf numFmtId="0" fontId="0" fillId="0" borderId="186" xfId="0" applyBorder="1" applyAlignment="1">
      <alignment horizontal="center" vertical="center" textRotation="255"/>
    </xf>
    <xf numFmtId="0" fontId="0" fillId="0" borderId="187" xfId="0" applyBorder="1" applyAlignment="1">
      <alignment horizontal="center" vertical="center" textRotation="255"/>
    </xf>
    <xf numFmtId="0" fontId="0" fillId="0" borderId="188" xfId="0" applyBorder="1" applyAlignment="1">
      <alignment horizontal="center" vertical="center" textRotation="255"/>
    </xf>
    <xf numFmtId="0" fontId="36" fillId="0" borderId="140" xfId="0" applyFont="1" applyBorder="1" applyAlignment="1">
      <alignment horizontal="center" vertical="center" textRotation="255"/>
    </xf>
    <xf numFmtId="0" fontId="36" fillId="0" borderId="187" xfId="0" applyFont="1" applyBorder="1" applyAlignment="1">
      <alignment horizontal="center" vertical="center" textRotation="255"/>
    </xf>
    <xf numFmtId="0" fontId="36" fillId="0" borderId="188" xfId="0" applyFont="1" applyBorder="1" applyAlignment="1">
      <alignment horizontal="center" vertical="center" textRotation="255"/>
    </xf>
    <xf numFmtId="0" fontId="17" fillId="0" borderId="0" xfId="0" applyFont="1" applyFill="1" applyAlignment="1">
      <alignment horizontal="left" vertical="center" wrapText="1"/>
    </xf>
    <xf numFmtId="0" fontId="17" fillId="0" borderId="0" xfId="0" applyFont="1" applyFill="1" applyAlignment="1">
      <alignment horizontal="left" vertical="top" wrapText="1"/>
    </xf>
    <xf numFmtId="0" fontId="17" fillId="0" borderId="0" xfId="0" applyFont="1" applyFill="1" applyAlignment="1">
      <alignment horizontal="left" vertical="top"/>
    </xf>
    <xf numFmtId="0" fontId="0" fillId="0" borderId="0" xfId="0" applyAlignment="1">
      <alignment vertical="center" wrapText="1"/>
    </xf>
    <xf numFmtId="0" fontId="43"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5" xfId="0" applyBorder="1">
      <alignment vertical="center"/>
    </xf>
    <xf numFmtId="0" fontId="0" fillId="0" borderId="174"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0" xfId="0" applyBorder="1" applyAlignment="1">
      <alignment horizontal="distributed" vertical="center" wrapText="1"/>
    </xf>
    <xf numFmtId="177" fontId="0" fillId="0" borderId="190" xfId="0" applyNumberFormat="1" applyFill="1" applyBorder="1" applyProtection="1">
      <alignment vertical="center"/>
      <protection locked="0"/>
    </xf>
    <xf numFmtId="177" fontId="0" fillId="0" borderId="191" xfId="0" applyNumberFormat="1" applyFill="1" applyBorder="1" applyProtection="1">
      <alignment vertical="center"/>
      <protection locked="0"/>
    </xf>
    <xf numFmtId="0" fontId="50" fillId="0" borderId="91" xfId="0" applyFont="1" applyBorder="1" applyAlignment="1">
      <alignment horizontal="center" vertical="center" textRotation="255" shrinkToFit="1"/>
    </xf>
    <xf numFmtId="0" fontId="50" fillId="0" borderId="92" xfId="0" applyFont="1" applyBorder="1">
      <alignment vertical="center"/>
    </xf>
    <xf numFmtId="0" fontId="50" fillId="0" borderId="3" xfId="0" applyFont="1" applyBorder="1">
      <alignment vertical="center"/>
    </xf>
    <xf numFmtId="0" fontId="35" fillId="0" borderId="140" xfId="0" applyFont="1" applyBorder="1" applyAlignment="1">
      <alignment horizontal="center" vertical="distributed" textRotation="255" indent="10"/>
    </xf>
    <xf numFmtId="0" fontId="35" fillId="0" borderId="187" xfId="0" applyFont="1" applyBorder="1" applyAlignment="1">
      <alignment horizontal="center" vertical="distributed" textRotation="255" indent="10"/>
    </xf>
    <xf numFmtId="0" fontId="35" fillId="0" borderId="139" xfId="0" applyFont="1" applyBorder="1" applyAlignment="1">
      <alignment horizontal="center" vertical="distributed" textRotation="255" indent="10"/>
    </xf>
    <xf numFmtId="0" fontId="35" fillId="0" borderId="91" xfId="0" applyFont="1" applyBorder="1" applyAlignment="1">
      <alignment horizontal="center" vertical="center" textRotation="255" shrinkToFit="1"/>
    </xf>
    <xf numFmtId="0" fontId="35" fillId="0" borderId="92" xfId="0" applyFont="1" applyBorder="1" applyAlignment="1">
      <alignment horizontal="center" vertical="center" textRotation="255" shrinkToFit="1"/>
    </xf>
    <xf numFmtId="0" fontId="35" fillId="0" borderId="3" xfId="0" applyFont="1" applyBorder="1" applyAlignment="1">
      <alignment horizontal="center" vertical="center" textRotation="255" shrinkToFit="1"/>
    </xf>
    <xf numFmtId="0" fontId="35" fillId="0" borderId="91" xfId="0" applyFont="1" applyBorder="1" applyAlignment="1">
      <alignment horizontal="center" vertical="center" textRotation="255"/>
    </xf>
    <xf numFmtId="0" fontId="35" fillId="0" borderId="92" xfId="0" applyFont="1" applyBorder="1" applyAlignment="1">
      <alignment horizontal="center" vertical="center" textRotation="255"/>
    </xf>
    <xf numFmtId="0" fontId="35" fillId="0" borderId="3" xfId="0" applyFont="1" applyBorder="1" applyAlignment="1">
      <alignment horizontal="center" vertical="center" textRotation="255"/>
    </xf>
    <xf numFmtId="0" fontId="35" fillId="0" borderId="147" xfId="0" applyFont="1" applyBorder="1" applyAlignment="1">
      <alignment horizontal="center" vertical="center"/>
    </xf>
    <xf numFmtId="0" fontId="35" fillId="0" borderId="165" xfId="0" applyFont="1" applyBorder="1" applyAlignment="1">
      <alignment horizontal="center" vertical="center"/>
    </xf>
    <xf numFmtId="0" fontId="35" fillId="0" borderId="64" xfId="0" applyFont="1" applyBorder="1" applyAlignment="1">
      <alignment horizontal="center" vertical="center"/>
    </xf>
    <xf numFmtId="0" fontId="35" fillId="0" borderId="12" xfId="0" applyFont="1" applyBorder="1" applyAlignment="1">
      <alignment horizontal="center" vertical="center"/>
    </xf>
    <xf numFmtId="0" fontId="35" fillId="0" borderId="91" xfId="0" applyFont="1" applyBorder="1" applyAlignment="1">
      <alignment horizontal="center" vertical="distributed" textRotation="255" indent="6"/>
    </xf>
    <xf numFmtId="0" fontId="35" fillId="0" borderId="92" xfId="0" applyFont="1" applyBorder="1">
      <alignment vertical="center"/>
    </xf>
    <xf numFmtId="0" fontId="35" fillId="0" borderId="3" xfId="0" applyFont="1" applyBorder="1">
      <alignment vertical="center"/>
    </xf>
    <xf numFmtId="0" fontId="35" fillId="0" borderId="91" xfId="0" applyFont="1" applyBorder="1" applyAlignment="1">
      <alignment horizontal="center" vertical="distributed" textRotation="255" indent="1"/>
    </xf>
    <xf numFmtId="0" fontId="35" fillId="0" borderId="92" xfId="0" applyFont="1" applyBorder="1" applyAlignment="1">
      <alignment horizontal="center" vertical="distributed" textRotation="255" indent="1"/>
    </xf>
    <xf numFmtId="0" fontId="35" fillId="0" borderId="3" xfId="0" applyFont="1" applyBorder="1" applyAlignment="1">
      <alignment horizontal="center" vertical="distributed" textRotation="255" indent="1"/>
    </xf>
    <xf numFmtId="0" fontId="51" fillId="0" borderId="91" xfId="0" applyFont="1" applyBorder="1" applyAlignment="1">
      <alignment horizontal="center" vertical="center" textRotation="255" shrinkToFit="1"/>
    </xf>
    <xf numFmtId="0" fontId="51" fillId="0" borderId="92" xfId="0" applyFont="1" applyBorder="1" applyAlignment="1">
      <alignment horizontal="center" vertical="center" textRotation="255" shrinkToFit="1"/>
    </xf>
    <xf numFmtId="0" fontId="51" fillId="0" borderId="3" xfId="0" applyFont="1" applyBorder="1" applyAlignment="1">
      <alignment horizontal="center" vertical="center" textRotation="255" shrinkToFit="1"/>
    </xf>
    <xf numFmtId="0" fontId="35" fillId="0" borderId="177" xfId="0" applyFont="1" applyBorder="1" applyAlignment="1">
      <alignment horizontal="center" vertical="center"/>
    </xf>
    <xf numFmtId="0" fontId="35" fillId="0" borderId="79" xfId="0" applyFont="1" applyBorder="1" applyAlignment="1">
      <alignment horizontal="center" vertical="center"/>
    </xf>
    <xf numFmtId="0" fontId="35" fillId="0" borderId="18" xfId="0" applyFont="1" applyBorder="1" applyAlignment="1">
      <alignment horizontal="center" vertical="center"/>
    </xf>
    <xf numFmtId="0" fontId="35" fillId="0" borderId="1" xfId="0" applyFont="1" applyBorder="1" applyAlignment="1">
      <alignment horizontal="center" vertical="center"/>
    </xf>
    <xf numFmtId="0" fontId="35" fillId="0" borderId="91" xfId="0" applyFont="1" applyBorder="1" applyAlignment="1">
      <alignment horizontal="distributed" vertical="center" indent="2"/>
    </xf>
    <xf numFmtId="0" fontId="35" fillId="0" borderId="3" xfId="0" applyFont="1" applyBorder="1" applyAlignment="1">
      <alignment horizontal="distributed" vertical="center" indent="2"/>
    </xf>
    <xf numFmtId="0" fontId="36" fillId="0" borderId="1" xfId="0" applyFont="1" applyBorder="1" applyAlignment="1" applyProtection="1">
      <alignment horizontal="right" vertical="center" wrapText="1"/>
      <protection locked="0"/>
    </xf>
    <xf numFmtId="0" fontId="35" fillId="0" borderId="147" xfId="0" applyFont="1" applyBorder="1" applyAlignment="1">
      <alignment horizontal="center" vertical="distributed" textRotation="255" indent="2"/>
    </xf>
    <xf numFmtId="0" fontId="35" fillId="0" borderId="165" xfId="0" applyFont="1" applyBorder="1" applyAlignment="1">
      <alignment horizontal="center" vertical="distributed" textRotation="255" indent="2"/>
    </xf>
    <xf numFmtId="0" fontId="35" fillId="0" borderId="63" xfId="0" applyFont="1" applyBorder="1" applyAlignment="1">
      <alignment horizontal="center" vertical="distributed" textRotation="255" indent="2"/>
    </xf>
    <xf numFmtId="0" fontId="35" fillId="0" borderId="65" xfId="0" applyFont="1" applyBorder="1" applyAlignment="1">
      <alignment horizontal="center" vertical="distributed" textRotation="255" indent="2"/>
    </xf>
    <xf numFmtId="0" fontId="35" fillId="0" borderId="64" xfId="0" applyFont="1" applyBorder="1" applyAlignment="1">
      <alignment horizontal="center" vertical="distributed" textRotation="255" indent="2"/>
    </xf>
    <xf numFmtId="0" fontId="35" fillId="0" borderId="12" xfId="0" applyFont="1" applyBorder="1" applyAlignment="1">
      <alignment horizontal="center" vertical="distributed" textRotation="255" indent="2"/>
    </xf>
    <xf numFmtId="0" fontId="35" fillId="0" borderId="91" xfId="0" applyFont="1" applyBorder="1" applyAlignment="1">
      <alignment horizontal="center" vertical="center"/>
    </xf>
    <xf numFmtId="0" fontId="35" fillId="0" borderId="3" xfId="0" applyFont="1" applyBorder="1" applyAlignment="1">
      <alignment horizontal="center" vertical="center"/>
    </xf>
    <xf numFmtId="0" fontId="35" fillId="0" borderId="7" xfId="0" applyFont="1" applyBorder="1" applyAlignment="1">
      <alignment horizontal="distributed" vertical="center" indent="1"/>
    </xf>
    <xf numFmtId="0" fontId="35" fillId="0" borderId="128" xfId="0" applyFont="1" applyBorder="1" applyAlignment="1">
      <alignment horizontal="distributed" vertical="center" indent="1"/>
    </xf>
    <xf numFmtId="0" fontId="35" fillId="0" borderId="0" xfId="0" applyFont="1" applyFill="1" applyAlignment="1">
      <alignment horizontal="center" vertical="center" wrapText="1"/>
    </xf>
    <xf numFmtId="0" fontId="35" fillId="0" borderId="1" xfId="0" applyFont="1" applyFill="1" applyBorder="1" applyAlignment="1">
      <alignment horizontal="center" vertical="center" wrapText="1"/>
    </xf>
    <xf numFmtId="0" fontId="36" fillId="0" borderId="0" xfId="0" applyFont="1" applyAlignment="1">
      <alignment vertical="center" wrapText="1"/>
    </xf>
    <xf numFmtId="0" fontId="36" fillId="0" borderId="1" xfId="0" applyFont="1" applyBorder="1" applyAlignment="1" applyProtection="1">
      <alignment horizontal="right" vertical="center" wrapText="1"/>
    </xf>
    <xf numFmtId="0" fontId="0" fillId="0" borderId="195" xfId="0" applyBorder="1" applyAlignment="1" applyProtection="1">
      <alignment horizontal="center" vertical="center"/>
    </xf>
    <xf numFmtId="0" fontId="0" fillId="0" borderId="142" xfId="0" applyBorder="1" applyAlignment="1" applyProtection="1">
      <alignment horizontal="center" vertical="center"/>
    </xf>
    <xf numFmtId="0" fontId="0" fillId="0" borderId="152" xfId="0" applyBorder="1" applyAlignment="1">
      <alignment horizontal="center" vertical="distributed" textRotation="255" indent="2"/>
    </xf>
    <xf numFmtId="0" fontId="0" fillId="0" borderId="153"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71" xfId="0" applyBorder="1" applyAlignment="1">
      <alignment horizontal="distributed" vertical="center" indent="1"/>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2" xfId="0" applyBorder="1" applyAlignment="1">
      <alignment horizontal="distributed" vertical="center" inden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16" fillId="0" borderId="1" xfId="0" applyFont="1" applyFill="1" applyBorder="1" applyAlignment="1">
      <alignment vertical="center" wrapText="1"/>
    </xf>
    <xf numFmtId="0" fontId="0" fillId="0" borderId="160"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4" fillId="0" borderId="90" xfId="0" applyFont="1" applyBorder="1" applyAlignment="1">
      <alignment horizontal="left" vertical="center" indent="1"/>
    </xf>
    <xf numFmtId="0" fontId="34" fillId="0" borderId="84" xfId="0" applyFont="1" applyBorder="1" applyAlignment="1">
      <alignment horizontal="left" vertical="center" indent="1"/>
    </xf>
    <xf numFmtId="0" fontId="0" fillId="0" borderId="161"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50"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5" xfId="0" applyFill="1" applyBorder="1" applyAlignment="1">
      <alignment horizontal="distributed" vertical="center" indent="1"/>
    </xf>
    <xf numFmtId="0" fontId="0" fillId="0" borderId="162"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5" xfId="0" applyBorder="1" applyAlignment="1">
      <alignment horizontal="distributed" vertical="center" indent="1"/>
    </xf>
    <xf numFmtId="0" fontId="0" fillId="0" borderId="193" xfId="0" applyBorder="1" applyAlignment="1">
      <alignment horizontal="center" vertical="center"/>
    </xf>
    <xf numFmtId="0" fontId="0" fillId="0" borderId="194" xfId="0" applyBorder="1" applyAlignment="1">
      <alignment horizontal="center" vertical="center"/>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6" fillId="0" borderId="1" xfId="0" applyFont="1" applyBorder="1" applyAlignment="1">
      <alignment vertical="center" wrapText="1"/>
    </xf>
    <xf numFmtId="0" fontId="0" fillId="0" borderId="4" xfId="0" applyBorder="1" applyAlignment="1">
      <alignment horizontal="distributed" vertical="center" indent="1"/>
    </xf>
    <xf numFmtId="0" fontId="0" fillId="0" borderId="186" xfId="0" applyBorder="1" applyAlignment="1">
      <alignment horizontal="center" vertical="distributed" textRotation="255" indent="2"/>
    </xf>
    <xf numFmtId="0" fontId="0" fillId="0" borderId="187" xfId="0" applyBorder="1" applyAlignment="1">
      <alignment horizontal="center" vertical="distributed" textRotation="255" indent="2"/>
    </xf>
    <xf numFmtId="0" fontId="0" fillId="0" borderId="188" xfId="0" applyBorder="1" applyAlignment="1">
      <alignment horizontal="center" vertical="distributed" textRotation="255" indent="2"/>
    </xf>
    <xf numFmtId="0" fontId="0" fillId="0" borderId="78" xfId="0" applyFont="1" applyFill="1" applyBorder="1">
      <alignment vertical="center"/>
    </xf>
    <xf numFmtId="0" fontId="0" fillId="0" borderId="162" xfId="0" applyFont="1" applyFill="1" applyBorder="1">
      <alignment vertical="center"/>
    </xf>
    <xf numFmtId="0" fontId="0" fillId="0" borderId="78" xfId="0" applyFont="1" applyFill="1" applyBorder="1" applyAlignment="1">
      <alignment horizontal="left" vertical="center"/>
    </xf>
    <xf numFmtId="0" fontId="0" fillId="0" borderId="162" xfId="0" applyFont="1" applyFill="1" applyBorder="1" applyAlignment="1">
      <alignment horizontal="left" vertical="center"/>
    </xf>
    <xf numFmtId="0" fontId="0" fillId="0" borderId="11" xfId="0" applyFont="1" applyFill="1" applyBorder="1" applyAlignment="1">
      <alignment vertical="center" shrinkToFit="1"/>
    </xf>
    <xf numFmtId="0" fontId="0" fillId="0" borderId="76" xfId="0" applyFont="1" applyFill="1" applyBorder="1" applyAlignment="1">
      <alignment vertical="center" shrinkToFit="1"/>
    </xf>
    <xf numFmtId="0" fontId="0" fillId="0" borderId="83" xfId="0" applyFont="1" applyFill="1" applyBorder="1">
      <alignment vertical="center"/>
    </xf>
    <xf numFmtId="0" fontId="0" fillId="0" borderId="89" xfId="0" applyFont="1" applyFill="1" applyBorder="1">
      <alignment vertical="center"/>
    </xf>
    <xf numFmtId="0" fontId="0" fillId="0" borderId="140" xfId="0" applyFont="1" applyFill="1" applyBorder="1" applyAlignment="1">
      <alignment horizontal="center" vertical="center"/>
    </xf>
    <xf numFmtId="0" fontId="0" fillId="0" borderId="187"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82" xfId="0" applyFont="1" applyFill="1" applyBorder="1">
      <alignment vertical="center"/>
    </xf>
    <xf numFmtId="0" fontId="0" fillId="0" borderId="77" xfId="0" applyFont="1" applyFill="1" applyBorder="1">
      <alignment vertical="center"/>
    </xf>
    <xf numFmtId="0" fontId="0" fillId="0" borderId="20" xfId="0" applyFont="1" applyFill="1" applyBorder="1" applyAlignment="1">
      <alignment horizontal="left" vertical="center"/>
    </xf>
    <xf numFmtId="0" fontId="0" fillId="0" borderId="71" xfId="0" applyFont="1" applyFill="1" applyBorder="1" applyAlignment="1">
      <alignment horizontal="left" vertical="center"/>
    </xf>
    <xf numFmtId="0" fontId="0" fillId="0" borderId="18" xfId="0" applyFont="1" applyFill="1" applyBorder="1" applyAlignment="1">
      <alignment horizontal="left" vertical="center"/>
    </xf>
    <xf numFmtId="0" fontId="0" fillId="0" borderId="12" xfId="0" applyFont="1" applyFill="1" applyBorder="1" applyAlignment="1">
      <alignment horizontal="left" vertical="center"/>
    </xf>
    <xf numFmtId="0" fontId="0" fillId="0" borderId="140" xfId="0" applyFont="1" applyFill="1" applyBorder="1" applyAlignment="1">
      <alignment horizontal="center" vertical="center" wrapText="1"/>
    </xf>
    <xf numFmtId="0" fontId="0" fillId="0" borderId="187" xfId="0" applyFont="1" applyFill="1" applyBorder="1" applyAlignment="1">
      <alignment horizontal="center" vertical="center" wrapText="1"/>
    </xf>
    <xf numFmtId="0" fontId="0" fillId="0" borderId="139" xfId="0" applyFont="1" applyFill="1" applyBorder="1" applyAlignment="1">
      <alignment horizontal="center" vertical="center" wrapText="1"/>
    </xf>
    <xf numFmtId="0" fontId="0" fillId="0" borderId="11" xfId="0" applyFont="1" applyFill="1" applyBorder="1">
      <alignment vertical="center"/>
    </xf>
    <xf numFmtId="0" fontId="0" fillId="0" borderId="76" xfId="0" applyFont="1" applyFill="1" applyBorder="1">
      <alignment vertical="center"/>
    </xf>
    <xf numFmtId="0" fontId="0" fillId="0" borderId="11" xfId="0" applyFont="1" applyFill="1" applyBorder="1" applyAlignment="1">
      <alignment horizontal="left" vertical="center"/>
    </xf>
    <xf numFmtId="0" fontId="0" fillId="0" borderId="76" xfId="0" applyFont="1" applyFill="1" applyBorder="1" applyAlignment="1">
      <alignment horizontal="left" vertical="center"/>
    </xf>
    <xf numFmtId="0" fontId="0" fillId="0" borderId="198" xfId="0" applyFont="1" applyFill="1" applyBorder="1" applyAlignment="1">
      <alignment horizontal="distributed" vertical="center" indent="3"/>
    </xf>
    <xf numFmtId="0" fontId="0" fillId="0" borderId="199" xfId="0" applyFont="1" applyFill="1" applyBorder="1" applyAlignment="1">
      <alignment horizontal="distributed" vertical="center" indent="3"/>
    </xf>
    <xf numFmtId="0" fontId="0" fillId="0" borderId="202" xfId="0" applyFont="1" applyFill="1" applyBorder="1" applyAlignment="1">
      <alignment horizontal="center" vertical="center"/>
    </xf>
    <xf numFmtId="0" fontId="0" fillId="0" borderId="200" xfId="0" applyFont="1" applyFill="1" applyBorder="1">
      <alignment vertical="center"/>
    </xf>
    <xf numFmtId="0" fontId="0" fillId="0" borderId="201" xfId="0" applyFont="1" applyFill="1" applyBorder="1">
      <alignment vertical="center"/>
    </xf>
    <xf numFmtId="0" fontId="0" fillId="0" borderId="2" xfId="0" applyFont="1" applyFill="1" applyBorder="1" applyAlignment="1">
      <alignment horizontal="left" vertical="center"/>
    </xf>
    <xf numFmtId="0" fontId="0" fillId="0" borderId="20" xfId="0" applyFont="1" applyFill="1" applyBorder="1">
      <alignment vertical="center"/>
    </xf>
    <xf numFmtId="0" fontId="0" fillId="0" borderId="71" xfId="0" applyFont="1" applyFill="1" applyBorder="1">
      <alignment vertical="center"/>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368808" y="259080"/>
          <a:ext cx="5779008" cy="7249668"/>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42;&#32771;/&#65288;&#35686;&#20633;&#35506;&#22238;&#31572;&#65289;4+&#12304;&#32207;&#21209;&#35506;&#123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
      <sheetName val="資格取得統計"/>
      <sheetName val="勤続年数抽出"/>
      <sheetName val="データベース"/>
      <sheetName val="岸和田市の消防力（警備課）"/>
      <sheetName val="消防車両一覧表2-10（警備課）"/>
      <sheetName val="消防車両一覧表 (2)（警備課）"/>
      <sheetName val="消防車の配置・整備状況（警備課）"/>
    </sheetNames>
    <sheetDataSet>
      <sheetData sheetId="0"/>
      <sheetData sheetId="1"/>
      <sheetData sheetId="2"/>
      <sheetData sheetId="3"/>
      <sheetData sheetId="4"/>
      <sheetData sheetId="5">
        <row r="2">
          <cell r="U2" t="str">
            <v xml:space="preserve">（ 令和 6年 4 月 1 日 ） </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topLeftCell="A40" zoomScale="85" zoomScaleNormal="100" zoomScaleSheetLayoutView="85" workbookViewId="0">
      <selection activeCell="D43" sqref="D43:D44"/>
    </sheetView>
  </sheetViews>
  <sheetFormatPr defaultRowHeight="13.5"/>
  <cols>
    <col min="1" max="2" width="9" style="100"/>
    <col min="3" max="3" width="4.375" style="100" customWidth="1"/>
    <col min="4" max="4" width="38.75" style="100" customWidth="1"/>
    <col min="5" max="16384" width="9" style="100"/>
  </cols>
  <sheetData>
    <row r="1" spans="1:6" ht="21">
      <c r="A1" s="101"/>
      <c r="B1" s="101"/>
      <c r="C1" s="101"/>
      <c r="D1" s="107"/>
      <c r="E1" s="101"/>
      <c r="F1" s="101"/>
    </row>
    <row r="2" spans="1:6" ht="21">
      <c r="A2" s="101"/>
      <c r="B2" s="101"/>
      <c r="C2" s="101"/>
      <c r="D2" s="107"/>
      <c r="E2" s="101"/>
      <c r="F2" s="101"/>
    </row>
    <row r="3" spans="1:6" ht="21">
      <c r="A3" s="101"/>
      <c r="B3" s="101"/>
      <c r="C3" s="101"/>
      <c r="D3" s="107"/>
      <c r="E3" s="101"/>
      <c r="F3" s="101"/>
    </row>
    <row r="4" spans="1:6" ht="21">
      <c r="A4" s="101"/>
      <c r="B4" s="101"/>
      <c r="C4" s="101"/>
      <c r="D4" s="107"/>
      <c r="E4" s="101"/>
      <c r="F4" s="101"/>
    </row>
    <row r="5" spans="1:6" ht="21">
      <c r="A5" s="101"/>
      <c r="B5" s="101"/>
      <c r="C5" s="101"/>
      <c r="D5" s="107"/>
      <c r="E5" s="101"/>
      <c r="F5" s="101"/>
    </row>
    <row r="6" spans="1:6" ht="21">
      <c r="A6" s="101"/>
      <c r="B6" s="101"/>
      <c r="C6" s="101"/>
      <c r="D6" s="107"/>
      <c r="E6" s="101"/>
      <c r="F6" s="101"/>
    </row>
    <row r="7" spans="1:6" ht="21.75" thickBot="1">
      <c r="A7" s="101"/>
      <c r="B7" s="101"/>
      <c r="C7" s="101"/>
      <c r="D7" s="107"/>
      <c r="E7" s="101"/>
      <c r="F7" s="101"/>
    </row>
    <row r="8" spans="1:6" ht="15" thickTop="1" thickBot="1">
      <c r="A8" s="101"/>
      <c r="B8" s="101"/>
      <c r="C8" s="101"/>
      <c r="D8" s="106"/>
      <c r="E8" s="101"/>
      <c r="F8" s="101"/>
    </row>
    <row r="9" spans="1:6" ht="77.25" customHeight="1" thickBot="1">
      <c r="A9" s="101"/>
      <c r="B9" s="101"/>
      <c r="C9" s="101"/>
      <c r="D9" s="105" t="s">
        <v>1269</v>
      </c>
      <c r="E9" s="101"/>
      <c r="F9" s="101"/>
    </row>
    <row r="10" spans="1:6" ht="14.25" thickBot="1">
      <c r="A10" s="101"/>
      <c r="B10" s="101"/>
      <c r="C10" s="101"/>
      <c r="D10" s="104"/>
      <c r="E10" s="101"/>
      <c r="F10" s="101"/>
    </row>
    <row r="11" spans="1:6" ht="18" thickTop="1">
      <c r="A11" s="101"/>
      <c r="B11" s="101"/>
      <c r="C11" s="101"/>
      <c r="D11" s="103"/>
      <c r="E11" s="101"/>
      <c r="F11" s="101"/>
    </row>
    <row r="12" spans="1:6" ht="17.25">
      <c r="A12" s="101"/>
      <c r="B12" s="101"/>
      <c r="C12" s="101"/>
      <c r="D12" s="103"/>
      <c r="E12" s="101"/>
      <c r="F12" s="101"/>
    </row>
    <row r="13" spans="1:6" ht="17.25">
      <c r="A13" s="101"/>
      <c r="B13" s="101"/>
      <c r="C13" s="101"/>
      <c r="D13" s="103"/>
      <c r="E13" s="101"/>
      <c r="F13" s="101"/>
    </row>
    <row r="14" spans="1:6" ht="17.25">
      <c r="A14" s="101"/>
      <c r="B14" s="101"/>
      <c r="C14" s="101"/>
      <c r="D14" s="103"/>
      <c r="E14" s="101"/>
      <c r="F14" s="101"/>
    </row>
    <row r="15" spans="1:6" ht="17.25">
      <c r="A15" s="101"/>
      <c r="B15" s="101"/>
      <c r="C15" s="101"/>
      <c r="D15" s="103"/>
      <c r="E15" s="101"/>
      <c r="F15" s="101"/>
    </row>
    <row r="16" spans="1:6" ht="17.25">
      <c r="A16" s="101"/>
      <c r="B16" s="101"/>
      <c r="C16" s="101"/>
      <c r="D16" s="103"/>
      <c r="E16" s="101"/>
      <c r="F16" s="101"/>
    </row>
    <row r="17" spans="1:6" ht="17.25">
      <c r="A17" s="101"/>
      <c r="B17" s="101"/>
      <c r="C17" s="101"/>
      <c r="D17" s="103"/>
      <c r="E17" s="101"/>
      <c r="F17" s="101"/>
    </row>
    <row r="18" spans="1:6" ht="17.25">
      <c r="A18" s="101"/>
      <c r="B18" s="101"/>
      <c r="C18" s="101"/>
      <c r="D18" s="103"/>
      <c r="E18" s="101"/>
      <c r="F18" s="101"/>
    </row>
    <row r="19" spans="1:6" ht="17.25">
      <c r="A19" s="101"/>
      <c r="B19" s="101"/>
      <c r="C19" s="101"/>
      <c r="D19" s="103"/>
      <c r="E19" s="101"/>
      <c r="F19" s="101"/>
    </row>
    <row r="20" spans="1:6" ht="17.25">
      <c r="A20" s="101"/>
      <c r="B20" s="101"/>
      <c r="C20" s="101"/>
      <c r="D20" s="103"/>
      <c r="E20" s="101"/>
      <c r="F20" s="101"/>
    </row>
    <row r="21" spans="1:6" ht="17.25">
      <c r="A21" s="101"/>
      <c r="B21" s="101"/>
      <c r="C21" s="101"/>
      <c r="D21" s="103"/>
      <c r="E21" s="101"/>
      <c r="F21" s="101"/>
    </row>
    <row r="22" spans="1:6" ht="17.25">
      <c r="A22" s="101"/>
      <c r="B22" s="101"/>
      <c r="C22" s="101"/>
      <c r="D22" s="103"/>
      <c r="E22" s="101"/>
      <c r="F22" s="101"/>
    </row>
    <row r="23" spans="1:6" ht="17.25">
      <c r="A23" s="101"/>
      <c r="B23" s="101"/>
      <c r="C23" s="101"/>
      <c r="D23" s="103"/>
      <c r="E23" s="101"/>
      <c r="F23" s="101"/>
    </row>
    <row r="24" spans="1:6" ht="17.25">
      <c r="A24" s="101"/>
      <c r="B24" s="101"/>
      <c r="C24" s="101"/>
      <c r="D24" s="103"/>
      <c r="E24" s="101"/>
      <c r="F24" s="101"/>
    </row>
    <row r="25" spans="1:6" ht="17.25">
      <c r="A25" s="101"/>
      <c r="B25" s="101"/>
      <c r="C25" s="101"/>
      <c r="D25" s="103"/>
      <c r="E25" s="101"/>
      <c r="F25" s="101"/>
    </row>
    <row r="26" spans="1:6" ht="17.25">
      <c r="A26" s="101"/>
      <c r="B26" s="101"/>
      <c r="C26" s="101"/>
      <c r="D26" s="103"/>
      <c r="E26" s="101"/>
      <c r="F26" s="101"/>
    </row>
    <row r="27" spans="1:6" ht="17.25">
      <c r="A27" s="101"/>
      <c r="B27" s="101"/>
      <c r="C27" s="101"/>
      <c r="D27" s="103"/>
      <c r="E27" s="101"/>
      <c r="F27" s="101"/>
    </row>
    <row r="28" spans="1:6" ht="17.25">
      <c r="A28" s="101"/>
      <c r="B28" s="101"/>
      <c r="C28" s="101"/>
      <c r="D28" s="103"/>
      <c r="E28" s="101"/>
      <c r="F28" s="101"/>
    </row>
    <row r="29" spans="1:6" ht="17.25">
      <c r="A29" s="101"/>
      <c r="B29" s="101"/>
      <c r="C29" s="101"/>
      <c r="D29" s="103"/>
      <c r="E29" s="101"/>
      <c r="F29" s="101"/>
    </row>
    <row r="30" spans="1:6" ht="17.25">
      <c r="A30" s="101"/>
      <c r="B30" s="101"/>
      <c r="C30" s="101"/>
      <c r="D30" s="103"/>
      <c r="E30" s="101"/>
      <c r="F30" s="101"/>
    </row>
    <row r="31" spans="1:6">
      <c r="A31" s="101"/>
      <c r="B31" s="101"/>
      <c r="C31" s="101"/>
      <c r="D31" s="102"/>
      <c r="E31" s="101"/>
      <c r="F31" s="101"/>
    </row>
    <row r="32" spans="1:6">
      <c r="A32" s="101"/>
      <c r="B32" s="101"/>
      <c r="C32" s="101"/>
      <c r="D32" s="101"/>
      <c r="E32" s="101"/>
      <c r="F32" s="101"/>
    </row>
    <row r="33" spans="1:6">
      <c r="A33" s="101"/>
      <c r="B33" s="101"/>
      <c r="C33" s="101"/>
      <c r="D33" s="101"/>
      <c r="E33" s="101"/>
      <c r="F33" s="101"/>
    </row>
    <row r="34" spans="1:6">
      <c r="A34" s="101"/>
      <c r="B34" s="101"/>
      <c r="C34" s="101"/>
      <c r="D34" s="101"/>
      <c r="E34" s="101"/>
      <c r="F34" s="101"/>
    </row>
    <row r="35" spans="1:6">
      <c r="A35" s="101"/>
      <c r="B35" s="101"/>
      <c r="C35" s="101"/>
      <c r="D35" s="101"/>
      <c r="E35" s="101"/>
      <c r="F35" s="101"/>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65536"/>
    </sheetView>
  </sheetViews>
  <sheetFormatPr defaultRowHeight="11.25"/>
  <cols>
    <col min="1" max="1" width="9" style="30" customWidth="1"/>
    <col min="2" max="2" width="10" style="30" bestFit="1" customWidth="1"/>
    <col min="3" max="3" width="20.625" style="30" hidden="1" customWidth="1"/>
    <col min="4" max="4" width="20.625" style="31" customWidth="1"/>
    <col min="5" max="5" width="20.625" style="32" hidden="1" customWidth="1"/>
    <col min="6" max="6" width="20.625" style="31" hidden="1" customWidth="1"/>
    <col min="7" max="7" width="17.375" style="30" hidden="1" customWidth="1"/>
    <col min="8" max="9" width="17.375" style="31" customWidth="1"/>
    <col min="10" max="10" width="11.5" style="30" hidden="1" customWidth="1"/>
    <col min="11" max="11" width="13" style="30" bestFit="1" customWidth="1"/>
    <col min="12" max="12" width="11.5" style="30" hidden="1" customWidth="1"/>
    <col min="13" max="13" width="13" style="30" bestFit="1" customWidth="1"/>
    <col min="14" max="14" width="17.375" style="30" bestFit="1" customWidth="1"/>
    <col min="15" max="15" width="8.5" style="30" hidden="1" customWidth="1"/>
    <col min="16" max="16" width="13.875" style="30" bestFit="1" customWidth="1"/>
    <col min="17" max="17" width="8.5" style="30" hidden="1" customWidth="1"/>
    <col min="18" max="18" width="10" style="30" bestFit="1" customWidth="1"/>
    <col min="19" max="19" width="8.5" style="30" hidden="1" customWidth="1"/>
    <col min="20" max="20" width="10" style="30" bestFit="1" customWidth="1"/>
    <col min="21" max="21" width="15.375" style="30" hidden="1" customWidth="1"/>
    <col min="22" max="22" width="20.625" style="30" hidden="1" customWidth="1"/>
    <col min="23" max="23" width="11.5" style="30" hidden="1" customWidth="1"/>
    <col min="24" max="24" width="16.5" style="30" bestFit="1" customWidth="1"/>
    <col min="25" max="25" width="20.75" style="30" bestFit="1" customWidth="1"/>
    <col min="26" max="16384" width="9" style="30"/>
  </cols>
  <sheetData>
    <row r="1" spans="1:25" ht="12" thickBot="1"/>
    <row r="2" spans="1:25" ht="25.5" customHeight="1" thickBot="1">
      <c r="B2" s="33" t="s">
        <v>272</v>
      </c>
      <c r="C2" s="34"/>
      <c r="D2" s="35">
        <v>42462</v>
      </c>
      <c r="E2" s="36">
        <v>42462</v>
      </c>
    </row>
    <row r="4" spans="1:25">
      <c r="A4" s="37" t="s">
        <v>273</v>
      </c>
      <c r="B4" s="38" t="s">
        <v>274</v>
      </c>
      <c r="C4" s="38" t="s">
        <v>275</v>
      </c>
      <c r="D4" s="39" t="s">
        <v>276</v>
      </c>
      <c r="E4" s="40" t="s">
        <v>277</v>
      </c>
      <c r="F4" s="39" t="s">
        <v>278</v>
      </c>
      <c r="G4" s="38" t="s">
        <v>279</v>
      </c>
      <c r="H4" s="39" t="s">
        <v>280</v>
      </c>
      <c r="I4" s="39" t="s">
        <v>281</v>
      </c>
      <c r="J4" s="38" t="s">
        <v>282</v>
      </c>
      <c r="K4" s="38" t="s">
        <v>283</v>
      </c>
      <c r="L4" s="38" t="s">
        <v>284</v>
      </c>
      <c r="M4" s="38" t="s">
        <v>285</v>
      </c>
      <c r="N4" s="38" t="s">
        <v>286</v>
      </c>
      <c r="O4" s="38" t="s">
        <v>287</v>
      </c>
      <c r="P4" s="38" t="s">
        <v>288</v>
      </c>
      <c r="Q4" s="38" t="s">
        <v>289</v>
      </c>
      <c r="R4" s="38" t="s">
        <v>290</v>
      </c>
      <c r="S4" s="38" t="s">
        <v>291</v>
      </c>
      <c r="T4" s="38" t="s">
        <v>292</v>
      </c>
      <c r="U4" s="37" t="s">
        <v>293</v>
      </c>
      <c r="V4" s="38" t="s">
        <v>294</v>
      </c>
      <c r="W4" s="38" t="s">
        <v>295</v>
      </c>
      <c r="X4" s="38" t="s">
        <v>296</v>
      </c>
      <c r="Y4" s="38" t="s">
        <v>297</v>
      </c>
    </row>
    <row r="5" spans="1:25">
      <c r="A5" s="41">
        <v>9104</v>
      </c>
      <c r="B5" s="42" t="s">
        <v>298</v>
      </c>
      <c r="C5" s="42" t="s">
        <v>299</v>
      </c>
      <c r="D5" s="43">
        <v>19725</v>
      </c>
      <c r="E5" s="36">
        <v>19725</v>
      </c>
      <c r="F5" s="44">
        <f>$E$2-E5</f>
        <v>22737</v>
      </c>
      <c r="G5" s="42" t="s">
        <v>300</v>
      </c>
      <c r="H5" s="45">
        <v>26755</v>
      </c>
      <c r="I5" s="46">
        <f>$E$2-H5</f>
        <v>15707</v>
      </c>
      <c r="J5" s="42" t="s">
        <v>301</v>
      </c>
      <c r="K5" s="42" t="s">
        <v>302</v>
      </c>
      <c r="L5" s="42" t="s">
        <v>303</v>
      </c>
      <c r="M5" s="42" t="s">
        <v>304</v>
      </c>
      <c r="N5" s="42" t="s">
        <v>305</v>
      </c>
      <c r="O5" s="42" t="s">
        <v>306</v>
      </c>
      <c r="P5" s="42" t="s">
        <v>307</v>
      </c>
      <c r="Q5" s="41"/>
      <c r="R5" s="41"/>
      <c r="S5" s="42" t="s">
        <v>308</v>
      </c>
      <c r="T5" s="42" t="s">
        <v>309</v>
      </c>
      <c r="U5" s="41">
        <v>1</v>
      </c>
      <c r="V5" s="42" t="s">
        <v>310</v>
      </c>
      <c r="W5" s="42" t="s">
        <v>311</v>
      </c>
      <c r="X5" s="42" t="s">
        <v>312</v>
      </c>
      <c r="Y5" s="41"/>
    </row>
    <row r="6" spans="1:25">
      <c r="A6" s="41">
        <v>9115</v>
      </c>
      <c r="B6" s="42" t="s">
        <v>313</v>
      </c>
      <c r="C6" s="42" t="s">
        <v>314</v>
      </c>
      <c r="D6" s="43">
        <v>20226</v>
      </c>
      <c r="E6" s="36">
        <v>20226</v>
      </c>
      <c r="F6" s="44">
        <f t="shared" ref="F6:F69" si="0">$E$2-E6</f>
        <v>22236</v>
      </c>
      <c r="G6" s="42" t="s">
        <v>315</v>
      </c>
      <c r="H6" s="45">
        <v>27120</v>
      </c>
      <c r="I6" s="46">
        <f t="shared" ref="I6:I69" si="1">$E$2-H6</f>
        <v>15342</v>
      </c>
      <c r="J6" s="42" t="s">
        <v>316</v>
      </c>
      <c r="K6" s="42" t="s">
        <v>317</v>
      </c>
      <c r="L6" s="42" t="s">
        <v>318</v>
      </c>
      <c r="M6" s="42" t="s">
        <v>319</v>
      </c>
      <c r="N6" s="42" t="s">
        <v>320</v>
      </c>
      <c r="O6" s="42" t="s">
        <v>306</v>
      </c>
      <c r="P6" s="42" t="s">
        <v>307</v>
      </c>
      <c r="Q6" s="42" t="s">
        <v>321</v>
      </c>
      <c r="R6" s="42" t="s">
        <v>322</v>
      </c>
      <c r="S6" s="42" t="s">
        <v>308</v>
      </c>
      <c r="T6" s="42" t="s">
        <v>309</v>
      </c>
      <c r="U6" s="41">
        <v>1</v>
      </c>
      <c r="V6" s="42" t="s">
        <v>323</v>
      </c>
      <c r="W6" s="42" t="s">
        <v>324</v>
      </c>
      <c r="X6" s="42" t="s">
        <v>325</v>
      </c>
      <c r="Y6" s="42" t="s">
        <v>326</v>
      </c>
    </row>
    <row r="7" spans="1:25">
      <c r="A7" s="41">
        <v>9117</v>
      </c>
      <c r="B7" s="42" t="s">
        <v>327</v>
      </c>
      <c r="C7" s="42" t="s">
        <v>328</v>
      </c>
      <c r="D7" s="43">
        <v>20413</v>
      </c>
      <c r="E7" s="36">
        <v>20413</v>
      </c>
      <c r="F7" s="44">
        <f t="shared" si="0"/>
        <v>22049</v>
      </c>
      <c r="G7" s="42" t="s">
        <v>315</v>
      </c>
      <c r="H7" s="45">
        <v>27120</v>
      </c>
      <c r="I7" s="46">
        <f t="shared" si="1"/>
        <v>15342</v>
      </c>
      <c r="J7" s="42" t="s">
        <v>316</v>
      </c>
      <c r="K7" s="42" t="s">
        <v>317</v>
      </c>
      <c r="L7" s="42" t="s">
        <v>318</v>
      </c>
      <c r="M7" s="42" t="s">
        <v>319</v>
      </c>
      <c r="N7" s="42" t="s">
        <v>320</v>
      </c>
      <c r="O7" s="42" t="s">
        <v>306</v>
      </c>
      <c r="P7" s="42" t="s">
        <v>307</v>
      </c>
      <c r="Q7" s="42" t="s">
        <v>321</v>
      </c>
      <c r="R7" s="42" t="s">
        <v>322</v>
      </c>
      <c r="S7" s="42" t="s">
        <v>308</v>
      </c>
      <c r="T7" s="42" t="s">
        <v>309</v>
      </c>
      <c r="U7" s="41">
        <v>1</v>
      </c>
      <c r="V7" s="42" t="s">
        <v>329</v>
      </c>
      <c r="W7" s="42" t="s">
        <v>330</v>
      </c>
      <c r="X7" s="42" t="s">
        <v>331</v>
      </c>
      <c r="Y7" s="41"/>
    </row>
    <row r="8" spans="1:25">
      <c r="A8" s="41">
        <v>9118</v>
      </c>
      <c r="B8" s="42" t="s">
        <v>332</v>
      </c>
      <c r="C8" s="42" t="s">
        <v>333</v>
      </c>
      <c r="D8" s="43">
        <v>20417</v>
      </c>
      <c r="E8" s="36">
        <v>20417</v>
      </c>
      <c r="F8" s="44">
        <f t="shared" si="0"/>
        <v>22045</v>
      </c>
      <c r="G8" s="42" t="s">
        <v>315</v>
      </c>
      <c r="H8" s="45">
        <v>27120</v>
      </c>
      <c r="I8" s="46">
        <f t="shared" si="1"/>
        <v>15342</v>
      </c>
      <c r="J8" s="42" t="s">
        <v>316</v>
      </c>
      <c r="K8" s="42" t="s">
        <v>317</v>
      </c>
      <c r="L8" s="42" t="s">
        <v>318</v>
      </c>
      <c r="M8" s="42" t="s">
        <v>319</v>
      </c>
      <c r="N8" s="42" t="s">
        <v>320</v>
      </c>
      <c r="O8" s="42" t="s">
        <v>306</v>
      </c>
      <c r="P8" s="42" t="s">
        <v>307</v>
      </c>
      <c r="Q8" s="42" t="s">
        <v>321</v>
      </c>
      <c r="R8" s="42" t="s">
        <v>322</v>
      </c>
      <c r="S8" s="42" t="s">
        <v>308</v>
      </c>
      <c r="T8" s="42" t="s">
        <v>309</v>
      </c>
      <c r="U8" s="41">
        <v>1</v>
      </c>
      <c r="V8" s="42" t="s">
        <v>334</v>
      </c>
      <c r="W8" s="42" t="s">
        <v>324</v>
      </c>
      <c r="X8" s="42" t="s">
        <v>325</v>
      </c>
      <c r="Y8" s="42" t="s">
        <v>326</v>
      </c>
    </row>
    <row r="9" spans="1:25">
      <c r="A9" s="41">
        <v>9119</v>
      </c>
      <c r="B9" s="42" t="s">
        <v>335</v>
      </c>
      <c r="C9" s="42" t="s">
        <v>336</v>
      </c>
      <c r="D9" s="43">
        <v>20512</v>
      </c>
      <c r="E9" s="36">
        <v>20512</v>
      </c>
      <c r="F9" s="44">
        <f t="shared" si="0"/>
        <v>21950</v>
      </c>
      <c r="G9" s="42" t="s">
        <v>315</v>
      </c>
      <c r="H9" s="45">
        <v>27120</v>
      </c>
      <c r="I9" s="46">
        <f t="shared" si="1"/>
        <v>15342</v>
      </c>
      <c r="J9" s="42" t="s">
        <v>316</v>
      </c>
      <c r="K9" s="42" t="s">
        <v>317</v>
      </c>
      <c r="L9" s="42" t="s">
        <v>318</v>
      </c>
      <c r="M9" s="42" t="s">
        <v>319</v>
      </c>
      <c r="N9" s="42" t="s">
        <v>320</v>
      </c>
      <c r="O9" s="42" t="s">
        <v>306</v>
      </c>
      <c r="P9" s="42" t="s">
        <v>307</v>
      </c>
      <c r="Q9" s="42" t="s">
        <v>321</v>
      </c>
      <c r="R9" s="42" t="s">
        <v>322</v>
      </c>
      <c r="S9" s="42" t="s">
        <v>308</v>
      </c>
      <c r="T9" s="42" t="s">
        <v>309</v>
      </c>
      <c r="U9" s="41">
        <v>1</v>
      </c>
      <c r="V9" s="42" t="s">
        <v>337</v>
      </c>
      <c r="W9" s="42" t="s">
        <v>311</v>
      </c>
      <c r="X9" s="42" t="s">
        <v>312</v>
      </c>
      <c r="Y9" s="41"/>
    </row>
    <row r="10" spans="1:25">
      <c r="A10" s="41">
        <v>9124</v>
      </c>
      <c r="B10" s="42" t="s">
        <v>338</v>
      </c>
      <c r="C10" s="42" t="s">
        <v>339</v>
      </c>
      <c r="D10" s="43">
        <v>19550</v>
      </c>
      <c r="E10" s="36">
        <v>19550</v>
      </c>
      <c r="F10" s="44">
        <f t="shared" si="0"/>
        <v>22912</v>
      </c>
      <c r="G10" s="42" t="s">
        <v>340</v>
      </c>
      <c r="H10" s="45">
        <v>27303</v>
      </c>
      <c r="I10" s="46">
        <f t="shared" si="1"/>
        <v>15159</v>
      </c>
      <c r="J10" s="42" t="s">
        <v>301</v>
      </c>
      <c r="K10" s="42" t="s">
        <v>302</v>
      </c>
      <c r="L10" s="42" t="s">
        <v>303</v>
      </c>
      <c r="M10" s="42" t="s">
        <v>304</v>
      </c>
      <c r="N10" s="42" t="s">
        <v>305</v>
      </c>
      <c r="O10" s="42" t="s">
        <v>306</v>
      </c>
      <c r="P10" s="42" t="s">
        <v>307</v>
      </c>
      <c r="Q10" s="41"/>
      <c r="R10" s="41"/>
      <c r="S10" s="42" t="s">
        <v>308</v>
      </c>
      <c r="T10" s="42" t="s">
        <v>309</v>
      </c>
      <c r="U10" s="41">
        <v>1</v>
      </c>
      <c r="V10" s="42" t="s">
        <v>341</v>
      </c>
      <c r="W10" s="42" t="s">
        <v>324</v>
      </c>
      <c r="X10" s="42" t="s">
        <v>325</v>
      </c>
      <c r="Y10" s="42" t="s">
        <v>326</v>
      </c>
    </row>
    <row r="11" spans="1:25">
      <c r="A11" s="41">
        <v>9127</v>
      </c>
      <c r="B11" s="42" t="s">
        <v>342</v>
      </c>
      <c r="C11" s="42" t="s">
        <v>343</v>
      </c>
      <c r="D11" s="43">
        <v>20630</v>
      </c>
      <c r="E11" s="36">
        <v>20630</v>
      </c>
      <c r="F11" s="44">
        <f t="shared" si="0"/>
        <v>21832</v>
      </c>
      <c r="G11" s="42" t="s">
        <v>344</v>
      </c>
      <c r="H11" s="45">
        <v>27576</v>
      </c>
      <c r="I11" s="46">
        <f t="shared" si="1"/>
        <v>14886</v>
      </c>
      <c r="J11" s="42" t="s">
        <v>345</v>
      </c>
      <c r="K11" s="42" t="s">
        <v>346</v>
      </c>
      <c r="L11" s="42" t="s">
        <v>347</v>
      </c>
      <c r="M11" s="42" t="s">
        <v>348</v>
      </c>
      <c r="N11" s="42" t="s">
        <v>349</v>
      </c>
      <c r="O11" s="42" t="s">
        <v>350</v>
      </c>
      <c r="P11" s="42" t="s">
        <v>351</v>
      </c>
      <c r="Q11" s="42" t="s">
        <v>352</v>
      </c>
      <c r="R11" s="42" t="s">
        <v>353</v>
      </c>
      <c r="S11" s="42" t="s">
        <v>354</v>
      </c>
      <c r="T11" s="42" t="s">
        <v>355</v>
      </c>
      <c r="U11" s="41">
        <v>1</v>
      </c>
      <c r="V11" s="42" t="s">
        <v>356</v>
      </c>
      <c r="W11" s="42" t="s">
        <v>311</v>
      </c>
      <c r="X11" s="42" t="s">
        <v>312</v>
      </c>
      <c r="Y11" s="41"/>
    </row>
    <row r="12" spans="1:25">
      <c r="A12" s="41">
        <v>9128</v>
      </c>
      <c r="B12" s="42" t="s">
        <v>357</v>
      </c>
      <c r="C12" s="42" t="s">
        <v>358</v>
      </c>
      <c r="D12" s="43">
        <v>21072</v>
      </c>
      <c r="E12" s="36">
        <v>21072</v>
      </c>
      <c r="F12" s="44">
        <f t="shared" si="0"/>
        <v>21390</v>
      </c>
      <c r="G12" s="42" t="s">
        <v>359</v>
      </c>
      <c r="H12" s="45">
        <v>27851</v>
      </c>
      <c r="I12" s="46">
        <f t="shared" si="1"/>
        <v>14611</v>
      </c>
      <c r="J12" s="42" t="s">
        <v>301</v>
      </c>
      <c r="K12" s="42" t="s">
        <v>302</v>
      </c>
      <c r="L12" s="42" t="s">
        <v>303</v>
      </c>
      <c r="M12" s="42" t="s">
        <v>304</v>
      </c>
      <c r="N12" s="42" t="s">
        <v>349</v>
      </c>
      <c r="O12" s="42" t="s">
        <v>306</v>
      </c>
      <c r="P12" s="42" t="s">
        <v>307</v>
      </c>
      <c r="Q12" s="42" t="s">
        <v>360</v>
      </c>
      <c r="R12" s="42" t="s">
        <v>361</v>
      </c>
      <c r="S12" s="42" t="s">
        <v>362</v>
      </c>
      <c r="T12" s="42" t="s">
        <v>363</v>
      </c>
      <c r="U12" s="41">
        <v>1</v>
      </c>
      <c r="V12" s="42" t="s">
        <v>364</v>
      </c>
      <c r="W12" s="42" t="s">
        <v>311</v>
      </c>
      <c r="X12" s="42" t="s">
        <v>312</v>
      </c>
      <c r="Y12" s="41"/>
    </row>
    <row r="13" spans="1:25">
      <c r="A13" s="41">
        <v>9130</v>
      </c>
      <c r="B13" s="42" t="s">
        <v>365</v>
      </c>
      <c r="C13" s="42" t="s">
        <v>366</v>
      </c>
      <c r="D13" s="43">
        <v>20130</v>
      </c>
      <c r="E13" s="36">
        <v>20130</v>
      </c>
      <c r="F13" s="44">
        <f t="shared" si="0"/>
        <v>22332</v>
      </c>
      <c r="G13" s="42" t="s">
        <v>367</v>
      </c>
      <c r="H13" s="45">
        <v>28216</v>
      </c>
      <c r="I13" s="46">
        <f t="shared" si="1"/>
        <v>14246</v>
      </c>
      <c r="J13" s="42" t="s">
        <v>301</v>
      </c>
      <c r="K13" s="42" t="s">
        <v>302</v>
      </c>
      <c r="L13" s="42" t="s">
        <v>368</v>
      </c>
      <c r="M13" s="42" t="s">
        <v>369</v>
      </c>
      <c r="N13" s="42" t="s">
        <v>370</v>
      </c>
      <c r="O13" s="42" t="s">
        <v>306</v>
      </c>
      <c r="P13" s="42" t="s">
        <v>307</v>
      </c>
      <c r="Q13" s="42" t="s">
        <v>321</v>
      </c>
      <c r="R13" s="42" t="s">
        <v>322</v>
      </c>
      <c r="S13" s="42" t="s">
        <v>308</v>
      </c>
      <c r="T13" s="42" t="s">
        <v>309</v>
      </c>
      <c r="U13" s="41">
        <v>1</v>
      </c>
      <c r="V13" s="42" t="s">
        <v>371</v>
      </c>
      <c r="W13" s="42" t="s">
        <v>324</v>
      </c>
      <c r="X13" s="42" t="s">
        <v>325</v>
      </c>
      <c r="Y13" s="42" t="s">
        <v>326</v>
      </c>
    </row>
    <row r="14" spans="1:25">
      <c r="A14" s="41">
        <v>9131</v>
      </c>
      <c r="B14" s="42" t="s">
        <v>372</v>
      </c>
      <c r="C14" s="42" t="s">
        <v>373</v>
      </c>
      <c r="D14" s="43">
        <v>20425</v>
      </c>
      <c r="E14" s="36">
        <v>20425</v>
      </c>
      <c r="F14" s="44">
        <f t="shared" si="0"/>
        <v>22037</v>
      </c>
      <c r="G14" s="42" t="s">
        <v>367</v>
      </c>
      <c r="H14" s="45">
        <v>28216</v>
      </c>
      <c r="I14" s="46">
        <f t="shared" si="1"/>
        <v>14246</v>
      </c>
      <c r="J14" s="42" t="s">
        <v>316</v>
      </c>
      <c r="K14" s="42" t="s">
        <v>317</v>
      </c>
      <c r="L14" s="42" t="s">
        <v>318</v>
      </c>
      <c r="M14" s="42" t="s">
        <v>319</v>
      </c>
      <c r="N14" s="42" t="s">
        <v>320</v>
      </c>
      <c r="O14" s="42" t="s">
        <v>306</v>
      </c>
      <c r="P14" s="42" t="s">
        <v>307</v>
      </c>
      <c r="Q14" s="42" t="s">
        <v>321</v>
      </c>
      <c r="R14" s="42" t="s">
        <v>322</v>
      </c>
      <c r="S14" s="42" t="s">
        <v>308</v>
      </c>
      <c r="T14" s="42" t="s">
        <v>309</v>
      </c>
      <c r="U14" s="41">
        <v>1</v>
      </c>
      <c r="V14" s="42" t="s">
        <v>374</v>
      </c>
      <c r="W14" s="42" t="s">
        <v>324</v>
      </c>
      <c r="X14" s="42" t="s">
        <v>325</v>
      </c>
      <c r="Y14" s="42" t="s">
        <v>326</v>
      </c>
    </row>
    <row r="15" spans="1:25">
      <c r="A15" s="41">
        <v>9133</v>
      </c>
      <c r="B15" s="42" t="s">
        <v>375</v>
      </c>
      <c r="C15" s="42" t="s">
        <v>376</v>
      </c>
      <c r="D15" s="43">
        <v>21468</v>
      </c>
      <c r="E15" s="36">
        <v>21468</v>
      </c>
      <c r="F15" s="44">
        <f t="shared" si="0"/>
        <v>20994</v>
      </c>
      <c r="G15" s="42" t="s">
        <v>367</v>
      </c>
      <c r="H15" s="45">
        <v>28216</v>
      </c>
      <c r="I15" s="46">
        <f t="shared" si="1"/>
        <v>14246</v>
      </c>
      <c r="J15" s="42" t="s">
        <v>301</v>
      </c>
      <c r="K15" s="42" t="s">
        <v>302</v>
      </c>
      <c r="L15" s="42" t="s">
        <v>377</v>
      </c>
      <c r="M15" s="42" t="s">
        <v>378</v>
      </c>
      <c r="N15" s="42" t="s">
        <v>349</v>
      </c>
      <c r="O15" s="42" t="s">
        <v>306</v>
      </c>
      <c r="P15" s="42" t="s">
        <v>307</v>
      </c>
      <c r="Q15" s="42" t="s">
        <v>379</v>
      </c>
      <c r="R15" s="42" t="s">
        <v>380</v>
      </c>
      <c r="S15" s="42" t="s">
        <v>381</v>
      </c>
      <c r="T15" s="42" t="s">
        <v>382</v>
      </c>
      <c r="U15" s="41">
        <v>1</v>
      </c>
      <c r="V15" s="42" t="s">
        <v>383</v>
      </c>
      <c r="W15" s="42" t="s">
        <v>324</v>
      </c>
      <c r="X15" s="42" t="s">
        <v>325</v>
      </c>
      <c r="Y15" s="42" t="s">
        <v>326</v>
      </c>
    </row>
    <row r="16" spans="1:25">
      <c r="A16" s="41">
        <v>9135</v>
      </c>
      <c r="B16" s="42" t="s">
        <v>384</v>
      </c>
      <c r="C16" s="42" t="s">
        <v>385</v>
      </c>
      <c r="D16" s="43">
        <v>21864</v>
      </c>
      <c r="E16" s="36">
        <v>21864</v>
      </c>
      <c r="F16" s="44">
        <f t="shared" si="0"/>
        <v>20598</v>
      </c>
      <c r="G16" s="42" t="s">
        <v>386</v>
      </c>
      <c r="H16" s="45">
        <v>28946</v>
      </c>
      <c r="I16" s="46">
        <f t="shared" si="1"/>
        <v>13516</v>
      </c>
      <c r="J16" s="42" t="s">
        <v>345</v>
      </c>
      <c r="K16" s="42" t="s">
        <v>346</v>
      </c>
      <c r="L16" s="42" t="s">
        <v>318</v>
      </c>
      <c r="M16" s="42" t="s">
        <v>319</v>
      </c>
      <c r="N16" s="42" t="s">
        <v>349</v>
      </c>
      <c r="O16" s="42" t="s">
        <v>306</v>
      </c>
      <c r="P16" s="42" t="s">
        <v>307</v>
      </c>
      <c r="Q16" s="42" t="s">
        <v>387</v>
      </c>
      <c r="R16" s="42" t="s">
        <v>388</v>
      </c>
      <c r="S16" s="42" t="s">
        <v>354</v>
      </c>
      <c r="T16" s="42" t="s">
        <v>355</v>
      </c>
      <c r="U16" s="41">
        <v>1</v>
      </c>
      <c r="V16" s="42" t="s">
        <v>389</v>
      </c>
      <c r="W16" s="42" t="s">
        <v>324</v>
      </c>
      <c r="X16" s="42" t="s">
        <v>325</v>
      </c>
      <c r="Y16" s="42" t="s">
        <v>326</v>
      </c>
    </row>
    <row r="17" spans="1:25">
      <c r="A17" s="41">
        <v>9136</v>
      </c>
      <c r="B17" s="42" t="s">
        <v>390</v>
      </c>
      <c r="C17" s="42" t="s">
        <v>391</v>
      </c>
      <c r="D17" s="43">
        <v>22072</v>
      </c>
      <c r="E17" s="36">
        <v>22072</v>
      </c>
      <c r="F17" s="44">
        <f t="shared" si="0"/>
        <v>20390</v>
      </c>
      <c r="G17" s="42" t="s">
        <v>386</v>
      </c>
      <c r="H17" s="45">
        <v>28946</v>
      </c>
      <c r="I17" s="46">
        <f t="shared" si="1"/>
        <v>13516</v>
      </c>
      <c r="J17" s="42" t="s">
        <v>345</v>
      </c>
      <c r="K17" s="42" t="s">
        <v>346</v>
      </c>
      <c r="L17" s="42" t="s">
        <v>347</v>
      </c>
      <c r="M17" s="42" t="s">
        <v>348</v>
      </c>
      <c r="N17" s="42" t="s">
        <v>349</v>
      </c>
      <c r="O17" s="42" t="s">
        <v>392</v>
      </c>
      <c r="P17" s="42" t="s">
        <v>393</v>
      </c>
      <c r="Q17" s="42" t="s">
        <v>394</v>
      </c>
      <c r="R17" s="42" t="s">
        <v>395</v>
      </c>
      <c r="S17" s="42" t="s">
        <v>362</v>
      </c>
      <c r="T17" s="42" t="s">
        <v>363</v>
      </c>
      <c r="U17" s="41">
        <v>1</v>
      </c>
      <c r="V17" s="42" t="s">
        <v>396</v>
      </c>
      <c r="W17" s="42" t="s">
        <v>324</v>
      </c>
      <c r="X17" s="42" t="s">
        <v>325</v>
      </c>
      <c r="Y17" s="42" t="s">
        <v>397</v>
      </c>
    </row>
    <row r="18" spans="1:25">
      <c r="A18" s="41">
        <v>9137</v>
      </c>
      <c r="B18" s="42" t="s">
        <v>398</v>
      </c>
      <c r="C18" s="42" t="s">
        <v>399</v>
      </c>
      <c r="D18" s="43">
        <v>22091</v>
      </c>
      <c r="E18" s="36">
        <v>22091</v>
      </c>
      <c r="F18" s="44">
        <f t="shared" si="0"/>
        <v>20371</v>
      </c>
      <c r="G18" s="42" t="s">
        <v>386</v>
      </c>
      <c r="H18" s="45">
        <v>28946</v>
      </c>
      <c r="I18" s="46">
        <f t="shared" si="1"/>
        <v>13516</v>
      </c>
      <c r="J18" s="42" t="s">
        <v>345</v>
      </c>
      <c r="K18" s="42" t="s">
        <v>346</v>
      </c>
      <c r="L18" s="42" t="s">
        <v>347</v>
      </c>
      <c r="M18" s="42" t="s">
        <v>348</v>
      </c>
      <c r="N18" s="42" t="s">
        <v>349</v>
      </c>
      <c r="O18" s="42" t="s">
        <v>400</v>
      </c>
      <c r="P18" s="42" t="s">
        <v>401</v>
      </c>
      <c r="Q18" s="42" t="s">
        <v>352</v>
      </c>
      <c r="R18" s="42" t="s">
        <v>353</v>
      </c>
      <c r="S18" s="42" t="s">
        <v>354</v>
      </c>
      <c r="T18" s="42" t="s">
        <v>355</v>
      </c>
      <c r="U18" s="41">
        <v>1</v>
      </c>
      <c r="V18" s="42" t="s">
        <v>402</v>
      </c>
      <c r="W18" s="42" t="s">
        <v>324</v>
      </c>
      <c r="X18" s="42" t="s">
        <v>325</v>
      </c>
      <c r="Y18" s="42" t="s">
        <v>326</v>
      </c>
    </row>
    <row r="19" spans="1:25">
      <c r="A19" s="41">
        <v>9138</v>
      </c>
      <c r="B19" s="42" t="s">
        <v>403</v>
      </c>
      <c r="C19" s="42" t="s">
        <v>404</v>
      </c>
      <c r="D19" s="43">
        <v>22331</v>
      </c>
      <c r="E19" s="36">
        <v>22331</v>
      </c>
      <c r="F19" s="44">
        <f t="shared" si="0"/>
        <v>20131</v>
      </c>
      <c r="G19" s="42" t="s">
        <v>386</v>
      </c>
      <c r="H19" s="45">
        <v>28946</v>
      </c>
      <c r="I19" s="46">
        <f t="shared" si="1"/>
        <v>13516</v>
      </c>
      <c r="J19" s="42" t="s">
        <v>301</v>
      </c>
      <c r="K19" s="42" t="s">
        <v>302</v>
      </c>
      <c r="L19" s="42" t="s">
        <v>377</v>
      </c>
      <c r="M19" s="42" t="s">
        <v>378</v>
      </c>
      <c r="N19" s="42" t="s">
        <v>349</v>
      </c>
      <c r="O19" s="42" t="s">
        <v>306</v>
      </c>
      <c r="P19" s="42" t="s">
        <v>307</v>
      </c>
      <c r="Q19" s="42" t="s">
        <v>405</v>
      </c>
      <c r="R19" s="42" t="s">
        <v>406</v>
      </c>
      <c r="S19" s="42" t="s">
        <v>407</v>
      </c>
      <c r="T19" s="42" t="s">
        <v>408</v>
      </c>
      <c r="U19" s="41">
        <v>1</v>
      </c>
      <c r="V19" s="42" t="s">
        <v>409</v>
      </c>
      <c r="W19" s="42" t="s">
        <v>324</v>
      </c>
      <c r="X19" s="42" t="s">
        <v>325</v>
      </c>
      <c r="Y19" s="42" t="s">
        <v>326</v>
      </c>
    </row>
    <row r="20" spans="1:25">
      <c r="A20" s="41">
        <v>9139</v>
      </c>
      <c r="B20" s="42" t="s">
        <v>410</v>
      </c>
      <c r="C20" s="42" t="s">
        <v>411</v>
      </c>
      <c r="D20" s="43">
        <v>21079</v>
      </c>
      <c r="E20" s="36">
        <v>21079</v>
      </c>
      <c r="F20" s="44">
        <f t="shared" si="0"/>
        <v>21383</v>
      </c>
      <c r="G20" s="42" t="s">
        <v>412</v>
      </c>
      <c r="H20" s="45">
        <v>29190</v>
      </c>
      <c r="I20" s="46">
        <f t="shared" si="1"/>
        <v>13272</v>
      </c>
      <c r="J20" s="42" t="s">
        <v>301</v>
      </c>
      <c r="K20" s="42" t="s">
        <v>302</v>
      </c>
      <c r="L20" s="42" t="s">
        <v>377</v>
      </c>
      <c r="M20" s="42" t="s">
        <v>378</v>
      </c>
      <c r="N20" s="42" t="s">
        <v>349</v>
      </c>
      <c r="O20" s="42" t="s">
        <v>306</v>
      </c>
      <c r="P20" s="42" t="s">
        <v>307</v>
      </c>
      <c r="Q20" s="42" t="s">
        <v>413</v>
      </c>
      <c r="R20" s="42" t="s">
        <v>414</v>
      </c>
      <c r="S20" s="42" t="s">
        <v>407</v>
      </c>
      <c r="T20" s="42" t="s">
        <v>408</v>
      </c>
      <c r="U20" s="41">
        <v>1</v>
      </c>
      <c r="V20" s="42" t="s">
        <v>415</v>
      </c>
      <c r="W20" s="42" t="s">
        <v>311</v>
      </c>
      <c r="X20" s="42" t="s">
        <v>312</v>
      </c>
      <c r="Y20" s="42" t="s">
        <v>416</v>
      </c>
    </row>
    <row r="21" spans="1:25">
      <c r="A21" s="41">
        <v>9140</v>
      </c>
      <c r="B21" s="42" t="s">
        <v>417</v>
      </c>
      <c r="C21" s="42" t="s">
        <v>418</v>
      </c>
      <c r="D21" s="43">
        <v>21340</v>
      </c>
      <c r="E21" s="36">
        <v>21340</v>
      </c>
      <c r="F21" s="44">
        <f t="shared" si="0"/>
        <v>21122</v>
      </c>
      <c r="G21" s="42" t="s">
        <v>419</v>
      </c>
      <c r="H21" s="45">
        <v>29281</v>
      </c>
      <c r="I21" s="46">
        <f t="shared" si="1"/>
        <v>13181</v>
      </c>
      <c r="J21" s="42" t="s">
        <v>345</v>
      </c>
      <c r="K21" s="42" t="s">
        <v>346</v>
      </c>
      <c r="L21" s="42" t="s">
        <v>347</v>
      </c>
      <c r="M21" s="42" t="s">
        <v>348</v>
      </c>
      <c r="N21" s="42" t="s">
        <v>349</v>
      </c>
      <c r="O21" s="42" t="s">
        <v>392</v>
      </c>
      <c r="P21" s="42" t="s">
        <v>393</v>
      </c>
      <c r="Q21" s="42" t="s">
        <v>394</v>
      </c>
      <c r="R21" s="42" t="s">
        <v>395</v>
      </c>
      <c r="S21" s="42" t="s">
        <v>362</v>
      </c>
      <c r="T21" s="42" t="s">
        <v>363</v>
      </c>
      <c r="U21" s="41">
        <v>1</v>
      </c>
      <c r="V21" s="42" t="s">
        <v>420</v>
      </c>
      <c r="W21" s="42" t="s">
        <v>311</v>
      </c>
      <c r="X21" s="42" t="s">
        <v>312</v>
      </c>
      <c r="Y21" s="41"/>
    </row>
    <row r="22" spans="1:25">
      <c r="A22" s="41">
        <v>9142</v>
      </c>
      <c r="B22" s="42" t="s">
        <v>421</v>
      </c>
      <c r="C22" s="42" t="s">
        <v>422</v>
      </c>
      <c r="D22" s="43">
        <v>22821</v>
      </c>
      <c r="E22" s="36">
        <v>22821</v>
      </c>
      <c r="F22" s="44">
        <f t="shared" si="0"/>
        <v>19641</v>
      </c>
      <c r="G22" s="42" t="s">
        <v>423</v>
      </c>
      <c r="H22" s="45">
        <v>29677</v>
      </c>
      <c r="I22" s="46">
        <f t="shared" si="1"/>
        <v>12785</v>
      </c>
      <c r="J22" s="42" t="s">
        <v>301</v>
      </c>
      <c r="K22" s="42" t="s">
        <v>302</v>
      </c>
      <c r="L22" s="42" t="s">
        <v>377</v>
      </c>
      <c r="M22" s="42" t="s">
        <v>378</v>
      </c>
      <c r="N22" s="42" t="s">
        <v>349</v>
      </c>
      <c r="O22" s="42" t="s">
        <v>306</v>
      </c>
      <c r="P22" s="42" t="s">
        <v>307</v>
      </c>
      <c r="Q22" s="42" t="s">
        <v>413</v>
      </c>
      <c r="R22" s="42" t="s">
        <v>414</v>
      </c>
      <c r="S22" s="42" t="s">
        <v>407</v>
      </c>
      <c r="T22" s="42" t="s">
        <v>408</v>
      </c>
      <c r="U22" s="41">
        <v>1</v>
      </c>
      <c r="V22" s="42" t="s">
        <v>424</v>
      </c>
      <c r="W22" s="42" t="s">
        <v>324</v>
      </c>
      <c r="X22" s="42" t="s">
        <v>325</v>
      </c>
      <c r="Y22" s="42" t="s">
        <v>326</v>
      </c>
    </row>
    <row r="23" spans="1:25">
      <c r="A23" s="41">
        <v>9143</v>
      </c>
      <c r="B23" s="42" t="s">
        <v>425</v>
      </c>
      <c r="C23" s="42" t="s">
        <v>426</v>
      </c>
      <c r="D23" s="43">
        <v>22733</v>
      </c>
      <c r="E23" s="36">
        <v>22733</v>
      </c>
      <c r="F23" s="44">
        <f t="shared" si="0"/>
        <v>19729</v>
      </c>
      <c r="G23" s="42" t="s">
        <v>427</v>
      </c>
      <c r="H23" s="45">
        <v>29860</v>
      </c>
      <c r="I23" s="46">
        <f t="shared" si="1"/>
        <v>12602</v>
      </c>
      <c r="J23" s="42" t="s">
        <v>345</v>
      </c>
      <c r="K23" s="42" t="s">
        <v>346</v>
      </c>
      <c r="L23" s="42" t="s">
        <v>428</v>
      </c>
      <c r="M23" s="42" t="s">
        <v>429</v>
      </c>
      <c r="N23" s="42" t="s">
        <v>349</v>
      </c>
      <c r="O23" s="42" t="s">
        <v>392</v>
      </c>
      <c r="P23" s="42" t="s">
        <v>393</v>
      </c>
      <c r="Q23" s="42" t="s">
        <v>394</v>
      </c>
      <c r="R23" s="42" t="s">
        <v>395</v>
      </c>
      <c r="S23" s="42" t="s">
        <v>362</v>
      </c>
      <c r="T23" s="42" t="s">
        <v>363</v>
      </c>
      <c r="U23" s="41">
        <v>1</v>
      </c>
      <c r="V23" s="42" t="s">
        <v>430</v>
      </c>
      <c r="W23" s="42" t="s">
        <v>324</v>
      </c>
      <c r="X23" s="42" t="s">
        <v>325</v>
      </c>
      <c r="Y23" s="42" t="s">
        <v>326</v>
      </c>
    </row>
    <row r="24" spans="1:25">
      <c r="A24" s="41">
        <v>9144</v>
      </c>
      <c r="B24" s="42" t="s">
        <v>431</v>
      </c>
      <c r="C24" s="42" t="s">
        <v>432</v>
      </c>
      <c r="D24" s="43">
        <v>21536</v>
      </c>
      <c r="E24" s="36">
        <v>21536</v>
      </c>
      <c r="F24" s="44">
        <f t="shared" si="0"/>
        <v>20926</v>
      </c>
      <c r="G24" s="42" t="s">
        <v>433</v>
      </c>
      <c r="H24" s="45">
        <v>29957</v>
      </c>
      <c r="I24" s="46">
        <f t="shared" si="1"/>
        <v>12505</v>
      </c>
      <c r="J24" s="42" t="s">
        <v>345</v>
      </c>
      <c r="K24" s="42" t="s">
        <v>346</v>
      </c>
      <c r="L24" s="42" t="s">
        <v>347</v>
      </c>
      <c r="M24" s="42" t="s">
        <v>348</v>
      </c>
      <c r="N24" s="42" t="s">
        <v>349</v>
      </c>
      <c r="O24" s="42" t="s">
        <v>434</v>
      </c>
      <c r="P24" s="42" t="s">
        <v>435</v>
      </c>
      <c r="Q24" s="42" t="s">
        <v>436</v>
      </c>
      <c r="R24" s="42" t="s">
        <v>437</v>
      </c>
      <c r="S24" s="42" t="s">
        <v>354</v>
      </c>
      <c r="T24" s="42" t="s">
        <v>355</v>
      </c>
      <c r="U24" s="41">
        <v>1</v>
      </c>
      <c r="V24" s="42" t="s">
        <v>438</v>
      </c>
      <c r="W24" s="42" t="s">
        <v>324</v>
      </c>
      <c r="X24" s="42" t="s">
        <v>325</v>
      </c>
      <c r="Y24" s="42" t="s">
        <v>326</v>
      </c>
    </row>
    <row r="25" spans="1:25">
      <c r="A25" s="41">
        <v>9145</v>
      </c>
      <c r="B25" s="42" t="s">
        <v>439</v>
      </c>
      <c r="C25" s="42" t="s">
        <v>440</v>
      </c>
      <c r="D25" s="43">
        <v>21899</v>
      </c>
      <c r="E25" s="36">
        <v>21899</v>
      </c>
      <c r="F25" s="44">
        <f t="shared" si="0"/>
        <v>20563</v>
      </c>
      <c r="G25" s="42" t="s">
        <v>441</v>
      </c>
      <c r="H25" s="45">
        <v>30321</v>
      </c>
      <c r="I25" s="46">
        <f t="shared" si="1"/>
        <v>12141</v>
      </c>
      <c r="J25" s="42" t="s">
        <v>345</v>
      </c>
      <c r="K25" s="42" t="s">
        <v>346</v>
      </c>
      <c r="L25" s="42" t="s">
        <v>318</v>
      </c>
      <c r="M25" s="42" t="s">
        <v>319</v>
      </c>
      <c r="N25" s="42" t="s">
        <v>349</v>
      </c>
      <c r="O25" s="42" t="s">
        <v>306</v>
      </c>
      <c r="P25" s="42" t="s">
        <v>307</v>
      </c>
      <c r="Q25" s="42" t="s">
        <v>360</v>
      </c>
      <c r="R25" s="42" t="s">
        <v>361</v>
      </c>
      <c r="S25" s="42" t="s">
        <v>362</v>
      </c>
      <c r="T25" s="42" t="s">
        <v>363</v>
      </c>
      <c r="U25" s="41">
        <v>1</v>
      </c>
      <c r="V25" s="42" t="s">
        <v>442</v>
      </c>
      <c r="W25" s="42" t="s">
        <v>311</v>
      </c>
      <c r="X25" s="42" t="s">
        <v>312</v>
      </c>
      <c r="Y25" s="41"/>
    </row>
    <row r="26" spans="1:25">
      <c r="A26" s="41">
        <v>9146</v>
      </c>
      <c r="B26" s="42" t="s">
        <v>443</v>
      </c>
      <c r="C26" s="42" t="s">
        <v>444</v>
      </c>
      <c r="D26" s="43">
        <v>21778</v>
      </c>
      <c r="E26" s="36">
        <v>21778</v>
      </c>
      <c r="F26" s="44">
        <f t="shared" si="0"/>
        <v>20684</v>
      </c>
      <c r="G26" s="42" t="s">
        <v>445</v>
      </c>
      <c r="H26" s="45">
        <v>30407</v>
      </c>
      <c r="I26" s="46">
        <f t="shared" si="1"/>
        <v>12055</v>
      </c>
      <c r="J26" s="42" t="s">
        <v>345</v>
      </c>
      <c r="K26" s="42" t="s">
        <v>346</v>
      </c>
      <c r="L26" s="42" t="s">
        <v>347</v>
      </c>
      <c r="M26" s="42" t="s">
        <v>348</v>
      </c>
      <c r="N26" s="42" t="s">
        <v>349</v>
      </c>
      <c r="O26" s="42" t="s">
        <v>446</v>
      </c>
      <c r="P26" s="42" t="s">
        <v>447</v>
      </c>
      <c r="Q26" s="42" t="s">
        <v>436</v>
      </c>
      <c r="R26" s="42" t="s">
        <v>437</v>
      </c>
      <c r="S26" s="42" t="s">
        <v>354</v>
      </c>
      <c r="T26" s="42" t="s">
        <v>355</v>
      </c>
      <c r="U26" s="41">
        <v>1</v>
      </c>
      <c r="V26" s="42" t="s">
        <v>448</v>
      </c>
      <c r="W26" s="42" t="s">
        <v>324</v>
      </c>
      <c r="X26" s="42" t="s">
        <v>325</v>
      </c>
      <c r="Y26" s="42" t="s">
        <v>326</v>
      </c>
    </row>
    <row r="27" spans="1:25">
      <c r="A27" s="41">
        <v>9147</v>
      </c>
      <c r="B27" s="42" t="s">
        <v>449</v>
      </c>
      <c r="C27" s="42" t="s">
        <v>450</v>
      </c>
      <c r="D27" s="43">
        <v>23562</v>
      </c>
      <c r="E27" s="36">
        <v>23562</v>
      </c>
      <c r="F27" s="44">
        <f t="shared" si="0"/>
        <v>18900</v>
      </c>
      <c r="G27" s="42" t="s">
        <v>445</v>
      </c>
      <c r="H27" s="45">
        <v>30407</v>
      </c>
      <c r="I27" s="46">
        <f t="shared" si="1"/>
        <v>12055</v>
      </c>
      <c r="J27" s="42" t="s">
        <v>345</v>
      </c>
      <c r="K27" s="42" t="s">
        <v>346</v>
      </c>
      <c r="L27" s="42" t="s">
        <v>347</v>
      </c>
      <c r="M27" s="42" t="s">
        <v>348</v>
      </c>
      <c r="N27" s="42" t="s">
        <v>349</v>
      </c>
      <c r="O27" s="42" t="s">
        <v>392</v>
      </c>
      <c r="P27" s="42" t="s">
        <v>393</v>
      </c>
      <c r="Q27" s="42" t="s">
        <v>394</v>
      </c>
      <c r="R27" s="42" t="s">
        <v>395</v>
      </c>
      <c r="S27" s="42" t="s">
        <v>362</v>
      </c>
      <c r="T27" s="42" t="s">
        <v>363</v>
      </c>
      <c r="U27" s="41">
        <v>1</v>
      </c>
      <c r="V27" s="42" t="s">
        <v>451</v>
      </c>
      <c r="W27" s="42" t="s">
        <v>324</v>
      </c>
      <c r="X27" s="42" t="s">
        <v>325</v>
      </c>
      <c r="Y27" s="42" t="s">
        <v>326</v>
      </c>
    </row>
    <row r="28" spans="1:25">
      <c r="A28" s="41">
        <v>9148</v>
      </c>
      <c r="B28" s="42" t="s">
        <v>452</v>
      </c>
      <c r="C28" s="42" t="s">
        <v>453</v>
      </c>
      <c r="D28" s="43">
        <v>23593</v>
      </c>
      <c r="E28" s="36">
        <v>23593</v>
      </c>
      <c r="F28" s="44">
        <f t="shared" si="0"/>
        <v>18869</v>
      </c>
      <c r="G28" s="42" t="s">
        <v>445</v>
      </c>
      <c r="H28" s="45">
        <v>30407</v>
      </c>
      <c r="I28" s="46">
        <f t="shared" si="1"/>
        <v>12055</v>
      </c>
      <c r="J28" s="42" t="s">
        <v>301</v>
      </c>
      <c r="K28" s="42" t="s">
        <v>302</v>
      </c>
      <c r="L28" s="42" t="s">
        <v>377</v>
      </c>
      <c r="M28" s="42" t="s">
        <v>378</v>
      </c>
      <c r="N28" s="42" t="s">
        <v>349</v>
      </c>
      <c r="O28" s="42" t="s">
        <v>392</v>
      </c>
      <c r="P28" s="42" t="s">
        <v>393</v>
      </c>
      <c r="Q28" s="42" t="s">
        <v>306</v>
      </c>
      <c r="R28" s="42" t="s">
        <v>454</v>
      </c>
      <c r="S28" s="42" t="s">
        <v>407</v>
      </c>
      <c r="T28" s="42" t="s">
        <v>408</v>
      </c>
      <c r="U28" s="41">
        <v>1</v>
      </c>
      <c r="V28" s="42" t="s">
        <v>455</v>
      </c>
      <c r="W28" s="42" t="s">
        <v>324</v>
      </c>
      <c r="X28" s="42" t="s">
        <v>325</v>
      </c>
      <c r="Y28" s="42" t="s">
        <v>326</v>
      </c>
    </row>
    <row r="29" spans="1:25">
      <c r="A29" s="41">
        <v>9149</v>
      </c>
      <c r="B29" s="42" t="s">
        <v>456</v>
      </c>
      <c r="C29" s="42" t="s">
        <v>457</v>
      </c>
      <c r="D29" s="43">
        <v>23700</v>
      </c>
      <c r="E29" s="36">
        <v>23700</v>
      </c>
      <c r="F29" s="44">
        <f t="shared" si="0"/>
        <v>18762</v>
      </c>
      <c r="G29" s="42" t="s">
        <v>445</v>
      </c>
      <c r="H29" s="45">
        <v>30407</v>
      </c>
      <c r="I29" s="46">
        <f t="shared" si="1"/>
        <v>12055</v>
      </c>
      <c r="J29" s="42" t="s">
        <v>458</v>
      </c>
      <c r="K29" s="42" t="s">
        <v>459</v>
      </c>
      <c r="L29" s="42" t="s">
        <v>318</v>
      </c>
      <c r="M29" s="42" t="s">
        <v>319</v>
      </c>
      <c r="N29" s="42" t="s">
        <v>349</v>
      </c>
      <c r="O29" s="42" t="s">
        <v>306</v>
      </c>
      <c r="P29" s="42" t="s">
        <v>307</v>
      </c>
      <c r="Q29" s="42" t="s">
        <v>387</v>
      </c>
      <c r="R29" s="42" t="s">
        <v>388</v>
      </c>
      <c r="S29" s="42" t="s">
        <v>354</v>
      </c>
      <c r="T29" s="42" t="s">
        <v>355</v>
      </c>
      <c r="U29" s="41">
        <v>1</v>
      </c>
      <c r="V29" s="42" t="s">
        <v>460</v>
      </c>
      <c r="W29" s="42" t="s">
        <v>324</v>
      </c>
      <c r="X29" s="42" t="s">
        <v>325</v>
      </c>
      <c r="Y29" s="42" t="s">
        <v>326</v>
      </c>
    </row>
    <row r="30" spans="1:25">
      <c r="A30" s="41">
        <v>9151</v>
      </c>
      <c r="B30" s="42" t="s">
        <v>461</v>
      </c>
      <c r="C30" s="42" t="s">
        <v>462</v>
      </c>
      <c r="D30" s="43">
        <v>23775</v>
      </c>
      <c r="E30" s="36">
        <v>23775</v>
      </c>
      <c r="F30" s="44">
        <f t="shared" si="0"/>
        <v>18687</v>
      </c>
      <c r="G30" s="42" t="s">
        <v>445</v>
      </c>
      <c r="H30" s="45">
        <v>30407</v>
      </c>
      <c r="I30" s="46">
        <f t="shared" si="1"/>
        <v>12055</v>
      </c>
      <c r="J30" s="42" t="s">
        <v>345</v>
      </c>
      <c r="K30" s="42" t="s">
        <v>346</v>
      </c>
      <c r="L30" s="42" t="s">
        <v>347</v>
      </c>
      <c r="M30" s="42" t="s">
        <v>348</v>
      </c>
      <c r="N30" s="42" t="s">
        <v>349</v>
      </c>
      <c r="O30" s="42" t="s">
        <v>350</v>
      </c>
      <c r="P30" s="42" t="s">
        <v>351</v>
      </c>
      <c r="Q30" s="42" t="s">
        <v>352</v>
      </c>
      <c r="R30" s="42" t="s">
        <v>353</v>
      </c>
      <c r="S30" s="42" t="s">
        <v>354</v>
      </c>
      <c r="T30" s="42" t="s">
        <v>355</v>
      </c>
      <c r="U30" s="41">
        <v>1</v>
      </c>
      <c r="V30" s="42" t="s">
        <v>463</v>
      </c>
      <c r="W30" s="42" t="s">
        <v>324</v>
      </c>
      <c r="X30" s="42" t="s">
        <v>325</v>
      </c>
      <c r="Y30" s="42" t="s">
        <v>326</v>
      </c>
    </row>
    <row r="31" spans="1:25">
      <c r="A31" s="41">
        <v>9152</v>
      </c>
      <c r="B31" s="42" t="s">
        <v>464</v>
      </c>
      <c r="C31" s="42" t="s">
        <v>465</v>
      </c>
      <c r="D31" s="43">
        <v>22962</v>
      </c>
      <c r="E31" s="36">
        <v>22962</v>
      </c>
      <c r="F31" s="44">
        <f t="shared" si="0"/>
        <v>19500</v>
      </c>
      <c r="G31" s="42" t="s">
        <v>466</v>
      </c>
      <c r="H31" s="45">
        <v>30498</v>
      </c>
      <c r="I31" s="46">
        <f t="shared" si="1"/>
        <v>11964</v>
      </c>
      <c r="J31" s="42" t="s">
        <v>345</v>
      </c>
      <c r="K31" s="42" t="s">
        <v>346</v>
      </c>
      <c r="L31" s="42" t="s">
        <v>347</v>
      </c>
      <c r="M31" s="42" t="s">
        <v>348</v>
      </c>
      <c r="N31" s="42" t="s">
        <v>349</v>
      </c>
      <c r="O31" s="42" t="s">
        <v>434</v>
      </c>
      <c r="P31" s="42" t="s">
        <v>435</v>
      </c>
      <c r="Q31" s="42" t="s">
        <v>436</v>
      </c>
      <c r="R31" s="42" t="s">
        <v>437</v>
      </c>
      <c r="S31" s="42" t="s">
        <v>354</v>
      </c>
      <c r="T31" s="42" t="s">
        <v>355</v>
      </c>
      <c r="U31" s="41">
        <v>1</v>
      </c>
      <c r="V31" s="42" t="s">
        <v>467</v>
      </c>
      <c r="W31" s="42" t="s">
        <v>324</v>
      </c>
      <c r="X31" s="42" t="s">
        <v>325</v>
      </c>
      <c r="Y31" s="42" t="s">
        <v>326</v>
      </c>
    </row>
    <row r="32" spans="1:25">
      <c r="A32" s="41">
        <v>9153</v>
      </c>
      <c r="B32" s="42" t="s">
        <v>468</v>
      </c>
      <c r="C32" s="42" t="s">
        <v>469</v>
      </c>
      <c r="D32" s="43">
        <v>22279</v>
      </c>
      <c r="E32" s="36">
        <v>22279</v>
      </c>
      <c r="F32" s="44">
        <f t="shared" si="0"/>
        <v>20183</v>
      </c>
      <c r="G32" s="42" t="s">
        <v>470</v>
      </c>
      <c r="H32" s="45">
        <v>30529</v>
      </c>
      <c r="I32" s="46">
        <f t="shared" si="1"/>
        <v>11933</v>
      </c>
      <c r="J32" s="42" t="s">
        <v>345</v>
      </c>
      <c r="K32" s="42" t="s">
        <v>346</v>
      </c>
      <c r="L32" s="42" t="s">
        <v>347</v>
      </c>
      <c r="M32" s="42" t="s">
        <v>348</v>
      </c>
      <c r="N32" s="42" t="s">
        <v>349</v>
      </c>
      <c r="O32" s="42" t="s">
        <v>392</v>
      </c>
      <c r="P32" s="42" t="s">
        <v>393</v>
      </c>
      <c r="Q32" s="42" t="s">
        <v>387</v>
      </c>
      <c r="R32" s="42" t="s">
        <v>388</v>
      </c>
      <c r="S32" s="42" t="s">
        <v>354</v>
      </c>
      <c r="T32" s="42" t="s">
        <v>355</v>
      </c>
      <c r="U32" s="41">
        <v>1</v>
      </c>
      <c r="V32" s="42" t="s">
        <v>471</v>
      </c>
      <c r="W32" s="42" t="s">
        <v>311</v>
      </c>
      <c r="X32" s="42" t="s">
        <v>312</v>
      </c>
      <c r="Y32" s="42" t="s">
        <v>416</v>
      </c>
    </row>
    <row r="33" spans="1:25">
      <c r="A33" s="41">
        <v>9154</v>
      </c>
      <c r="B33" s="42" t="s">
        <v>472</v>
      </c>
      <c r="C33" s="42" t="s">
        <v>473</v>
      </c>
      <c r="D33" s="43">
        <v>23532</v>
      </c>
      <c r="E33" s="36">
        <v>23532</v>
      </c>
      <c r="F33" s="44">
        <f t="shared" si="0"/>
        <v>18930</v>
      </c>
      <c r="G33" s="42" t="s">
        <v>470</v>
      </c>
      <c r="H33" s="45">
        <v>30529</v>
      </c>
      <c r="I33" s="46">
        <f t="shared" si="1"/>
        <v>11933</v>
      </c>
      <c r="J33" s="42" t="s">
        <v>345</v>
      </c>
      <c r="K33" s="42" t="s">
        <v>346</v>
      </c>
      <c r="L33" s="42" t="s">
        <v>347</v>
      </c>
      <c r="M33" s="42" t="s">
        <v>348</v>
      </c>
      <c r="N33" s="42" t="s">
        <v>349</v>
      </c>
      <c r="O33" s="42" t="s">
        <v>392</v>
      </c>
      <c r="P33" s="42" t="s">
        <v>393</v>
      </c>
      <c r="Q33" s="42" t="s">
        <v>394</v>
      </c>
      <c r="R33" s="42" t="s">
        <v>395</v>
      </c>
      <c r="S33" s="42" t="s">
        <v>362</v>
      </c>
      <c r="T33" s="42" t="s">
        <v>363</v>
      </c>
      <c r="U33" s="41">
        <v>1</v>
      </c>
      <c r="V33" s="42" t="s">
        <v>474</v>
      </c>
      <c r="W33" s="42" t="s">
        <v>324</v>
      </c>
      <c r="X33" s="42" t="s">
        <v>325</v>
      </c>
      <c r="Y33" s="42" t="s">
        <v>326</v>
      </c>
    </row>
    <row r="34" spans="1:25">
      <c r="A34" s="41">
        <v>9155</v>
      </c>
      <c r="B34" s="42" t="s">
        <v>475</v>
      </c>
      <c r="C34" s="42" t="s">
        <v>476</v>
      </c>
      <c r="D34" s="43">
        <v>23565</v>
      </c>
      <c r="E34" s="36">
        <v>23565</v>
      </c>
      <c r="F34" s="44">
        <f t="shared" si="0"/>
        <v>18897</v>
      </c>
      <c r="G34" s="42" t="s">
        <v>477</v>
      </c>
      <c r="H34" s="45">
        <v>30590</v>
      </c>
      <c r="I34" s="46">
        <f t="shared" si="1"/>
        <v>11872</v>
      </c>
      <c r="J34" s="42" t="s">
        <v>345</v>
      </c>
      <c r="K34" s="42" t="s">
        <v>346</v>
      </c>
      <c r="L34" s="42" t="s">
        <v>478</v>
      </c>
      <c r="M34" s="42" t="s">
        <v>479</v>
      </c>
      <c r="N34" s="42" t="s">
        <v>349</v>
      </c>
      <c r="O34" s="42" t="s">
        <v>392</v>
      </c>
      <c r="P34" s="42" t="s">
        <v>393</v>
      </c>
      <c r="Q34" s="42" t="s">
        <v>387</v>
      </c>
      <c r="R34" s="42" t="s">
        <v>388</v>
      </c>
      <c r="S34" s="42" t="s">
        <v>354</v>
      </c>
      <c r="T34" s="42" t="s">
        <v>355</v>
      </c>
      <c r="U34" s="41">
        <v>1</v>
      </c>
      <c r="V34" s="42" t="s">
        <v>480</v>
      </c>
      <c r="W34" s="42" t="s">
        <v>324</v>
      </c>
      <c r="X34" s="42" t="s">
        <v>325</v>
      </c>
      <c r="Y34" s="42" t="s">
        <v>326</v>
      </c>
    </row>
    <row r="35" spans="1:25">
      <c r="A35" s="41">
        <v>9156</v>
      </c>
      <c r="B35" s="42" t="s">
        <v>481</v>
      </c>
      <c r="C35" s="42" t="s">
        <v>482</v>
      </c>
      <c r="D35" s="43">
        <v>23740</v>
      </c>
      <c r="E35" s="36">
        <v>23740</v>
      </c>
      <c r="F35" s="44">
        <f t="shared" si="0"/>
        <v>18722</v>
      </c>
      <c r="G35" s="42" t="s">
        <v>483</v>
      </c>
      <c r="H35" s="45">
        <v>30621</v>
      </c>
      <c r="I35" s="46">
        <f t="shared" si="1"/>
        <v>11841</v>
      </c>
      <c r="J35" s="42" t="s">
        <v>301</v>
      </c>
      <c r="K35" s="42" t="s">
        <v>302</v>
      </c>
      <c r="L35" s="42" t="s">
        <v>368</v>
      </c>
      <c r="M35" s="42" t="s">
        <v>369</v>
      </c>
      <c r="N35" s="42" t="s">
        <v>349</v>
      </c>
      <c r="O35" s="42" t="s">
        <v>306</v>
      </c>
      <c r="P35" s="42" t="s">
        <v>307</v>
      </c>
      <c r="Q35" s="42" t="s">
        <v>436</v>
      </c>
      <c r="R35" s="42" t="s">
        <v>437</v>
      </c>
      <c r="S35" s="42" t="s">
        <v>354</v>
      </c>
      <c r="T35" s="42" t="s">
        <v>355</v>
      </c>
      <c r="U35" s="41">
        <v>1</v>
      </c>
      <c r="V35" s="42" t="s">
        <v>371</v>
      </c>
      <c r="W35" s="42" t="s">
        <v>324</v>
      </c>
      <c r="X35" s="42" t="s">
        <v>325</v>
      </c>
      <c r="Y35" s="42" t="s">
        <v>326</v>
      </c>
    </row>
    <row r="36" spans="1:25">
      <c r="A36" s="41">
        <v>9157</v>
      </c>
      <c r="B36" s="42" t="s">
        <v>484</v>
      </c>
      <c r="C36" s="42" t="s">
        <v>485</v>
      </c>
      <c r="D36" s="43">
        <v>22194</v>
      </c>
      <c r="E36" s="36">
        <v>22194</v>
      </c>
      <c r="F36" s="44">
        <f t="shared" si="0"/>
        <v>20268</v>
      </c>
      <c r="G36" s="42" t="s">
        <v>486</v>
      </c>
      <c r="H36" s="45">
        <v>30773</v>
      </c>
      <c r="I36" s="46">
        <f t="shared" si="1"/>
        <v>11689</v>
      </c>
      <c r="J36" s="42" t="s">
        <v>345</v>
      </c>
      <c r="K36" s="42" t="s">
        <v>346</v>
      </c>
      <c r="L36" s="42" t="s">
        <v>347</v>
      </c>
      <c r="M36" s="42" t="s">
        <v>348</v>
      </c>
      <c r="N36" s="42" t="s">
        <v>349</v>
      </c>
      <c r="O36" s="42" t="s">
        <v>306</v>
      </c>
      <c r="P36" s="42" t="s">
        <v>307</v>
      </c>
      <c r="Q36" s="42" t="s">
        <v>413</v>
      </c>
      <c r="R36" s="42" t="s">
        <v>414</v>
      </c>
      <c r="S36" s="42" t="s">
        <v>407</v>
      </c>
      <c r="T36" s="42" t="s">
        <v>408</v>
      </c>
      <c r="U36" s="41">
        <v>1</v>
      </c>
      <c r="V36" s="42" t="s">
        <v>487</v>
      </c>
      <c r="W36" s="42" t="s">
        <v>324</v>
      </c>
      <c r="X36" s="42" t="s">
        <v>325</v>
      </c>
      <c r="Y36" s="42" t="s">
        <v>326</v>
      </c>
    </row>
    <row r="37" spans="1:25">
      <c r="A37" s="41">
        <v>9158</v>
      </c>
      <c r="B37" s="42" t="s">
        <v>488</v>
      </c>
      <c r="C37" s="42" t="s">
        <v>489</v>
      </c>
      <c r="D37" s="43">
        <v>23517</v>
      </c>
      <c r="E37" s="36">
        <v>23517</v>
      </c>
      <c r="F37" s="44">
        <f t="shared" si="0"/>
        <v>18945</v>
      </c>
      <c r="G37" s="42" t="s">
        <v>486</v>
      </c>
      <c r="H37" s="45">
        <v>30773</v>
      </c>
      <c r="I37" s="46">
        <f t="shared" si="1"/>
        <v>11689</v>
      </c>
      <c r="J37" s="42" t="s">
        <v>345</v>
      </c>
      <c r="K37" s="42" t="s">
        <v>346</v>
      </c>
      <c r="L37" s="42" t="s">
        <v>478</v>
      </c>
      <c r="M37" s="42" t="s">
        <v>479</v>
      </c>
      <c r="N37" s="42" t="s">
        <v>349</v>
      </c>
      <c r="O37" s="42" t="s">
        <v>392</v>
      </c>
      <c r="P37" s="42" t="s">
        <v>393</v>
      </c>
      <c r="Q37" s="42" t="s">
        <v>387</v>
      </c>
      <c r="R37" s="42" t="s">
        <v>388</v>
      </c>
      <c r="S37" s="42" t="s">
        <v>354</v>
      </c>
      <c r="T37" s="42" t="s">
        <v>355</v>
      </c>
      <c r="U37" s="41">
        <v>1</v>
      </c>
      <c r="V37" s="42" t="s">
        <v>490</v>
      </c>
      <c r="W37" s="42" t="s">
        <v>324</v>
      </c>
      <c r="X37" s="42" t="s">
        <v>325</v>
      </c>
      <c r="Y37" s="42" t="s">
        <v>326</v>
      </c>
    </row>
    <row r="38" spans="1:25">
      <c r="A38" s="41">
        <v>9159</v>
      </c>
      <c r="B38" s="42" t="s">
        <v>491</v>
      </c>
      <c r="C38" s="42" t="s">
        <v>492</v>
      </c>
      <c r="D38" s="43">
        <v>23908</v>
      </c>
      <c r="E38" s="36">
        <v>23908</v>
      </c>
      <c r="F38" s="44">
        <f t="shared" si="0"/>
        <v>18554</v>
      </c>
      <c r="G38" s="42" t="s">
        <v>486</v>
      </c>
      <c r="H38" s="45">
        <v>30773</v>
      </c>
      <c r="I38" s="46">
        <f t="shared" si="1"/>
        <v>11689</v>
      </c>
      <c r="J38" s="42" t="s">
        <v>301</v>
      </c>
      <c r="K38" s="42" t="s">
        <v>302</v>
      </c>
      <c r="L38" s="42" t="s">
        <v>377</v>
      </c>
      <c r="M38" s="42" t="s">
        <v>378</v>
      </c>
      <c r="N38" s="42" t="s">
        <v>349</v>
      </c>
      <c r="O38" s="42" t="s">
        <v>392</v>
      </c>
      <c r="P38" s="42" t="s">
        <v>393</v>
      </c>
      <c r="Q38" s="42" t="s">
        <v>493</v>
      </c>
      <c r="R38" s="42" t="s">
        <v>494</v>
      </c>
      <c r="S38" s="42" t="s">
        <v>407</v>
      </c>
      <c r="T38" s="42" t="s">
        <v>408</v>
      </c>
      <c r="U38" s="41">
        <v>1</v>
      </c>
      <c r="V38" s="42" t="s">
        <v>495</v>
      </c>
      <c r="W38" s="42" t="s">
        <v>311</v>
      </c>
      <c r="X38" s="42" t="s">
        <v>312</v>
      </c>
      <c r="Y38" s="41"/>
    </row>
    <row r="39" spans="1:25">
      <c r="A39" s="41">
        <v>9160</v>
      </c>
      <c r="B39" s="42" t="s">
        <v>496</v>
      </c>
      <c r="C39" s="42" t="s">
        <v>497</v>
      </c>
      <c r="D39" s="43">
        <v>23967</v>
      </c>
      <c r="E39" s="36">
        <v>23967</v>
      </c>
      <c r="F39" s="44">
        <f t="shared" si="0"/>
        <v>18495</v>
      </c>
      <c r="G39" s="42" t="s">
        <v>498</v>
      </c>
      <c r="H39" s="45">
        <v>30895</v>
      </c>
      <c r="I39" s="46">
        <f t="shared" si="1"/>
        <v>11567</v>
      </c>
      <c r="J39" s="42" t="s">
        <v>345</v>
      </c>
      <c r="K39" s="42" t="s">
        <v>346</v>
      </c>
      <c r="L39" s="42" t="s">
        <v>478</v>
      </c>
      <c r="M39" s="42" t="s">
        <v>479</v>
      </c>
      <c r="N39" s="42" t="s">
        <v>349</v>
      </c>
      <c r="O39" s="42" t="s">
        <v>499</v>
      </c>
      <c r="P39" s="42" t="s">
        <v>500</v>
      </c>
      <c r="Q39" s="42" t="s">
        <v>436</v>
      </c>
      <c r="R39" s="42" t="s">
        <v>437</v>
      </c>
      <c r="S39" s="42" t="s">
        <v>354</v>
      </c>
      <c r="T39" s="42" t="s">
        <v>355</v>
      </c>
      <c r="U39" s="41">
        <v>1</v>
      </c>
      <c r="V39" s="42" t="s">
        <v>501</v>
      </c>
      <c r="W39" s="42" t="s">
        <v>324</v>
      </c>
      <c r="X39" s="42" t="s">
        <v>325</v>
      </c>
      <c r="Y39" s="42" t="s">
        <v>326</v>
      </c>
    </row>
    <row r="40" spans="1:25">
      <c r="A40" s="41">
        <v>9161</v>
      </c>
      <c r="B40" s="42" t="s">
        <v>502</v>
      </c>
      <c r="C40" s="42" t="s">
        <v>503</v>
      </c>
      <c r="D40" s="43">
        <v>22454</v>
      </c>
      <c r="E40" s="36">
        <v>22454</v>
      </c>
      <c r="F40" s="44">
        <f t="shared" si="0"/>
        <v>20008</v>
      </c>
      <c r="G40" s="42" t="s">
        <v>504</v>
      </c>
      <c r="H40" s="45">
        <v>31107</v>
      </c>
      <c r="I40" s="46">
        <f t="shared" si="1"/>
        <v>11355</v>
      </c>
      <c r="J40" s="42" t="s">
        <v>345</v>
      </c>
      <c r="K40" s="42" t="s">
        <v>346</v>
      </c>
      <c r="L40" s="42" t="s">
        <v>347</v>
      </c>
      <c r="M40" s="42" t="s">
        <v>348</v>
      </c>
      <c r="N40" s="42" t="s">
        <v>349</v>
      </c>
      <c r="O40" s="42" t="s">
        <v>392</v>
      </c>
      <c r="P40" s="42" t="s">
        <v>393</v>
      </c>
      <c r="Q40" s="42" t="s">
        <v>394</v>
      </c>
      <c r="R40" s="42" t="s">
        <v>395</v>
      </c>
      <c r="S40" s="42" t="s">
        <v>362</v>
      </c>
      <c r="T40" s="42" t="s">
        <v>363</v>
      </c>
      <c r="U40" s="41">
        <v>1</v>
      </c>
      <c r="V40" s="42" t="s">
        <v>505</v>
      </c>
      <c r="W40" s="42" t="s">
        <v>311</v>
      </c>
      <c r="X40" s="42" t="s">
        <v>312</v>
      </c>
      <c r="Y40" s="41"/>
    </row>
    <row r="41" spans="1:25">
      <c r="A41" s="41">
        <v>9162</v>
      </c>
      <c r="B41" s="42" t="s">
        <v>506</v>
      </c>
      <c r="C41" s="42" t="s">
        <v>507</v>
      </c>
      <c r="D41" s="43">
        <v>22541</v>
      </c>
      <c r="E41" s="36">
        <v>22541</v>
      </c>
      <c r="F41" s="44">
        <f t="shared" si="0"/>
        <v>19921</v>
      </c>
      <c r="G41" s="42" t="s">
        <v>504</v>
      </c>
      <c r="H41" s="45">
        <v>31107</v>
      </c>
      <c r="I41" s="46">
        <f t="shared" si="1"/>
        <v>11355</v>
      </c>
      <c r="J41" s="42" t="s">
        <v>345</v>
      </c>
      <c r="K41" s="42" t="s">
        <v>346</v>
      </c>
      <c r="L41" s="42" t="s">
        <v>318</v>
      </c>
      <c r="M41" s="42" t="s">
        <v>319</v>
      </c>
      <c r="N41" s="42" t="s">
        <v>349</v>
      </c>
      <c r="O41" s="42" t="s">
        <v>306</v>
      </c>
      <c r="P41" s="42" t="s">
        <v>307</v>
      </c>
      <c r="Q41" s="42" t="s">
        <v>394</v>
      </c>
      <c r="R41" s="42" t="s">
        <v>395</v>
      </c>
      <c r="S41" s="42" t="s">
        <v>362</v>
      </c>
      <c r="T41" s="42" t="s">
        <v>363</v>
      </c>
      <c r="U41" s="41">
        <v>1</v>
      </c>
      <c r="V41" s="42" t="s">
        <v>508</v>
      </c>
      <c r="W41" s="42" t="s">
        <v>324</v>
      </c>
      <c r="X41" s="42" t="s">
        <v>325</v>
      </c>
      <c r="Y41" s="42" t="s">
        <v>326</v>
      </c>
    </row>
    <row r="42" spans="1:25">
      <c r="A42" s="41">
        <v>9163</v>
      </c>
      <c r="B42" s="42" t="s">
        <v>509</v>
      </c>
      <c r="C42" s="42" t="s">
        <v>510</v>
      </c>
      <c r="D42" s="43">
        <v>23837</v>
      </c>
      <c r="E42" s="36">
        <v>23837</v>
      </c>
      <c r="F42" s="44">
        <f t="shared" si="0"/>
        <v>18625</v>
      </c>
      <c r="G42" s="42" t="s">
        <v>504</v>
      </c>
      <c r="H42" s="45">
        <v>31107</v>
      </c>
      <c r="I42" s="46">
        <f t="shared" si="1"/>
        <v>11355</v>
      </c>
      <c r="J42" s="42" t="s">
        <v>345</v>
      </c>
      <c r="K42" s="42" t="s">
        <v>346</v>
      </c>
      <c r="L42" s="42" t="s">
        <v>478</v>
      </c>
      <c r="M42" s="42" t="s">
        <v>479</v>
      </c>
      <c r="N42" s="42" t="s">
        <v>349</v>
      </c>
      <c r="O42" s="42" t="s">
        <v>400</v>
      </c>
      <c r="P42" s="42" t="s">
        <v>401</v>
      </c>
      <c r="Q42" s="42" t="s">
        <v>436</v>
      </c>
      <c r="R42" s="42" t="s">
        <v>437</v>
      </c>
      <c r="S42" s="42" t="s">
        <v>354</v>
      </c>
      <c r="T42" s="42" t="s">
        <v>355</v>
      </c>
      <c r="U42" s="41">
        <v>1</v>
      </c>
      <c r="V42" s="42" t="s">
        <v>511</v>
      </c>
      <c r="W42" s="42" t="s">
        <v>324</v>
      </c>
      <c r="X42" s="42" t="s">
        <v>325</v>
      </c>
      <c r="Y42" s="42" t="s">
        <v>326</v>
      </c>
    </row>
    <row r="43" spans="1:25">
      <c r="A43" s="41">
        <v>9164</v>
      </c>
      <c r="B43" s="42" t="s">
        <v>512</v>
      </c>
      <c r="C43" s="42" t="s">
        <v>513</v>
      </c>
      <c r="D43" s="43">
        <v>23747</v>
      </c>
      <c r="E43" s="36">
        <v>23747</v>
      </c>
      <c r="F43" s="44">
        <f t="shared" si="0"/>
        <v>18715</v>
      </c>
      <c r="G43" s="42" t="s">
        <v>514</v>
      </c>
      <c r="H43" s="45">
        <v>31136</v>
      </c>
      <c r="I43" s="46">
        <f t="shared" si="1"/>
        <v>11326</v>
      </c>
      <c r="J43" s="42" t="s">
        <v>345</v>
      </c>
      <c r="K43" s="42" t="s">
        <v>346</v>
      </c>
      <c r="L43" s="42" t="s">
        <v>478</v>
      </c>
      <c r="M43" s="42" t="s">
        <v>479</v>
      </c>
      <c r="N43" s="42" t="s">
        <v>349</v>
      </c>
      <c r="O43" s="42" t="s">
        <v>499</v>
      </c>
      <c r="P43" s="42" t="s">
        <v>500</v>
      </c>
      <c r="Q43" s="42" t="s">
        <v>387</v>
      </c>
      <c r="R43" s="42" t="s">
        <v>388</v>
      </c>
      <c r="S43" s="42" t="s">
        <v>354</v>
      </c>
      <c r="T43" s="42" t="s">
        <v>355</v>
      </c>
      <c r="U43" s="41">
        <v>1</v>
      </c>
      <c r="V43" s="42" t="s">
        <v>515</v>
      </c>
      <c r="W43" s="42" t="s">
        <v>311</v>
      </c>
      <c r="X43" s="42" t="s">
        <v>312</v>
      </c>
      <c r="Y43" s="41"/>
    </row>
    <row r="44" spans="1:25">
      <c r="A44" s="41">
        <v>9165</v>
      </c>
      <c r="B44" s="42" t="s">
        <v>516</v>
      </c>
      <c r="C44" s="42" t="s">
        <v>517</v>
      </c>
      <c r="D44" s="43">
        <v>22948</v>
      </c>
      <c r="E44" s="36">
        <v>22948</v>
      </c>
      <c r="F44" s="44">
        <f t="shared" si="0"/>
        <v>19514</v>
      </c>
      <c r="G44" s="42" t="s">
        <v>518</v>
      </c>
      <c r="H44" s="45">
        <v>31503</v>
      </c>
      <c r="I44" s="46">
        <f t="shared" si="1"/>
        <v>10959</v>
      </c>
      <c r="J44" s="42" t="s">
        <v>345</v>
      </c>
      <c r="K44" s="42" t="s">
        <v>346</v>
      </c>
      <c r="L44" s="42" t="s">
        <v>347</v>
      </c>
      <c r="M44" s="42" t="s">
        <v>348</v>
      </c>
      <c r="N44" s="42" t="s">
        <v>349</v>
      </c>
      <c r="O44" s="42" t="s">
        <v>392</v>
      </c>
      <c r="P44" s="42" t="s">
        <v>393</v>
      </c>
      <c r="Q44" s="42" t="s">
        <v>394</v>
      </c>
      <c r="R44" s="42" t="s">
        <v>395</v>
      </c>
      <c r="S44" s="42" t="s">
        <v>362</v>
      </c>
      <c r="T44" s="42" t="s">
        <v>363</v>
      </c>
      <c r="U44" s="41">
        <v>1</v>
      </c>
      <c r="V44" s="42" t="s">
        <v>519</v>
      </c>
      <c r="W44" s="42" t="s">
        <v>324</v>
      </c>
      <c r="X44" s="42" t="s">
        <v>325</v>
      </c>
      <c r="Y44" s="42" t="s">
        <v>326</v>
      </c>
    </row>
    <row r="45" spans="1:25">
      <c r="A45" s="41">
        <v>9166</v>
      </c>
      <c r="B45" s="42" t="s">
        <v>520</v>
      </c>
      <c r="C45" s="42" t="s">
        <v>521</v>
      </c>
      <c r="D45" s="43">
        <v>24519</v>
      </c>
      <c r="E45" s="36">
        <v>24519</v>
      </c>
      <c r="F45" s="44">
        <f t="shared" si="0"/>
        <v>17943</v>
      </c>
      <c r="G45" s="42" t="s">
        <v>518</v>
      </c>
      <c r="H45" s="45">
        <v>31503</v>
      </c>
      <c r="I45" s="46">
        <f t="shared" si="1"/>
        <v>10959</v>
      </c>
      <c r="J45" s="42" t="s">
        <v>345</v>
      </c>
      <c r="K45" s="42" t="s">
        <v>346</v>
      </c>
      <c r="L45" s="42" t="s">
        <v>478</v>
      </c>
      <c r="M45" s="42" t="s">
        <v>479</v>
      </c>
      <c r="N45" s="42" t="s">
        <v>349</v>
      </c>
      <c r="O45" s="42" t="s">
        <v>350</v>
      </c>
      <c r="P45" s="42" t="s">
        <v>351</v>
      </c>
      <c r="Q45" s="42" t="s">
        <v>436</v>
      </c>
      <c r="R45" s="42" t="s">
        <v>437</v>
      </c>
      <c r="S45" s="42" t="s">
        <v>354</v>
      </c>
      <c r="T45" s="42" t="s">
        <v>355</v>
      </c>
      <c r="U45" s="41">
        <v>1</v>
      </c>
      <c r="V45" s="42" t="s">
        <v>522</v>
      </c>
      <c r="W45" s="42" t="s">
        <v>324</v>
      </c>
      <c r="X45" s="42" t="s">
        <v>325</v>
      </c>
      <c r="Y45" s="42" t="s">
        <v>326</v>
      </c>
    </row>
    <row r="46" spans="1:25">
      <c r="A46" s="41">
        <v>9167</v>
      </c>
      <c r="B46" s="42" t="s">
        <v>523</v>
      </c>
      <c r="C46" s="42" t="s">
        <v>524</v>
      </c>
      <c r="D46" s="43">
        <v>23124</v>
      </c>
      <c r="E46" s="36">
        <v>23124</v>
      </c>
      <c r="F46" s="44">
        <f t="shared" si="0"/>
        <v>19338</v>
      </c>
      <c r="G46" s="42" t="s">
        <v>525</v>
      </c>
      <c r="H46" s="45">
        <v>31868</v>
      </c>
      <c r="I46" s="46">
        <f t="shared" si="1"/>
        <v>10594</v>
      </c>
      <c r="J46" s="42" t="s">
        <v>345</v>
      </c>
      <c r="K46" s="42" t="s">
        <v>346</v>
      </c>
      <c r="L46" s="42" t="s">
        <v>347</v>
      </c>
      <c r="M46" s="42" t="s">
        <v>348</v>
      </c>
      <c r="N46" s="42" t="s">
        <v>349</v>
      </c>
      <c r="O46" s="42" t="s">
        <v>400</v>
      </c>
      <c r="P46" s="42" t="s">
        <v>401</v>
      </c>
      <c r="Q46" s="42" t="s">
        <v>352</v>
      </c>
      <c r="R46" s="42" t="s">
        <v>353</v>
      </c>
      <c r="S46" s="42" t="s">
        <v>354</v>
      </c>
      <c r="T46" s="42" t="s">
        <v>355</v>
      </c>
      <c r="U46" s="41">
        <v>1</v>
      </c>
      <c r="V46" s="42" t="s">
        <v>526</v>
      </c>
      <c r="W46" s="42" t="s">
        <v>324</v>
      </c>
      <c r="X46" s="42" t="s">
        <v>325</v>
      </c>
      <c r="Y46" s="42" t="s">
        <v>326</v>
      </c>
    </row>
    <row r="47" spans="1:25">
      <c r="A47" s="41">
        <v>9168</v>
      </c>
      <c r="B47" s="42" t="s">
        <v>527</v>
      </c>
      <c r="C47" s="42" t="s">
        <v>528</v>
      </c>
      <c r="D47" s="43">
        <v>23146</v>
      </c>
      <c r="E47" s="36">
        <v>23146</v>
      </c>
      <c r="F47" s="44">
        <f t="shared" si="0"/>
        <v>19316</v>
      </c>
      <c r="G47" s="42" t="s">
        <v>525</v>
      </c>
      <c r="H47" s="45">
        <v>31868</v>
      </c>
      <c r="I47" s="46">
        <f t="shared" si="1"/>
        <v>10594</v>
      </c>
      <c r="J47" s="42" t="s">
        <v>345</v>
      </c>
      <c r="K47" s="42" t="s">
        <v>346</v>
      </c>
      <c r="L47" s="42" t="s">
        <v>347</v>
      </c>
      <c r="M47" s="42" t="s">
        <v>348</v>
      </c>
      <c r="N47" s="42" t="s">
        <v>349</v>
      </c>
      <c r="O47" s="42" t="s">
        <v>392</v>
      </c>
      <c r="P47" s="42" t="s">
        <v>393</v>
      </c>
      <c r="Q47" s="42" t="s">
        <v>394</v>
      </c>
      <c r="R47" s="42" t="s">
        <v>395</v>
      </c>
      <c r="S47" s="42" t="s">
        <v>362</v>
      </c>
      <c r="T47" s="42" t="s">
        <v>363</v>
      </c>
      <c r="U47" s="41">
        <v>1</v>
      </c>
      <c r="V47" s="42" t="s">
        <v>529</v>
      </c>
      <c r="W47" s="42" t="s">
        <v>324</v>
      </c>
      <c r="X47" s="42" t="s">
        <v>325</v>
      </c>
      <c r="Y47" s="42" t="s">
        <v>326</v>
      </c>
    </row>
    <row r="48" spans="1:25">
      <c r="A48" s="41">
        <v>9169</v>
      </c>
      <c r="B48" s="42" t="s">
        <v>530</v>
      </c>
      <c r="C48" s="42" t="s">
        <v>531</v>
      </c>
      <c r="D48" s="43">
        <v>24526</v>
      </c>
      <c r="E48" s="36">
        <v>24526</v>
      </c>
      <c r="F48" s="44">
        <f t="shared" si="0"/>
        <v>17936</v>
      </c>
      <c r="G48" s="42" t="s">
        <v>525</v>
      </c>
      <c r="H48" s="45">
        <v>31868</v>
      </c>
      <c r="I48" s="46">
        <f t="shared" si="1"/>
        <v>10594</v>
      </c>
      <c r="J48" s="42" t="s">
        <v>345</v>
      </c>
      <c r="K48" s="42" t="s">
        <v>346</v>
      </c>
      <c r="L48" s="42" t="s">
        <v>347</v>
      </c>
      <c r="M48" s="42" t="s">
        <v>348</v>
      </c>
      <c r="N48" s="42" t="s">
        <v>349</v>
      </c>
      <c r="O48" s="42" t="s">
        <v>499</v>
      </c>
      <c r="P48" s="42" t="s">
        <v>500</v>
      </c>
      <c r="Q48" s="42" t="s">
        <v>352</v>
      </c>
      <c r="R48" s="42" t="s">
        <v>353</v>
      </c>
      <c r="S48" s="42" t="s">
        <v>354</v>
      </c>
      <c r="T48" s="42" t="s">
        <v>355</v>
      </c>
      <c r="U48" s="41">
        <v>1</v>
      </c>
      <c r="V48" s="42" t="s">
        <v>532</v>
      </c>
      <c r="W48" s="42" t="s">
        <v>324</v>
      </c>
      <c r="X48" s="42" t="s">
        <v>325</v>
      </c>
      <c r="Y48" s="42" t="s">
        <v>326</v>
      </c>
    </row>
    <row r="49" spans="1:25">
      <c r="A49" s="41">
        <v>9171</v>
      </c>
      <c r="B49" s="42" t="s">
        <v>533</v>
      </c>
      <c r="C49" s="42" t="s">
        <v>534</v>
      </c>
      <c r="D49" s="43">
        <v>24937</v>
      </c>
      <c r="E49" s="36">
        <v>24937</v>
      </c>
      <c r="F49" s="44">
        <f t="shared" si="0"/>
        <v>17525</v>
      </c>
      <c r="G49" s="42" t="s">
        <v>525</v>
      </c>
      <c r="H49" s="45">
        <v>31868</v>
      </c>
      <c r="I49" s="46">
        <f t="shared" si="1"/>
        <v>10594</v>
      </c>
      <c r="J49" s="42" t="s">
        <v>301</v>
      </c>
      <c r="K49" s="42" t="s">
        <v>302</v>
      </c>
      <c r="L49" s="42" t="s">
        <v>368</v>
      </c>
      <c r="M49" s="42" t="s">
        <v>369</v>
      </c>
      <c r="N49" s="42" t="s">
        <v>349</v>
      </c>
      <c r="O49" s="42" t="s">
        <v>306</v>
      </c>
      <c r="P49" s="42" t="s">
        <v>307</v>
      </c>
      <c r="Q49" s="42" t="s">
        <v>387</v>
      </c>
      <c r="R49" s="42" t="s">
        <v>388</v>
      </c>
      <c r="S49" s="42" t="s">
        <v>354</v>
      </c>
      <c r="T49" s="42" t="s">
        <v>355</v>
      </c>
      <c r="U49" s="41">
        <v>1</v>
      </c>
      <c r="V49" s="42" t="s">
        <v>535</v>
      </c>
      <c r="W49" s="42" t="s">
        <v>324</v>
      </c>
      <c r="X49" s="42" t="s">
        <v>325</v>
      </c>
      <c r="Y49" s="42" t="s">
        <v>326</v>
      </c>
    </row>
    <row r="50" spans="1:25">
      <c r="A50" s="41">
        <v>9172</v>
      </c>
      <c r="B50" s="42" t="s">
        <v>536</v>
      </c>
      <c r="C50" s="42" t="s">
        <v>537</v>
      </c>
      <c r="D50" s="43">
        <v>25141</v>
      </c>
      <c r="E50" s="36">
        <v>25141</v>
      </c>
      <c r="F50" s="44">
        <f t="shared" si="0"/>
        <v>17321</v>
      </c>
      <c r="G50" s="42" t="s">
        <v>525</v>
      </c>
      <c r="H50" s="45">
        <v>31868</v>
      </c>
      <c r="I50" s="46">
        <f t="shared" si="1"/>
        <v>10594</v>
      </c>
      <c r="J50" s="42" t="s">
        <v>345</v>
      </c>
      <c r="K50" s="42" t="s">
        <v>346</v>
      </c>
      <c r="L50" s="42" t="s">
        <v>347</v>
      </c>
      <c r="M50" s="42" t="s">
        <v>348</v>
      </c>
      <c r="N50" s="42" t="s">
        <v>349</v>
      </c>
      <c r="O50" s="42" t="s">
        <v>400</v>
      </c>
      <c r="P50" s="42" t="s">
        <v>401</v>
      </c>
      <c r="Q50" s="42" t="s">
        <v>436</v>
      </c>
      <c r="R50" s="42" t="s">
        <v>437</v>
      </c>
      <c r="S50" s="42" t="s">
        <v>354</v>
      </c>
      <c r="T50" s="42" t="s">
        <v>355</v>
      </c>
      <c r="U50" s="41">
        <v>1</v>
      </c>
      <c r="V50" s="42" t="s">
        <v>538</v>
      </c>
      <c r="W50" s="42" t="s">
        <v>311</v>
      </c>
      <c r="X50" s="42" t="s">
        <v>312</v>
      </c>
      <c r="Y50" s="41"/>
    </row>
    <row r="51" spans="1:25">
      <c r="A51" s="41">
        <v>9173</v>
      </c>
      <c r="B51" s="42" t="s">
        <v>539</v>
      </c>
      <c r="C51" s="42" t="s">
        <v>540</v>
      </c>
      <c r="D51" s="43">
        <v>24021</v>
      </c>
      <c r="E51" s="36">
        <v>24021</v>
      </c>
      <c r="F51" s="44">
        <f t="shared" si="0"/>
        <v>18441</v>
      </c>
      <c r="G51" s="42" t="s">
        <v>541</v>
      </c>
      <c r="H51" s="45">
        <v>32234</v>
      </c>
      <c r="I51" s="46">
        <f t="shared" si="1"/>
        <v>10228</v>
      </c>
      <c r="J51" s="42" t="s">
        <v>345</v>
      </c>
      <c r="K51" s="42" t="s">
        <v>346</v>
      </c>
      <c r="L51" s="42" t="s">
        <v>347</v>
      </c>
      <c r="M51" s="42" t="s">
        <v>348</v>
      </c>
      <c r="N51" s="42" t="s">
        <v>349</v>
      </c>
      <c r="O51" s="42" t="s">
        <v>400</v>
      </c>
      <c r="P51" s="42" t="s">
        <v>401</v>
      </c>
      <c r="Q51" s="42" t="s">
        <v>436</v>
      </c>
      <c r="R51" s="42" t="s">
        <v>437</v>
      </c>
      <c r="S51" s="42" t="s">
        <v>354</v>
      </c>
      <c r="T51" s="42" t="s">
        <v>355</v>
      </c>
      <c r="U51" s="41">
        <v>1</v>
      </c>
      <c r="V51" s="42" t="s">
        <v>542</v>
      </c>
      <c r="W51" s="42" t="s">
        <v>324</v>
      </c>
      <c r="X51" s="42" t="s">
        <v>325</v>
      </c>
      <c r="Y51" s="42" t="s">
        <v>326</v>
      </c>
    </row>
    <row r="52" spans="1:25">
      <c r="A52" s="41">
        <v>9174</v>
      </c>
      <c r="B52" s="42" t="s">
        <v>543</v>
      </c>
      <c r="C52" s="42" t="s">
        <v>544</v>
      </c>
      <c r="D52" s="43">
        <v>24991</v>
      </c>
      <c r="E52" s="36">
        <v>24991</v>
      </c>
      <c r="F52" s="44">
        <f t="shared" si="0"/>
        <v>17471</v>
      </c>
      <c r="G52" s="42" t="s">
        <v>541</v>
      </c>
      <c r="H52" s="45">
        <v>32234</v>
      </c>
      <c r="I52" s="46">
        <f t="shared" si="1"/>
        <v>10228</v>
      </c>
      <c r="J52" s="42" t="s">
        <v>345</v>
      </c>
      <c r="K52" s="42" t="s">
        <v>346</v>
      </c>
      <c r="L52" s="42" t="s">
        <v>347</v>
      </c>
      <c r="M52" s="42" t="s">
        <v>348</v>
      </c>
      <c r="N52" s="42" t="s">
        <v>349</v>
      </c>
      <c r="O52" s="42" t="s">
        <v>434</v>
      </c>
      <c r="P52" s="42" t="s">
        <v>435</v>
      </c>
      <c r="Q52" s="42" t="s">
        <v>360</v>
      </c>
      <c r="R52" s="42" t="s">
        <v>361</v>
      </c>
      <c r="S52" s="42" t="s">
        <v>354</v>
      </c>
      <c r="T52" s="42" t="s">
        <v>355</v>
      </c>
      <c r="U52" s="41">
        <v>1</v>
      </c>
      <c r="V52" s="42" t="s">
        <v>545</v>
      </c>
      <c r="W52" s="42" t="s">
        <v>324</v>
      </c>
      <c r="X52" s="42" t="s">
        <v>325</v>
      </c>
      <c r="Y52" s="42" t="s">
        <v>326</v>
      </c>
    </row>
    <row r="53" spans="1:25">
      <c r="A53" s="41">
        <v>9175</v>
      </c>
      <c r="B53" s="42" t="s">
        <v>546</v>
      </c>
      <c r="C53" s="42" t="s">
        <v>547</v>
      </c>
      <c r="D53" s="43">
        <v>25036</v>
      </c>
      <c r="E53" s="36">
        <v>25036</v>
      </c>
      <c r="F53" s="44">
        <f t="shared" si="0"/>
        <v>17426</v>
      </c>
      <c r="G53" s="42" t="s">
        <v>541</v>
      </c>
      <c r="H53" s="45">
        <v>32234</v>
      </c>
      <c r="I53" s="46">
        <f t="shared" si="1"/>
        <v>10228</v>
      </c>
      <c r="J53" s="42" t="s">
        <v>345</v>
      </c>
      <c r="K53" s="42" t="s">
        <v>346</v>
      </c>
      <c r="L53" s="42" t="s">
        <v>347</v>
      </c>
      <c r="M53" s="42" t="s">
        <v>348</v>
      </c>
      <c r="N53" s="42" t="s">
        <v>349</v>
      </c>
      <c r="O53" s="42" t="s">
        <v>434</v>
      </c>
      <c r="P53" s="42" t="s">
        <v>435</v>
      </c>
      <c r="Q53" s="42" t="s">
        <v>548</v>
      </c>
      <c r="R53" s="42" t="s">
        <v>549</v>
      </c>
      <c r="S53" s="42" t="s">
        <v>354</v>
      </c>
      <c r="T53" s="42" t="s">
        <v>355</v>
      </c>
      <c r="U53" s="41">
        <v>1</v>
      </c>
      <c r="V53" s="42" t="s">
        <v>550</v>
      </c>
      <c r="W53" s="42" t="s">
        <v>311</v>
      </c>
      <c r="X53" s="42" t="s">
        <v>312</v>
      </c>
      <c r="Y53" s="41"/>
    </row>
    <row r="54" spans="1:25">
      <c r="A54" s="41">
        <v>9177</v>
      </c>
      <c r="B54" s="42" t="s">
        <v>551</v>
      </c>
      <c r="C54" s="42" t="s">
        <v>552</v>
      </c>
      <c r="D54" s="43">
        <v>23944</v>
      </c>
      <c r="E54" s="36">
        <v>23944</v>
      </c>
      <c r="F54" s="44">
        <f t="shared" si="0"/>
        <v>18518</v>
      </c>
      <c r="G54" s="42" t="s">
        <v>553</v>
      </c>
      <c r="H54" s="45">
        <v>32599</v>
      </c>
      <c r="I54" s="46">
        <f t="shared" si="1"/>
        <v>9863</v>
      </c>
      <c r="J54" s="42" t="s">
        <v>345</v>
      </c>
      <c r="K54" s="42" t="s">
        <v>346</v>
      </c>
      <c r="L54" s="42" t="s">
        <v>347</v>
      </c>
      <c r="M54" s="42" t="s">
        <v>348</v>
      </c>
      <c r="N54" s="42" t="s">
        <v>349</v>
      </c>
      <c r="O54" s="42" t="s">
        <v>446</v>
      </c>
      <c r="P54" s="42" t="s">
        <v>447</v>
      </c>
      <c r="Q54" s="42" t="s">
        <v>436</v>
      </c>
      <c r="R54" s="42" t="s">
        <v>437</v>
      </c>
      <c r="S54" s="42" t="s">
        <v>354</v>
      </c>
      <c r="T54" s="42" t="s">
        <v>355</v>
      </c>
      <c r="U54" s="41">
        <v>1</v>
      </c>
      <c r="V54" s="42" t="s">
        <v>554</v>
      </c>
      <c r="W54" s="42" t="s">
        <v>324</v>
      </c>
      <c r="X54" s="42" t="s">
        <v>325</v>
      </c>
      <c r="Y54" s="42" t="s">
        <v>326</v>
      </c>
    </row>
    <row r="55" spans="1:25">
      <c r="A55" s="41">
        <v>9178</v>
      </c>
      <c r="B55" s="42" t="s">
        <v>555</v>
      </c>
      <c r="C55" s="42" t="s">
        <v>556</v>
      </c>
      <c r="D55" s="43">
        <v>24187</v>
      </c>
      <c r="E55" s="36">
        <v>24187</v>
      </c>
      <c r="F55" s="44">
        <f t="shared" si="0"/>
        <v>18275</v>
      </c>
      <c r="G55" s="42" t="s">
        <v>553</v>
      </c>
      <c r="H55" s="45">
        <v>32599</v>
      </c>
      <c r="I55" s="46">
        <f t="shared" si="1"/>
        <v>9863</v>
      </c>
      <c r="J55" s="42" t="s">
        <v>301</v>
      </c>
      <c r="K55" s="42" t="s">
        <v>302</v>
      </c>
      <c r="L55" s="42" t="s">
        <v>368</v>
      </c>
      <c r="M55" s="42" t="s">
        <v>369</v>
      </c>
      <c r="N55" s="42" t="s">
        <v>349</v>
      </c>
      <c r="O55" s="42" t="s">
        <v>306</v>
      </c>
      <c r="P55" s="42" t="s">
        <v>307</v>
      </c>
      <c r="Q55" s="42" t="s">
        <v>360</v>
      </c>
      <c r="R55" s="42" t="s">
        <v>361</v>
      </c>
      <c r="S55" s="42" t="s">
        <v>362</v>
      </c>
      <c r="T55" s="42" t="s">
        <v>363</v>
      </c>
      <c r="U55" s="41">
        <v>1</v>
      </c>
      <c r="V55" s="42" t="s">
        <v>495</v>
      </c>
      <c r="W55" s="42" t="s">
        <v>324</v>
      </c>
      <c r="X55" s="42" t="s">
        <v>325</v>
      </c>
      <c r="Y55" s="42" t="s">
        <v>326</v>
      </c>
    </row>
    <row r="56" spans="1:25">
      <c r="A56" s="41">
        <v>9179</v>
      </c>
      <c r="B56" s="42" t="s">
        <v>557</v>
      </c>
      <c r="C56" s="42" t="s">
        <v>534</v>
      </c>
      <c r="D56" s="43">
        <v>24937</v>
      </c>
      <c r="E56" s="36">
        <v>24937</v>
      </c>
      <c r="F56" s="44">
        <f t="shared" si="0"/>
        <v>17525</v>
      </c>
      <c r="G56" s="42" t="s">
        <v>553</v>
      </c>
      <c r="H56" s="45">
        <v>32599</v>
      </c>
      <c r="I56" s="46">
        <f t="shared" si="1"/>
        <v>9863</v>
      </c>
      <c r="J56" s="42" t="s">
        <v>345</v>
      </c>
      <c r="K56" s="42" t="s">
        <v>346</v>
      </c>
      <c r="L56" s="42" t="s">
        <v>478</v>
      </c>
      <c r="M56" s="42" t="s">
        <v>479</v>
      </c>
      <c r="N56" s="42" t="s">
        <v>349</v>
      </c>
      <c r="O56" s="42" t="s">
        <v>392</v>
      </c>
      <c r="P56" s="42" t="s">
        <v>393</v>
      </c>
      <c r="Q56" s="42" t="s">
        <v>436</v>
      </c>
      <c r="R56" s="42" t="s">
        <v>437</v>
      </c>
      <c r="S56" s="42" t="s">
        <v>354</v>
      </c>
      <c r="T56" s="42" t="s">
        <v>355</v>
      </c>
      <c r="U56" s="41">
        <v>1</v>
      </c>
      <c r="V56" s="42" t="s">
        <v>558</v>
      </c>
      <c r="W56" s="42" t="s">
        <v>324</v>
      </c>
      <c r="X56" s="42" t="s">
        <v>325</v>
      </c>
      <c r="Y56" s="42" t="s">
        <v>326</v>
      </c>
    </row>
    <row r="57" spans="1:25">
      <c r="A57" s="41">
        <v>9181</v>
      </c>
      <c r="B57" s="42" t="s">
        <v>559</v>
      </c>
      <c r="C57" s="42" t="s">
        <v>560</v>
      </c>
      <c r="D57" s="43">
        <v>25041</v>
      </c>
      <c r="E57" s="36">
        <v>25041</v>
      </c>
      <c r="F57" s="44">
        <f t="shared" si="0"/>
        <v>17421</v>
      </c>
      <c r="G57" s="42" t="s">
        <v>553</v>
      </c>
      <c r="H57" s="45">
        <v>32599</v>
      </c>
      <c r="I57" s="46">
        <f t="shared" si="1"/>
        <v>9863</v>
      </c>
      <c r="J57" s="42" t="s">
        <v>301</v>
      </c>
      <c r="K57" s="42" t="s">
        <v>302</v>
      </c>
      <c r="L57" s="42" t="s">
        <v>303</v>
      </c>
      <c r="M57" s="42" t="s">
        <v>304</v>
      </c>
      <c r="N57" s="42" t="s">
        <v>349</v>
      </c>
      <c r="O57" s="42" t="s">
        <v>306</v>
      </c>
      <c r="P57" s="42" t="s">
        <v>307</v>
      </c>
      <c r="Q57" s="42" t="s">
        <v>394</v>
      </c>
      <c r="R57" s="42" t="s">
        <v>395</v>
      </c>
      <c r="S57" s="42" t="s">
        <v>362</v>
      </c>
      <c r="T57" s="42" t="s">
        <v>363</v>
      </c>
      <c r="U57" s="41">
        <v>1</v>
      </c>
      <c r="V57" s="42" t="s">
        <v>535</v>
      </c>
      <c r="W57" s="42" t="s">
        <v>324</v>
      </c>
      <c r="X57" s="42" t="s">
        <v>325</v>
      </c>
      <c r="Y57" s="42" t="s">
        <v>326</v>
      </c>
    </row>
    <row r="58" spans="1:25">
      <c r="A58" s="41">
        <v>9182</v>
      </c>
      <c r="B58" s="42" t="s">
        <v>561</v>
      </c>
      <c r="C58" s="42" t="s">
        <v>562</v>
      </c>
      <c r="D58" s="43">
        <v>25305</v>
      </c>
      <c r="E58" s="36">
        <v>25305</v>
      </c>
      <c r="F58" s="44">
        <f t="shared" si="0"/>
        <v>17157</v>
      </c>
      <c r="G58" s="42" t="s">
        <v>553</v>
      </c>
      <c r="H58" s="45">
        <v>32599</v>
      </c>
      <c r="I58" s="46">
        <f t="shared" si="1"/>
        <v>9863</v>
      </c>
      <c r="J58" s="42" t="s">
        <v>345</v>
      </c>
      <c r="K58" s="42" t="s">
        <v>346</v>
      </c>
      <c r="L58" s="42" t="s">
        <v>347</v>
      </c>
      <c r="M58" s="42" t="s">
        <v>348</v>
      </c>
      <c r="N58" s="42" t="s">
        <v>349</v>
      </c>
      <c r="O58" s="42" t="s">
        <v>392</v>
      </c>
      <c r="P58" s="42" t="s">
        <v>393</v>
      </c>
      <c r="Q58" s="42" t="s">
        <v>436</v>
      </c>
      <c r="R58" s="42" t="s">
        <v>437</v>
      </c>
      <c r="S58" s="42" t="s">
        <v>354</v>
      </c>
      <c r="T58" s="42" t="s">
        <v>355</v>
      </c>
      <c r="U58" s="41">
        <v>1</v>
      </c>
      <c r="V58" s="42" t="s">
        <v>563</v>
      </c>
      <c r="W58" s="42" t="s">
        <v>311</v>
      </c>
      <c r="X58" s="42" t="s">
        <v>312</v>
      </c>
      <c r="Y58" s="41"/>
    </row>
    <row r="59" spans="1:25">
      <c r="A59" s="41">
        <v>9183</v>
      </c>
      <c r="B59" s="42" t="s">
        <v>564</v>
      </c>
      <c r="C59" s="42" t="s">
        <v>565</v>
      </c>
      <c r="D59" s="43">
        <v>25776</v>
      </c>
      <c r="E59" s="36">
        <v>25776</v>
      </c>
      <c r="F59" s="44">
        <f t="shared" si="0"/>
        <v>16686</v>
      </c>
      <c r="G59" s="42" t="s">
        <v>553</v>
      </c>
      <c r="H59" s="45">
        <v>32599</v>
      </c>
      <c r="I59" s="46">
        <f t="shared" si="1"/>
        <v>9863</v>
      </c>
      <c r="J59" s="42" t="s">
        <v>301</v>
      </c>
      <c r="K59" s="42" t="s">
        <v>302</v>
      </c>
      <c r="L59" s="42" t="s">
        <v>303</v>
      </c>
      <c r="M59" s="42" t="s">
        <v>304</v>
      </c>
      <c r="N59" s="42" t="s">
        <v>349</v>
      </c>
      <c r="O59" s="42" t="s">
        <v>306</v>
      </c>
      <c r="P59" s="42" t="s">
        <v>307</v>
      </c>
      <c r="Q59" s="42" t="s">
        <v>321</v>
      </c>
      <c r="R59" s="42" t="s">
        <v>322</v>
      </c>
      <c r="S59" s="42" t="s">
        <v>308</v>
      </c>
      <c r="T59" s="42" t="s">
        <v>309</v>
      </c>
      <c r="U59" s="41">
        <v>1</v>
      </c>
      <c r="V59" s="42" t="s">
        <v>566</v>
      </c>
      <c r="W59" s="42" t="s">
        <v>324</v>
      </c>
      <c r="X59" s="42" t="s">
        <v>325</v>
      </c>
      <c r="Y59" s="42" t="s">
        <v>326</v>
      </c>
    </row>
    <row r="60" spans="1:25">
      <c r="A60" s="41">
        <v>9184</v>
      </c>
      <c r="B60" s="42" t="s">
        <v>567</v>
      </c>
      <c r="C60" s="42" t="s">
        <v>568</v>
      </c>
      <c r="D60" s="43">
        <v>25777</v>
      </c>
      <c r="E60" s="36">
        <v>25777</v>
      </c>
      <c r="F60" s="44">
        <f t="shared" si="0"/>
        <v>16685</v>
      </c>
      <c r="G60" s="42" t="s">
        <v>553</v>
      </c>
      <c r="H60" s="45">
        <v>32599</v>
      </c>
      <c r="I60" s="46">
        <f t="shared" si="1"/>
        <v>9863</v>
      </c>
      <c r="J60" s="42" t="s">
        <v>345</v>
      </c>
      <c r="K60" s="42" t="s">
        <v>346</v>
      </c>
      <c r="L60" s="42" t="s">
        <v>347</v>
      </c>
      <c r="M60" s="42" t="s">
        <v>348</v>
      </c>
      <c r="N60" s="42" t="s">
        <v>349</v>
      </c>
      <c r="O60" s="42" t="s">
        <v>392</v>
      </c>
      <c r="P60" s="42" t="s">
        <v>393</v>
      </c>
      <c r="Q60" s="42" t="s">
        <v>321</v>
      </c>
      <c r="R60" s="42" t="s">
        <v>322</v>
      </c>
      <c r="S60" s="42" t="s">
        <v>308</v>
      </c>
      <c r="T60" s="42" t="s">
        <v>309</v>
      </c>
      <c r="U60" s="41">
        <v>1</v>
      </c>
      <c r="V60" s="42" t="s">
        <v>569</v>
      </c>
      <c r="W60" s="42" t="s">
        <v>324</v>
      </c>
      <c r="X60" s="42" t="s">
        <v>325</v>
      </c>
      <c r="Y60" s="42" t="s">
        <v>326</v>
      </c>
    </row>
    <row r="61" spans="1:25">
      <c r="A61" s="41">
        <v>9185</v>
      </c>
      <c r="B61" s="42" t="s">
        <v>570</v>
      </c>
      <c r="C61" s="42" t="s">
        <v>571</v>
      </c>
      <c r="D61" s="43">
        <v>25442</v>
      </c>
      <c r="E61" s="36">
        <v>25442</v>
      </c>
      <c r="F61" s="44">
        <f t="shared" si="0"/>
        <v>17020</v>
      </c>
      <c r="G61" s="42" t="s">
        <v>572</v>
      </c>
      <c r="H61" s="45">
        <v>32782</v>
      </c>
      <c r="I61" s="46">
        <f t="shared" si="1"/>
        <v>9680</v>
      </c>
      <c r="J61" s="42" t="s">
        <v>301</v>
      </c>
      <c r="K61" s="42" t="s">
        <v>302</v>
      </c>
      <c r="L61" s="42" t="s">
        <v>303</v>
      </c>
      <c r="M61" s="42" t="s">
        <v>304</v>
      </c>
      <c r="N61" s="42" t="s">
        <v>349</v>
      </c>
      <c r="O61" s="42" t="s">
        <v>306</v>
      </c>
      <c r="P61" s="42" t="s">
        <v>307</v>
      </c>
      <c r="Q61" s="42" t="s">
        <v>387</v>
      </c>
      <c r="R61" s="42" t="s">
        <v>388</v>
      </c>
      <c r="S61" s="42" t="s">
        <v>354</v>
      </c>
      <c r="T61" s="42" t="s">
        <v>355</v>
      </c>
      <c r="U61" s="41">
        <v>1</v>
      </c>
      <c r="V61" s="42" t="s">
        <v>573</v>
      </c>
      <c r="W61" s="42" t="s">
        <v>324</v>
      </c>
      <c r="X61" s="42" t="s">
        <v>325</v>
      </c>
      <c r="Y61" s="42" t="s">
        <v>326</v>
      </c>
    </row>
    <row r="62" spans="1:25">
      <c r="A62" s="41">
        <v>9186</v>
      </c>
      <c r="B62" s="42" t="s">
        <v>574</v>
      </c>
      <c r="C62" s="42" t="s">
        <v>575</v>
      </c>
      <c r="D62" s="43">
        <v>24836</v>
      </c>
      <c r="E62" s="36">
        <v>24836</v>
      </c>
      <c r="F62" s="44">
        <f t="shared" si="0"/>
        <v>17626</v>
      </c>
      <c r="G62" s="42" t="s">
        <v>576</v>
      </c>
      <c r="H62" s="45">
        <v>32964</v>
      </c>
      <c r="I62" s="46">
        <f t="shared" si="1"/>
        <v>9498</v>
      </c>
      <c r="J62" s="42" t="s">
        <v>345</v>
      </c>
      <c r="K62" s="42" t="s">
        <v>346</v>
      </c>
      <c r="L62" s="42" t="s">
        <v>347</v>
      </c>
      <c r="M62" s="42" t="s">
        <v>348</v>
      </c>
      <c r="N62" s="42" t="s">
        <v>349</v>
      </c>
      <c r="O62" s="42" t="s">
        <v>446</v>
      </c>
      <c r="P62" s="42" t="s">
        <v>447</v>
      </c>
      <c r="Q62" s="42" t="s">
        <v>548</v>
      </c>
      <c r="R62" s="42" t="s">
        <v>549</v>
      </c>
      <c r="S62" s="42" t="s">
        <v>354</v>
      </c>
      <c r="T62" s="42" t="s">
        <v>355</v>
      </c>
      <c r="U62" s="41">
        <v>1</v>
      </c>
      <c r="V62" s="42" t="s">
        <v>577</v>
      </c>
      <c r="W62" s="42" t="s">
        <v>311</v>
      </c>
      <c r="X62" s="42" t="s">
        <v>312</v>
      </c>
      <c r="Y62" s="41"/>
    </row>
    <row r="63" spans="1:25">
      <c r="A63" s="41">
        <v>9187</v>
      </c>
      <c r="B63" s="42" t="s">
        <v>578</v>
      </c>
      <c r="C63" s="42" t="s">
        <v>579</v>
      </c>
      <c r="D63" s="43">
        <v>25517</v>
      </c>
      <c r="E63" s="36">
        <v>25517</v>
      </c>
      <c r="F63" s="44">
        <f t="shared" si="0"/>
        <v>16945</v>
      </c>
      <c r="G63" s="42" t="s">
        <v>576</v>
      </c>
      <c r="H63" s="45">
        <v>32964</v>
      </c>
      <c r="I63" s="46">
        <f t="shared" si="1"/>
        <v>9498</v>
      </c>
      <c r="J63" s="42" t="s">
        <v>345</v>
      </c>
      <c r="K63" s="42" t="s">
        <v>346</v>
      </c>
      <c r="L63" s="42" t="s">
        <v>478</v>
      </c>
      <c r="M63" s="42" t="s">
        <v>479</v>
      </c>
      <c r="N63" s="42" t="s">
        <v>349</v>
      </c>
      <c r="O63" s="42" t="s">
        <v>392</v>
      </c>
      <c r="P63" s="42" t="s">
        <v>393</v>
      </c>
      <c r="Q63" s="42" t="s">
        <v>436</v>
      </c>
      <c r="R63" s="42" t="s">
        <v>437</v>
      </c>
      <c r="S63" s="42" t="s">
        <v>354</v>
      </c>
      <c r="T63" s="42" t="s">
        <v>355</v>
      </c>
      <c r="U63" s="41">
        <v>1</v>
      </c>
      <c r="V63" s="42" t="s">
        <v>580</v>
      </c>
      <c r="W63" s="42" t="s">
        <v>324</v>
      </c>
      <c r="X63" s="42" t="s">
        <v>325</v>
      </c>
      <c r="Y63" s="42" t="s">
        <v>326</v>
      </c>
    </row>
    <row r="64" spans="1:25">
      <c r="A64" s="41">
        <v>9188</v>
      </c>
      <c r="B64" s="42" t="s">
        <v>581</v>
      </c>
      <c r="C64" s="42" t="s">
        <v>582</v>
      </c>
      <c r="D64" s="43">
        <v>25659</v>
      </c>
      <c r="E64" s="36">
        <v>25659</v>
      </c>
      <c r="F64" s="44">
        <f t="shared" si="0"/>
        <v>16803</v>
      </c>
      <c r="G64" s="42" t="s">
        <v>576</v>
      </c>
      <c r="H64" s="45">
        <v>32964</v>
      </c>
      <c r="I64" s="46">
        <f t="shared" si="1"/>
        <v>9498</v>
      </c>
      <c r="J64" s="42" t="s">
        <v>345</v>
      </c>
      <c r="K64" s="42" t="s">
        <v>346</v>
      </c>
      <c r="L64" s="42" t="s">
        <v>478</v>
      </c>
      <c r="M64" s="42" t="s">
        <v>479</v>
      </c>
      <c r="N64" s="42" t="s">
        <v>349</v>
      </c>
      <c r="O64" s="42" t="s">
        <v>350</v>
      </c>
      <c r="P64" s="42" t="s">
        <v>351</v>
      </c>
      <c r="Q64" s="42" t="s">
        <v>436</v>
      </c>
      <c r="R64" s="42" t="s">
        <v>437</v>
      </c>
      <c r="S64" s="42" t="s">
        <v>354</v>
      </c>
      <c r="T64" s="42" t="s">
        <v>355</v>
      </c>
      <c r="U64" s="41">
        <v>1</v>
      </c>
      <c r="V64" s="42" t="s">
        <v>583</v>
      </c>
      <c r="W64" s="42" t="s">
        <v>584</v>
      </c>
      <c r="X64" s="42" t="s">
        <v>585</v>
      </c>
      <c r="Y64" s="41"/>
    </row>
    <row r="65" spans="1:25">
      <c r="A65" s="41">
        <v>9189</v>
      </c>
      <c r="B65" s="42" t="s">
        <v>586</v>
      </c>
      <c r="C65" s="42" t="s">
        <v>587</v>
      </c>
      <c r="D65" s="43">
        <v>25757</v>
      </c>
      <c r="E65" s="36">
        <v>25757</v>
      </c>
      <c r="F65" s="44">
        <f t="shared" si="0"/>
        <v>16705</v>
      </c>
      <c r="G65" s="42" t="s">
        <v>576</v>
      </c>
      <c r="H65" s="45">
        <v>32964</v>
      </c>
      <c r="I65" s="46">
        <f t="shared" si="1"/>
        <v>9498</v>
      </c>
      <c r="J65" s="42" t="s">
        <v>345</v>
      </c>
      <c r="K65" s="42" t="s">
        <v>346</v>
      </c>
      <c r="L65" s="42" t="s">
        <v>318</v>
      </c>
      <c r="M65" s="42" t="s">
        <v>319</v>
      </c>
      <c r="N65" s="42" t="s">
        <v>349</v>
      </c>
      <c r="O65" s="42" t="s">
        <v>306</v>
      </c>
      <c r="P65" s="42" t="s">
        <v>307</v>
      </c>
      <c r="Q65" s="42" t="s">
        <v>321</v>
      </c>
      <c r="R65" s="42" t="s">
        <v>322</v>
      </c>
      <c r="S65" s="42" t="s">
        <v>308</v>
      </c>
      <c r="T65" s="42" t="s">
        <v>309</v>
      </c>
      <c r="U65" s="41">
        <v>1</v>
      </c>
      <c r="V65" s="42" t="s">
        <v>588</v>
      </c>
      <c r="W65" s="42" t="s">
        <v>324</v>
      </c>
      <c r="X65" s="42" t="s">
        <v>325</v>
      </c>
      <c r="Y65" s="42" t="s">
        <v>326</v>
      </c>
    </row>
    <row r="66" spans="1:25">
      <c r="A66" s="41">
        <v>9190</v>
      </c>
      <c r="B66" s="42" t="s">
        <v>589</v>
      </c>
      <c r="C66" s="42" t="s">
        <v>590</v>
      </c>
      <c r="D66" s="43">
        <v>26134</v>
      </c>
      <c r="E66" s="36">
        <v>26134</v>
      </c>
      <c r="F66" s="44">
        <f t="shared" si="0"/>
        <v>16328</v>
      </c>
      <c r="G66" s="42" t="s">
        <v>576</v>
      </c>
      <c r="H66" s="45">
        <v>32964</v>
      </c>
      <c r="I66" s="46">
        <f t="shared" si="1"/>
        <v>9498</v>
      </c>
      <c r="J66" s="42" t="s">
        <v>345</v>
      </c>
      <c r="K66" s="42" t="s">
        <v>346</v>
      </c>
      <c r="L66" s="42" t="s">
        <v>347</v>
      </c>
      <c r="M66" s="42" t="s">
        <v>348</v>
      </c>
      <c r="N66" s="42" t="s">
        <v>349</v>
      </c>
      <c r="O66" s="42" t="s">
        <v>392</v>
      </c>
      <c r="P66" s="42" t="s">
        <v>393</v>
      </c>
      <c r="Q66" s="42" t="s">
        <v>436</v>
      </c>
      <c r="R66" s="42" t="s">
        <v>437</v>
      </c>
      <c r="S66" s="42" t="s">
        <v>354</v>
      </c>
      <c r="T66" s="42" t="s">
        <v>355</v>
      </c>
      <c r="U66" s="41">
        <v>1</v>
      </c>
      <c r="V66" s="42" t="s">
        <v>591</v>
      </c>
      <c r="W66" s="42" t="s">
        <v>324</v>
      </c>
      <c r="X66" s="42" t="s">
        <v>325</v>
      </c>
      <c r="Y66" s="42" t="s">
        <v>326</v>
      </c>
    </row>
    <row r="67" spans="1:25">
      <c r="A67" s="41">
        <v>9191</v>
      </c>
      <c r="B67" s="42" t="s">
        <v>592</v>
      </c>
      <c r="C67" s="42" t="s">
        <v>593</v>
      </c>
      <c r="D67" s="43">
        <v>26201</v>
      </c>
      <c r="E67" s="36">
        <v>26201</v>
      </c>
      <c r="F67" s="44">
        <f t="shared" si="0"/>
        <v>16261</v>
      </c>
      <c r="G67" s="42" t="s">
        <v>576</v>
      </c>
      <c r="H67" s="45">
        <v>32964</v>
      </c>
      <c r="I67" s="46">
        <f t="shared" si="1"/>
        <v>9498</v>
      </c>
      <c r="J67" s="42" t="s">
        <v>345</v>
      </c>
      <c r="K67" s="42" t="s">
        <v>346</v>
      </c>
      <c r="L67" s="42" t="s">
        <v>347</v>
      </c>
      <c r="M67" s="42" t="s">
        <v>348</v>
      </c>
      <c r="N67" s="42" t="s">
        <v>349</v>
      </c>
      <c r="O67" s="42" t="s">
        <v>434</v>
      </c>
      <c r="P67" s="42" t="s">
        <v>435</v>
      </c>
      <c r="Q67" s="42" t="s">
        <v>321</v>
      </c>
      <c r="R67" s="42" t="s">
        <v>322</v>
      </c>
      <c r="S67" s="42" t="s">
        <v>308</v>
      </c>
      <c r="T67" s="42" t="s">
        <v>309</v>
      </c>
      <c r="U67" s="41">
        <v>1</v>
      </c>
      <c r="V67" s="42" t="s">
        <v>594</v>
      </c>
      <c r="W67" s="42" t="s">
        <v>324</v>
      </c>
      <c r="X67" s="42" t="s">
        <v>325</v>
      </c>
      <c r="Y67" s="42" t="s">
        <v>326</v>
      </c>
    </row>
    <row r="68" spans="1:25">
      <c r="A68" s="41">
        <v>9192</v>
      </c>
      <c r="B68" s="42" t="s">
        <v>595</v>
      </c>
      <c r="C68" s="42" t="s">
        <v>596</v>
      </c>
      <c r="D68" s="43">
        <v>26253</v>
      </c>
      <c r="E68" s="36">
        <v>26253</v>
      </c>
      <c r="F68" s="44">
        <f t="shared" si="0"/>
        <v>16209</v>
      </c>
      <c r="G68" s="42" t="s">
        <v>576</v>
      </c>
      <c r="H68" s="45">
        <v>32964</v>
      </c>
      <c r="I68" s="46">
        <f t="shared" si="1"/>
        <v>9498</v>
      </c>
      <c r="J68" s="42" t="s">
        <v>345</v>
      </c>
      <c r="K68" s="42" t="s">
        <v>346</v>
      </c>
      <c r="L68" s="42" t="s">
        <v>347</v>
      </c>
      <c r="M68" s="42" t="s">
        <v>348</v>
      </c>
      <c r="N68" s="42" t="s">
        <v>349</v>
      </c>
      <c r="O68" s="42" t="s">
        <v>392</v>
      </c>
      <c r="P68" s="42" t="s">
        <v>393</v>
      </c>
      <c r="Q68" s="42" t="s">
        <v>321</v>
      </c>
      <c r="R68" s="42" t="s">
        <v>322</v>
      </c>
      <c r="S68" s="42" t="s">
        <v>308</v>
      </c>
      <c r="T68" s="42" t="s">
        <v>309</v>
      </c>
      <c r="U68" s="41">
        <v>1</v>
      </c>
      <c r="V68" s="42" t="s">
        <v>597</v>
      </c>
      <c r="W68" s="42" t="s">
        <v>324</v>
      </c>
      <c r="X68" s="42" t="s">
        <v>325</v>
      </c>
      <c r="Y68" s="42" t="s">
        <v>326</v>
      </c>
    </row>
    <row r="69" spans="1:25">
      <c r="A69" s="41">
        <v>9193</v>
      </c>
      <c r="B69" s="42" t="s">
        <v>598</v>
      </c>
      <c r="C69" s="42" t="s">
        <v>599</v>
      </c>
      <c r="D69" s="43">
        <v>26370</v>
      </c>
      <c r="E69" s="36">
        <v>26370</v>
      </c>
      <c r="F69" s="44">
        <f t="shared" si="0"/>
        <v>16092</v>
      </c>
      <c r="G69" s="42" t="s">
        <v>576</v>
      </c>
      <c r="H69" s="45">
        <v>32964</v>
      </c>
      <c r="I69" s="46">
        <f t="shared" si="1"/>
        <v>9498</v>
      </c>
      <c r="J69" s="42" t="s">
        <v>345</v>
      </c>
      <c r="K69" s="42" t="s">
        <v>346</v>
      </c>
      <c r="L69" s="42" t="s">
        <v>600</v>
      </c>
      <c r="M69" s="42" t="s">
        <v>601</v>
      </c>
      <c r="N69" s="42" t="s">
        <v>349</v>
      </c>
      <c r="O69" s="42" t="s">
        <v>392</v>
      </c>
      <c r="P69" s="42" t="s">
        <v>393</v>
      </c>
      <c r="Q69" s="42" t="s">
        <v>387</v>
      </c>
      <c r="R69" s="42" t="s">
        <v>388</v>
      </c>
      <c r="S69" s="42" t="s">
        <v>354</v>
      </c>
      <c r="T69" s="42" t="s">
        <v>355</v>
      </c>
      <c r="U69" s="41">
        <v>1</v>
      </c>
      <c r="V69" s="42" t="s">
        <v>602</v>
      </c>
      <c r="W69" s="42" t="s">
        <v>324</v>
      </c>
      <c r="X69" s="42" t="s">
        <v>325</v>
      </c>
      <c r="Y69" s="42" t="s">
        <v>326</v>
      </c>
    </row>
    <row r="70" spans="1:25">
      <c r="A70" s="41">
        <v>9194</v>
      </c>
      <c r="B70" s="42" t="s">
        <v>603</v>
      </c>
      <c r="C70" s="42" t="s">
        <v>604</v>
      </c>
      <c r="D70" s="43">
        <v>25593</v>
      </c>
      <c r="E70" s="36">
        <v>25593</v>
      </c>
      <c r="F70" s="44">
        <f t="shared" ref="F70:F133" si="2">$E$2-E70</f>
        <v>16869</v>
      </c>
      <c r="G70" s="42" t="s">
        <v>605</v>
      </c>
      <c r="H70" s="45">
        <v>33270</v>
      </c>
      <c r="I70" s="46">
        <f t="shared" ref="I70:I133" si="3">$E$2-H70</f>
        <v>9192</v>
      </c>
      <c r="J70" s="42" t="s">
        <v>345</v>
      </c>
      <c r="K70" s="42" t="s">
        <v>346</v>
      </c>
      <c r="L70" s="42" t="s">
        <v>347</v>
      </c>
      <c r="M70" s="42" t="s">
        <v>348</v>
      </c>
      <c r="N70" s="42" t="s">
        <v>349</v>
      </c>
      <c r="O70" s="42" t="s">
        <v>350</v>
      </c>
      <c r="P70" s="42" t="s">
        <v>351</v>
      </c>
      <c r="Q70" s="42" t="s">
        <v>321</v>
      </c>
      <c r="R70" s="42" t="s">
        <v>322</v>
      </c>
      <c r="S70" s="42" t="s">
        <v>308</v>
      </c>
      <c r="T70" s="42" t="s">
        <v>309</v>
      </c>
      <c r="U70" s="41">
        <v>1</v>
      </c>
      <c r="V70" s="42" t="s">
        <v>606</v>
      </c>
      <c r="W70" s="42" t="s">
        <v>324</v>
      </c>
      <c r="X70" s="42" t="s">
        <v>325</v>
      </c>
      <c r="Y70" s="42" t="s">
        <v>326</v>
      </c>
    </row>
    <row r="71" spans="1:25">
      <c r="A71" s="41">
        <v>9195</v>
      </c>
      <c r="B71" s="42" t="s">
        <v>607</v>
      </c>
      <c r="C71" s="42" t="s">
        <v>608</v>
      </c>
      <c r="D71" s="43">
        <v>26273</v>
      </c>
      <c r="E71" s="36">
        <v>26273</v>
      </c>
      <c r="F71" s="44">
        <f t="shared" si="2"/>
        <v>16189</v>
      </c>
      <c r="G71" s="42" t="s">
        <v>605</v>
      </c>
      <c r="H71" s="45">
        <v>33270</v>
      </c>
      <c r="I71" s="46">
        <f t="shared" si="3"/>
        <v>9192</v>
      </c>
      <c r="J71" s="42" t="s">
        <v>345</v>
      </c>
      <c r="K71" s="42" t="s">
        <v>346</v>
      </c>
      <c r="L71" s="42" t="s">
        <v>347</v>
      </c>
      <c r="M71" s="42" t="s">
        <v>348</v>
      </c>
      <c r="N71" s="42" t="s">
        <v>349</v>
      </c>
      <c r="O71" s="42" t="s">
        <v>392</v>
      </c>
      <c r="P71" s="42" t="s">
        <v>393</v>
      </c>
      <c r="Q71" s="42" t="s">
        <v>321</v>
      </c>
      <c r="R71" s="42" t="s">
        <v>322</v>
      </c>
      <c r="S71" s="42" t="s">
        <v>308</v>
      </c>
      <c r="T71" s="42" t="s">
        <v>309</v>
      </c>
      <c r="U71" s="41">
        <v>1</v>
      </c>
      <c r="V71" s="42" t="s">
        <v>609</v>
      </c>
      <c r="W71" s="42" t="s">
        <v>324</v>
      </c>
      <c r="X71" s="42" t="s">
        <v>325</v>
      </c>
      <c r="Y71" s="42" t="s">
        <v>326</v>
      </c>
    </row>
    <row r="72" spans="1:25">
      <c r="A72" s="41">
        <v>9196</v>
      </c>
      <c r="B72" s="42" t="s">
        <v>610</v>
      </c>
      <c r="C72" s="42" t="s">
        <v>611</v>
      </c>
      <c r="D72" s="43">
        <v>24685</v>
      </c>
      <c r="E72" s="36">
        <v>24685</v>
      </c>
      <c r="F72" s="44">
        <f t="shared" si="2"/>
        <v>17777</v>
      </c>
      <c r="G72" s="42" t="s">
        <v>612</v>
      </c>
      <c r="H72" s="45">
        <v>33329</v>
      </c>
      <c r="I72" s="46">
        <f t="shared" si="3"/>
        <v>9133</v>
      </c>
      <c r="J72" s="42" t="s">
        <v>345</v>
      </c>
      <c r="K72" s="42" t="s">
        <v>346</v>
      </c>
      <c r="L72" s="42" t="s">
        <v>347</v>
      </c>
      <c r="M72" s="42" t="s">
        <v>348</v>
      </c>
      <c r="N72" s="42" t="s">
        <v>349</v>
      </c>
      <c r="O72" s="42" t="s">
        <v>350</v>
      </c>
      <c r="P72" s="42" t="s">
        <v>351</v>
      </c>
      <c r="Q72" s="42" t="s">
        <v>436</v>
      </c>
      <c r="R72" s="42" t="s">
        <v>437</v>
      </c>
      <c r="S72" s="42" t="s">
        <v>354</v>
      </c>
      <c r="T72" s="42" t="s">
        <v>355</v>
      </c>
      <c r="U72" s="41">
        <v>1</v>
      </c>
      <c r="V72" s="42" t="s">
        <v>613</v>
      </c>
      <c r="W72" s="42" t="s">
        <v>324</v>
      </c>
      <c r="X72" s="42" t="s">
        <v>325</v>
      </c>
      <c r="Y72" s="42" t="s">
        <v>326</v>
      </c>
    </row>
    <row r="73" spans="1:25">
      <c r="A73" s="41">
        <v>9197</v>
      </c>
      <c r="B73" s="42" t="s">
        <v>614</v>
      </c>
      <c r="C73" s="42" t="s">
        <v>615</v>
      </c>
      <c r="D73" s="43">
        <v>25486</v>
      </c>
      <c r="E73" s="36">
        <v>25486</v>
      </c>
      <c r="F73" s="44">
        <f t="shared" si="2"/>
        <v>16976</v>
      </c>
      <c r="G73" s="42" t="s">
        <v>612</v>
      </c>
      <c r="H73" s="45">
        <v>33329</v>
      </c>
      <c r="I73" s="46">
        <f t="shared" si="3"/>
        <v>9133</v>
      </c>
      <c r="J73" s="42" t="s">
        <v>345</v>
      </c>
      <c r="K73" s="42" t="s">
        <v>346</v>
      </c>
      <c r="L73" s="42" t="s">
        <v>478</v>
      </c>
      <c r="M73" s="42" t="s">
        <v>479</v>
      </c>
      <c r="N73" s="42" t="s">
        <v>349</v>
      </c>
      <c r="O73" s="42" t="s">
        <v>392</v>
      </c>
      <c r="P73" s="42" t="s">
        <v>393</v>
      </c>
      <c r="Q73" s="42" t="s">
        <v>436</v>
      </c>
      <c r="R73" s="42" t="s">
        <v>437</v>
      </c>
      <c r="S73" s="42" t="s">
        <v>354</v>
      </c>
      <c r="T73" s="42" t="s">
        <v>355</v>
      </c>
      <c r="U73" s="41">
        <v>1</v>
      </c>
      <c r="V73" s="42" t="s">
        <v>616</v>
      </c>
      <c r="W73" s="42" t="s">
        <v>324</v>
      </c>
      <c r="X73" s="42" t="s">
        <v>325</v>
      </c>
      <c r="Y73" s="42" t="s">
        <v>326</v>
      </c>
    </row>
    <row r="74" spans="1:25">
      <c r="A74" s="41">
        <v>9198</v>
      </c>
      <c r="B74" s="42" t="s">
        <v>617</v>
      </c>
      <c r="C74" s="42" t="s">
        <v>618</v>
      </c>
      <c r="D74" s="43">
        <v>25712</v>
      </c>
      <c r="E74" s="36">
        <v>25712</v>
      </c>
      <c r="F74" s="44">
        <f t="shared" si="2"/>
        <v>16750</v>
      </c>
      <c r="G74" s="42" t="s">
        <v>612</v>
      </c>
      <c r="H74" s="45">
        <v>33329</v>
      </c>
      <c r="I74" s="46">
        <f t="shared" si="3"/>
        <v>9133</v>
      </c>
      <c r="J74" s="42" t="s">
        <v>345</v>
      </c>
      <c r="K74" s="42" t="s">
        <v>346</v>
      </c>
      <c r="L74" s="42" t="s">
        <v>347</v>
      </c>
      <c r="M74" s="42" t="s">
        <v>348</v>
      </c>
      <c r="N74" s="42" t="s">
        <v>349</v>
      </c>
      <c r="O74" s="42" t="s">
        <v>392</v>
      </c>
      <c r="P74" s="42" t="s">
        <v>393</v>
      </c>
      <c r="Q74" s="42" t="s">
        <v>387</v>
      </c>
      <c r="R74" s="42" t="s">
        <v>388</v>
      </c>
      <c r="S74" s="42" t="s">
        <v>354</v>
      </c>
      <c r="T74" s="42" t="s">
        <v>355</v>
      </c>
      <c r="U74" s="41">
        <v>1</v>
      </c>
      <c r="V74" s="42" t="s">
        <v>619</v>
      </c>
      <c r="W74" s="42" t="s">
        <v>311</v>
      </c>
      <c r="X74" s="42" t="s">
        <v>312</v>
      </c>
      <c r="Y74" s="41"/>
    </row>
    <row r="75" spans="1:25">
      <c r="A75" s="41">
        <v>9199</v>
      </c>
      <c r="B75" s="42" t="s">
        <v>620</v>
      </c>
      <c r="C75" s="42" t="s">
        <v>621</v>
      </c>
      <c r="D75" s="43">
        <v>26512</v>
      </c>
      <c r="E75" s="36">
        <v>26512</v>
      </c>
      <c r="F75" s="44">
        <f t="shared" si="2"/>
        <v>15950</v>
      </c>
      <c r="G75" s="42" t="s">
        <v>612</v>
      </c>
      <c r="H75" s="45">
        <v>33329</v>
      </c>
      <c r="I75" s="46">
        <f t="shared" si="3"/>
        <v>9133</v>
      </c>
      <c r="J75" s="42" t="s">
        <v>345</v>
      </c>
      <c r="K75" s="42" t="s">
        <v>346</v>
      </c>
      <c r="L75" s="42" t="s">
        <v>347</v>
      </c>
      <c r="M75" s="42" t="s">
        <v>348</v>
      </c>
      <c r="N75" s="42" t="s">
        <v>349</v>
      </c>
      <c r="O75" s="42" t="s">
        <v>400</v>
      </c>
      <c r="P75" s="42" t="s">
        <v>401</v>
      </c>
      <c r="Q75" s="42" t="s">
        <v>321</v>
      </c>
      <c r="R75" s="42" t="s">
        <v>322</v>
      </c>
      <c r="S75" s="42" t="s">
        <v>308</v>
      </c>
      <c r="T75" s="42" t="s">
        <v>309</v>
      </c>
      <c r="U75" s="41">
        <v>1</v>
      </c>
      <c r="V75" s="42" t="s">
        <v>622</v>
      </c>
      <c r="W75" s="42" t="s">
        <v>324</v>
      </c>
      <c r="X75" s="42" t="s">
        <v>325</v>
      </c>
      <c r="Y75" s="42" t="s">
        <v>326</v>
      </c>
    </row>
    <row r="76" spans="1:25">
      <c r="A76" s="41">
        <v>9200</v>
      </c>
      <c r="B76" s="42" t="s">
        <v>623</v>
      </c>
      <c r="C76" s="42" t="s">
        <v>624</v>
      </c>
      <c r="D76" s="43">
        <v>26530</v>
      </c>
      <c r="E76" s="36">
        <v>26530</v>
      </c>
      <c r="F76" s="44">
        <f t="shared" si="2"/>
        <v>15932</v>
      </c>
      <c r="G76" s="42" t="s">
        <v>612</v>
      </c>
      <c r="H76" s="45">
        <v>33329</v>
      </c>
      <c r="I76" s="46">
        <f t="shared" si="3"/>
        <v>9133</v>
      </c>
      <c r="J76" s="42" t="s">
        <v>345</v>
      </c>
      <c r="K76" s="42" t="s">
        <v>346</v>
      </c>
      <c r="L76" s="42" t="s">
        <v>478</v>
      </c>
      <c r="M76" s="42" t="s">
        <v>479</v>
      </c>
      <c r="N76" s="42" t="s">
        <v>349</v>
      </c>
      <c r="O76" s="42" t="s">
        <v>392</v>
      </c>
      <c r="P76" s="42" t="s">
        <v>393</v>
      </c>
      <c r="Q76" s="42" t="s">
        <v>436</v>
      </c>
      <c r="R76" s="42" t="s">
        <v>437</v>
      </c>
      <c r="S76" s="42" t="s">
        <v>354</v>
      </c>
      <c r="T76" s="42" t="s">
        <v>355</v>
      </c>
      <c r="U76" s="41">
        <v>1</v>
      </c>
      <c r="V76" s="42" t="s">
        <v>625</v>
      </c>
      <c r="W76" s="42" t="s">
        <v>311</v>
      </c>
      <c r="X76" s="42" t="s">
        <v>312</v>
      </c>
      <c r="Y76" s="41"/>
    </row>
    <row r="77" spans="1:25">
      <c r="A77" s="41">
        <v>9201</v>
      </c>
      <c r="B77" s="42" t="s">
        <v>626</v>
      </c>
      <c r="C77" s="42" t="s">
        <v>627</v>
      </c>
      <c r="D77" s="43">
        <v>26751</v>
      </c>
      <c r="E77" s="36">
        <v>26751</v>
      </c>
      <c r="F77" s="44">
        <f t="shared" si="2"/>
        <v>15711</v>
      </c>
      <c r="G77" s="42" t="s">
        <v>612</v>
      </c>
      <c r="H77" s="45">
        <v>33329</v>
      </c>
      <c r="I77" s="46">
        <f t="shared" si="3"/>
        <v>9133</v>
      </c>
      <c r="J77" s="42" t="s">
        <v>345</v>
      </c>
      <c r="K77" s="42" t="s">
        <v>346</v>
      </c>
      <c r="L77" s="42" t="s">
        <v>347</v>
      </c>
      <c r="M77" s="42" t="s">
        <v>348</v>
      </c>
      <c r="N77" s="42" t="s">
        <v>349</v>
      </c>
      <c r="O77" s="42" t="s">
        <v>400</v>
      </c>
      <c r="P77" s="42" t="s">
        <v>401</v>
      </c>
      <c r="Q77" s="42" t="s">
        <v>321</v>
      </c>
      <c r="R77" s="42" t="s">
        <v>322</v>
      </c>
      <c r="S77" s="42" t="s">
        <v>308</v>
      </c>
      <c r="T77" s="42" t="s">
        <v>309</v>
      </c>
      <c r="U77" s="41">
        <v>1</v>
      </c>
      <c r="V77" s="42" t="s">
        <v>628</v>
      </c>
      <c r="W77" s="42" t="s">
        <v>324</v>
      </c>
      <c r="X77" s="42" t="s">
        <v>325</v>
      </c>
      <c r="Y77" s="42" t="s">
        <v>326</v>
      </c>
    </row>
    <row r="78" spans="1:25">
      <c r="A78" s="41">
        <v>9202</v>
      </c>
      <c r="B78" s="42" t="s">
        <v>629</v>
      </c>
      <c r="C78" s="42" t="s">
        <v>630</v>
      </c>
      <c r="D78" s="43">
        <v>26466</v>
      </c>
      <c r="E78" s="36">
        <v>26466</v>
      </c>
      <c r="F78" s="44">
        <f t="shared" si="2"/>
        <v>15996</v>
      </c>
      <c r="G78" s="42" t="s">
        <v>631</v>
      </c>
      <c r="H78" s="45">
        <v>33543</v>
      </c>
      <c r="I78" s="46">
        <f t="shared" si="3"/>
        <v>8919</v>
      </c>
      <c r="J78" s="42" t="s">
        <v>345</v>
      </c>
      <c r="K78" s="42" t="s">
        <v>346</v>
      </c>
      <c r="L78" s="42" t="s">
        <v>347</v>
      </c>
      <c r="M78" s="42" t="s">
        <v>348</v>
      </c>
      <c r="N78" s="42" t="s">
        <v>349</v>
      </c>
      <c r="O78" s="42" t="s">
        <v>350</v>
      </c>
      <c r="P78" s="42" t="s">
        <v>351</v>
      </c>
      <c r="Q78" s="42" t="s">
        <v>321</v>
      </c>
      <c r="R78" s="42" t="s">
        <v>322</v>
      </c>
      <c r="S78" s="42" t="s">
        <v>308</v>
      </c>
      <c r="T78" s="42" t="s">
        <v>309</v>
      </c>
      <c r="U78" s="41">
        <v>1</v>
      </c>
      <c r="V78" s="42" t="s">
        <v>632</v>
      </c>
      <c r="W78" s="42" t="s">
        <v>584</v>
      </c>
      <c r="X78" s="42" t="s">
        <v>585</v>
      </c>
      <c r="Y78" s="41"/>
    </row>
    <row r="79" spans="1:25">
      <c r="A79" s="41">
        <v>9203</v>
      </c>
      <c r="B79" s="42" t="s">
        <v>633</v>
      </c>
      <c r="C79" s="42" t="s">
        <v>634</v>
      </c>
      <c r="D79" s="43">
        <v>25975</v>
      </c>
      <c r="E79" s="36">
        <v>25975</v>
      </c>
      <c r="F79" s="44">
        <f t="shared" si="2"/>
        <v>16487</v>
      </c>
      <c r="G79" s="42" t="s">
        <v>635</v>
      </c>
      <c r="H79" s="45">
        <v>33695</v>
      </c>
      <c r="I79" s="46">
        <f t="shared" si="3"/>
        <v>8767</v>
      </c>
      <c r="J79" s="42" t="s">
        <v>345</v>
      </c>
      <c r="K79" s="42" t="s">
        <v>346</v>
      </c>
      <c r="L79" s="42" t="s">
        <v>347</v>
      </c>
      <c r="M79" s="42" t="s">
        <v>348</v>
      </c>
      <c r="N79" s="42" t="s">
        <v>349</v>
      </c>
      <c r="O79" s="42" t="s">
        <v>392</v>
      </c>
      <c r="P79" s="42" t="s">
        <v>393</v>
      </c>
      <c r="Q79" s="42" t="s">
        <v>387</v>
      </c>
      <c r="R79" s="42" t="s">
        <v>388</v>
      </c>
      <c r="S79" s="42" t="s">
        <v>354</v>
      </c>
      <c r="T79" s="42" t="s">
        <v>355</v>
      </c>
      <c r="U79" s="41">
        <v>1</v>
      </c>
      <c r="V79" s="42" t="s">
        <v>636</v>
      </c>
      <c r="W79" s="42" t="s">
        <v>311</v>
      </c>
      <c r="X79" s="42" t="s">
        <v>312</v>
      </c>
      <c r="Y79" s="41"/>
    </row>
    <row r="80" spans="1:25">
      <c r="A80" s="41">
        <v>9204</v>
      </c>
      <c r="B80" s="42" t="s">
        <v>637</v>
      </c>
      <c r="C80" s="42" t="s">
        <v>638</v>
      </c>
      <c r="D80" s="43">
        <v>26126</v>
      </c>
      <c r="E80" s="36">
        <v>26126</v>
      </c>
      <c r="F80" s="44">
        <f t="shared" si="2"/>
        <v>16336</v>
      </c>
      <c r="G80" s="42" t="s">
        <v>635</v>
      </c>
      <c r="H80" s="45">
        <v>33695</v>
      </c>
      <c r="I80" s="46">
        <f t="shared" si="3"/>
        <v>8767</v>
      </c>
      <c r="J80" s="42" t="s">
        <v>345</v>
      </c>
      <c r="K80" s="42" t="s">
        <v>346</v>
      </c>
      <c r="L80" s="42" t="s">
        <v>639</v>
      </c>
      <c r="M80" s="42" t="s">
        <v>640</v>
      </c>
      <c r="N80" s="42" t="s">
        <v>349</v>
      </c>
      <c r="O80" s="42" t="s">
        <v>446</v>
      </c>
      <c r="P80" s="42" t="s">
        <v>447</v>
      </c>
      <c r="Q80" s="42" t="s">
        <v>321</v>
      </c>
      <c r="R80" s="42" t="s">
        <v>322</v>
      </c>
      <c r="S80" s="42" t="s">
        <v>308</v>
      </c>
      <c r="T80" s="42" t="s">
        <v>309</v>
      </c>
      <c r="U80" s="41">
        <v>1</v>
      </c>
      <c r="V80" s="42" t="s">
        <v>641</v>
      </c>
      <c r="W80" s="42" t="s">
        <v>311</v>
      </c>
      <c r="X80" s="42" t="s">
        <v>312</v>
      </c>
      <c r="Y80" s="41"/>
    </row>
    <row r="81" spans="1:25">
      <c r="A81" s="41">
        <v>9205</v>
      </c>
      <c r="B81" s="42" t="s">
        <v>642</v>
      </c>
      <c r="C81" s="42" t="s">
        <v>643</v>
      </c>
      <c r="D81" s="43">
        <v>26274</v>
      </c>
      <c r="E81" s="36">
        <v>26274</v>
      </c>
      <c r="F81" s="44">
        <f t="shared" si="2"/>
        <v>16188</v>
      </c>
      <c r="G81" s="42" t="s">
        <v>635</v>
      </c>
      <c r="H81" s="45">
        <v>33695</v>
      </c>
      <c r="I81" s="46">
        <f t="shared" si="3"/>
        <v>8767</v>
      </c>
      <c r="J81" s="42" t="s">
        <v>345</v>
      </c>
      <c r="K81" s="42" t="s">
        <v>346</v>
      </c>
      <c r="L81" s="42" t="s">
        <v>639</v>
      </c>
      <c r="M81" s="42" t="s">
        <v>640</v>
      </c>
      <c r="N81" s="42" t="s">
        <v>349</v>
      </c>
      <c r="O81" s="42" t="s">
        <v>446</v>
      </c>
      <c r="P81" s="42" t="s">
        <v>447</v>
      </c>
      <c r="Q81" s="42" t="s">
        <v>321</v>
      </c>
      <c r="R81" s="42" t="s">
        <v>322</v>
      </c>
      <c r="S81" s="42" t="s">
        <v>308</v>
      </c>
      <c r="T81" s="42" t="s">
        <v>309</v>
      </c>
      <c r="U81" s="41">
        <v>1</v>
      </c>
      <c r="V81" s="42" t="s">
        <v>644</v>
      </c>
      <c r="W81" s="42" t="s">
        <v>324</v>
      </c>
      <c r="X81" s="42" t="s">
        <v>325</v>
      </c>
      <c r="Y81" s="42" t="s">
        <v>326</v>
      </c>
    </row>
    <row r="82" spans="1:25">
      <c r="A82" s="41">
        <v>9206</v>
      </c>
      <c r="B82" s="42" t="s">
        <v>645</v>
      </c>
      <c r="C82" s="42" t="s">
        <v>646</v>
      </c>
      <c r="D82" s="43">
        <v>26590</v>
      </c>
      <c r="E82" s="36">
        <v>26590</v>
      </c>
      <c r="F82" s="44">
        <f t="shared" si="2"/>
        <v>15872</v>
      </c>
      <c r="G82" s="42" t="s">
        <v>635</v>
      </c>
      <c r="H82" s="45">
        <v>33695</v>
      </c>
      <c r="I82" s="46">
        <f t="shared" si="3"/>
        <v>8767</v>
      </c>
      <c r="J82" s="42" t="s">
        <v>345</v>
      </c>
      <c r="K82" s="42" t="s">
        <v>346</v>
      </c>
      <c r="L82" s="42" t="s">
        <v>478</v>
      </c>
      <c r="M82" s="42" t="s">
        <v>479</v>
      </c>
      <c r="N82" s="42" t="s">
        <v>349</v>
      </c>
      <c r="O82" s="42" t="s">
        <v>400</v>
      </c>
      <c r="P82" s="42" t="s">
        <v>401</v>
      </c>
      <c r="Q82" s="42" t="s">
        <v>321</v>
      </c>
      <c r="R82" s="42" t="s">
        <v>322</v>
      </c>
      <c r="S82" s="42" t="s">
        <v>308</v>
      </c>
      <c r="T82" s="42" t="s">
        <v>309</v>
      </c>
      <c r="U82" s="41">
        <v>1</v>
      </c>
      <c r="V82" s="42" t="s">
        <v>647</v>
      </c>
      <c r="W82" s="42" t="s">
        <v>311</v>
      </c>
      <c r="X82" s="42" t="s">
        <v>312</v>
      </c>
      <c r="Y82" s="41"/>
    </row>
    <row r="83" spans="1:25">
      <c r="A83" s="41">
        <v>9207</v>
      </c>
      <c r="B83" s="42" t="s">
        <v>648</v>
      </c>
      <c r="C83" s="42" t="s">
        <v>649</v>
      </c>
      <c r="D83" s="43">
        <v>26835</v>
      </c>
      <c r="E83" s="36">
        <v>26835</v>
      </c>
      <c r="F83" s="44">
        <f t="shared" si="2"/>
        <v>15627</v>
      </c>
      <c r="G83" s="42" t="s">
        <v>635</v>
      </c>
      <c r="H83" s="45">
        <v>33695</v>
      </c>
      <c r="I83" s="46">
        <f t="shared" si="3"/>
        <v>8767</v>
      </c>
      <c r="J83" s="42" t="s">
        <v>345</v>
      </c>
      <c r="K83" s="42" t="s">
        <v>346</v>
      </c>
      <c r="L83" s="42" t="s">
        <v>478</v>
      </c>
      <c r="M83" s="42" t="s">
        <v>479</v>
      </c>
      <c r="N83" s="42" t="s">
        <v>349</v>
      </c>
      <c r="O83" s="42" t="s">
        <v>350</v>
      </c>
      <c r="P83" s="42" t="s">
        <v>351</v>
      </c>
      <c r="Q83" s="42" t="s">
        <v>321</v>
      </c>
      <c r="R83" s="42" t="s">
        <v>322</v>
      </c>
      <c r="S83" s="42" t="s">
        <v>308</v>
      </c>
      <c r="T83" s="42" t="s">
        <v>309</v>
      </c>
      <c r="U83" s="41">
        <v>1</v>
      </c>
      <c r="V83" s="42" t="s">
        <v>650</v>
      </c>
      <c r="W83" s="42" t="s">
        <v>651</v>
      </c>
      <c r="X83" s="42" t="s">
        <v>317</v>
      </c>
      <c r="Y83" s="42" t="s">
        <v>652</v>
      </c>
    </row>
    <row r="84" spans="1:25">
      <c r="A84" s="41">
        <v>9208</v>
      </c>
      <c r="B84" s="42" t="s">
        <v>653</v>
      </c>
      <c r="C84" s="42" t="s">
        <v>654</v>
      </c>
      <c r="D84" s="43">
        <v>26851</v>
      </c>
      <c r="E84" s="36">
        <v>26851</v>
      </c>
      <c r="F84" s="44">
        <f t="shared" si="2"/>
        <v>15611</v>
      </c>
      <c r="G84" s="42" t="s">
        <v>635</v>
      </c>
      <c r="H84" s="45">
        <v>33695</v>
      </c>
      <c r="I84" s="46">
        <f t="shared" si="3"/>
        <v>8767</v>
      </c>
      <c r="J84" s="42" t="s">
        <v>345</v>
      </c>
      <c r="K84" s="42" t="s">
        <v>346</v>
      </c>
      <c r="L84" s="42" t="s">
        <v>347</v>
      </c>
      <c r="M84" s="42" t="s">
        <v>348</v>
      </c>
      <c r="N84" s="42" t="s">
        <v>349</v>
      </c>
      <c r="O84" s="42" t="s">
        <v>400</v>
      </c>
      <c r="P84" s="42" t="s">
        <v>401</v>
      </c>
      <c r="Q84" s="42" t="s">
        <v>548</v>
      </c>
      <c r="R84" s="42" t="s">
        <v>549</v>
      </c>
      <c r="S84" s="42" t="s">
        <v>354</v>
      </c>
      <c r="T84" s="42" t="s">
        <v>355</v>
      </c>
      <c r="U84" s="41">
        <v>1</v>
      </c>
      <c r="V84" s="42" t="s">
        <v>655</v>
      </c>
      <c r="W84" s="42" t="s">
        <v>324</v>
      </c>
      <c r="X84" s="42" t="s">
        <v>325</v>
      </c>
      <c r="Y84" s="42" t="s">
        <v>326</v>
      </c>
    </row>
    <row r="85" spans="1:25">
      <c r="A85" s="41">
        <v>9209</v>
      </c>
      <c r="B85" s="42" t="s">
        <v>656</v>
      </c>
      <c r="C85" s="42" t="s">
        <v>657</v>
      </c>
      <c r="D85" s="43">
        <v>26860</v>
      </c>
      <c r="E85" s="36">
        <v>26860</v>
      </c>
      <c r="F85" s="44">
        <f t="shared" si="2"/>
        <v>15602</v>
      </c>
      <c r="G85" s="42" t="s">
        <v>635</v>
      </c>
      <c r="H85" s="45">
        <v>33695</v>
      </c>
      <c r="I85" s="46">
        <f t="shared" si="3"/>
        <v>8767</v>
      </c>
      <c r="J85" s="42" t="s">
        <v>345</v>
      </c>
      <c r="K85" s="42" t="s">
        <v>346</v>
      </c>
      <c r="L85" s="42" t="s">
        <v>347</v>
      </c>
      <c r="M85" s="42" t="s">
        <v>348</v>
      </c>
      <c r="N85" s="42" t="s">
        <v>349</v>
      </c>
      <c r="O85" s="42" t="s">
        <v>392</v>
      </c>
      <c r="P85" s="42" t="s">
        <v>393</v>
      </c>
      <c r="Q85" s="42" t="s">
        <v>436</v>
      </c>
      <c r="R85" s="42" t="s">
        <v>437</v>
      </c>
      <c r="S85" s="42" t="s">
        <v>354</v>
      </c>
      <c r="T85" s="42" t="s">
        <v>355</v>
      </c>
      <c r="U85" s="41">
        <v>1</v>
      </c>
      <c r="V85" s="42" t="s">
        <v>658</v>
      </c>
      <c r="W85" s="42" t="s">
        <v>324</v>
      </c>
      <c r="X85" s="42" t="s">
        <v>325</v>
      </c>
      <c r="Y85" s="42" t="s">
        <v>326</v>
      </c>
    </row>
    <row r="86" spans="1:25">
      <c r="A86" s="41">
        <v>9210</v>
      </c>
      <c r="B86" s="42" t="s">
        <v>659</v>
      </c>
      <c r="C86" s="42" t="s">
        <v>660</v>
      </c>
      <c r="D86" s="43">
        <v>26944</v>
      </c>
      <c r="E86" s="36">
        <v>26944</v>
      </c>
      <c r="F86" s="44">
        <f t="shared" si="2"/>
        <v>15518</v>
      </c>
      <c r="G86" s="42" t="s">
        <v>635</v>
      </c>
      <c r="H86" s="45">
        <v>33695</v>
      </c>
      <c r="I86" s="46">
        <f t="shared" si="3"/>
        <v>8767</v>
      </c>
      <c r="J86" s="42" t="s">
        <v>345</v>
      </c>
      <c r="K86" s="42" t="s">
        <v>346</v>
      </c>
      <c r="L86" s="42" t="s">
        <v>347</v>
      </c>
      <c r="M86" s="42" t="s">
        <v>348</v>
      </c>
      <c r="N86" s="42" t="s">
        <v>349</v>
      </c>
      <c r="O86" s="42" t="s">
        <v>446</v>
      </c>
      <c r="P86" s="42" t="s">
        <v>447</v>
      </c>
      <c r="Q86" s="42" t="s">
        <v>321</v>
      </c>
      <c r="R86" s="42" t="s">
        <v>322</v>
      </c>
      <c r="S86" s="42" t="s">
        <v>308</v>
      </c>
      <c r="T86" s="42" t="s">
        <v>309</v>
      </c>
      <c r="U86" s="41">
        <v>1</v>
      </c>
      <c r="V86" s="42" t="s">
        <v>661</v>
      </c>
      <c r="W86" s="42" t="s">
        <v>324</v>
      </c>
      <c r="X86" s="42" t="s">
        <v>325</v>
      </c>
      <c r="Y86" s="42" t="s">
        <v>326</v>
      </c>
    </row>
    <row r="87" spans="1:25">
      <c r="A87" s="41">
        <v>9212</v>
      </c>
      <c r="B87" s="42" t="s">
        <v>662</v>
      </c>
      <c r="C87" s="42" t="s">
        <v>663</v>
      </c>
      <c r="D87" s="43">
        <v>25491</v>
      </c>
      <c r="E87" s="36">
        <v>25491</v>
      </c>
      <c r="F87" s="44">
        <f t="shared" si="2"/>
        <v>16971</v>
      </c>
      <c r="G87" s="42" t="s">
        <v>664</v>
      </c>
      <c r="H87" s="45">
        <v>34060</v>
      </c>
      <c r="I87" s="46">
        <f t="shared" si="3"/>
        <v>8402</v>
      </c>
      <c r="J87" s="42" t="s">
        <v>345</v>
      </c>
      <c r="K87" s="42" t="s">
        <v>346</v>
      </c>
      <c r="L87" s="42" t="s">
        <v>347</v>
      </c>
      <c r="M87" s="42" t="s">
        <v>348</v>
      </c>
      <c r="N87" s="42" t="s">
        <v>349</v>
      </c>
      <c r="O87" s="42" t="s">
        <v>392</v>
      </c>
      <c r="P87" s="42" t="s">
        <v>393</v>
      </c>
      <c r="Q87" s="42" t="s">
        <v>321</v>
      </c>
      <c r="R87" s="42" t="s">
        <v>322</v>
      </c>
      <c r="S87" s="42" t="s">
        <v>308</v>
      </c>
      <c r="T87" s="42" t="s">
        <v>309</v>
      </c>
      <c r="U87" s="41">
        <v>1</v>
      </c>
      <c r="V87" s="42" t="s">
        <v>665</v>
      </c>
      <c r="W87" s="42" t="s">
        <v>311</v>
      </c>
      <c r="X87" s="42" t="s">
        <v>312</v>
      </c>
      <c r="Y87" s="41"/>
    </row>
    <row r="88" spans="1:25">
      <c r="A88" s="41">
        <v>9213</v>
      </c>
      <c r="B88" s="42" t="s">
        <v>666</v>
      </c>
      <c r="C88" s="42" t="s">
        <v>667</v>
      </c>
      <c r="D88" s="43">
        <v>25513</v>
      </c>
      <c r="E88" s="36">
        <v>25513</v>
      </c>
      <c r="F88" s="44">
        <f t="shared" si="2"/>
        <v>16949</v>
      </c>
      <c r="G88" s="42" t="s">
        <v>664</v>
      </c>
      <c r="H88" s="45">
        <v>34060</v>
      </c>
      <c r="I88" s="46">
        <f t="shared" si="3"/>
        <v>8402</v>
      </c>
      <c r="J88" s="42" t="s">
        <v>345</v>
      </c>
      <c r="K88" s="42" t="s">
        <v>346</v>
      </c>
      <c r="L88" s="42" t="s">
        <v>478</v>
      </c>
      <c r="M88" s="42" t="s">
        <v>479</v>
      </c>
      <c r="N88" s="42" t="s">
        <v>349</v>
      </c>
      <c r="O88" s="42" t="s">
        <v>400</v>
      </c>
      <c r="P88" s="42" t="s">
        <v>401</v>
      </c>
      <c r="Q88" s="42" t="s">
        <v>436</v>
      </c>
      <c r="R88" s="42" t="s">
        <v>437</v>
      </c>
      <c r="S88" s="42" t="s">
        <v>354</v>
      </c>
      <c r="T88" s="42" t="s">
        <v>355</v>
      </c>
      <c r="U88" s="41">
        <v>1</v>
      </c>
      <c r="V88" s="42" t="s">
        <v>668</v>
      </c>
      <c r="W88" s="42" t="s">
        <v>324</v>
      </c>
      <c r="X88" s="42" t="s">
        <v>325</v>
      </c>
      <c r="Y88" s="42" t="s">
        <v>326</v>
      </c>
    </row>
    <row r="89" spans="1:25">
      <c r="A89" s="41">
        <v>9214</v>
      </c>
      <c r="B89" s="42" t="s">
        <v>669</v>
      </c>
      <c r="C89" s="42" t="s">
        <v>670</v>
      </c>
      <c r="D89" s="43">
        <v>25786</v>
      </c>
      <c r="E89" s="36">
        <v>25786</v>
      </c>
      <c r="F89" s="44">
        <f t="shared" si="2"/>
        <v>16676</v>
      </c>
      <c r="G89" s="42" t="s">
        <v>664</v>
      </c>
      <c r="H89" s="45">
        <v>34060</v>
      </c>
      <c r="I89" s="46">
        <f t="shared" si="3"/>
        <v>8402</v>
      </c>
      <c r="J89" s="42" t="s">
        <v>345</v>
      </c>
      <c r="K89" s="42" t="s">
        <v>346</v>
      </c>
      <c r="L89" s="42" t="s">
        <v>478</v>
      </c>
      <c r="M89" s="42" t="s">
        <v>479</v>
      </c>
      <c r="N89" s="42" t="s">
        <v>349</v>
      </c>
      <c r="O89" s="42" t="s">
        <v>392</v>
      </c>
      <c r="P89" s="42" t="s">
        <v>393</v>
      </c>
      <c r="Q89" s="42" t="s">
        <v>548</v>
      </c>
      <c r="R89" s="42" t="s">
        <v>549</v>
      </c>
      <c r="S89" s="42" t="s">
        <v>354</v>
      </c>
      <c r="T89" s="42" t="s">
        <v>355</v>
      </c>
      <c r="U89" s="41">
        <v>1</v>
      </c>
      <c r="V89" s="42" t="s">
        <v>671</v>
      </c>
      <c r="W89" s="42" t="s">
        <v>311</v>
      </c>
      <c r="X89" s="42" t="s">
        <v>312</v>
      </c>
      <c r="Y89" s="41"/>
    </row>
    <row r="90" spans="1:25">
      <c r="A90" s="41">
        <v>9215</v>
      </c>
      <c r="B90" s="42" t="s">
        <v>672</v>
      </c>
      <c r="C90" s="42" t="s">
        <v>673</v>
      </c>
      <c r="D90" s="43">
        <v>26336</v>
      </c>
      <c r="E90" s="36">
        <v>26336</v>
      </c>
      <c r="F90" s="44">
        <f t="shared" si="2"/>
        <v>16126</v>
      </c>
      <c r="G90" s="42" t="s">
        <v>664</v>
      </c>
      <c r="H90" s="45">
        <v>34060</v>
      </c>
      <c r="I90" s="46">
        <f t="shared" si="3"/>
        <v>8402</v>
      </c>
      <c r="J90" s="42" t="s">
        <v>301</v>
      </c>
      <c r="K90" s="42" t="s">
        <v>302</v>
      </c>
      <c r="L90" s="42" t="s">
        <v>303</v>
      </c>
      <c r="M90" s="42" t="s">
        <v>304</v>
      </c>
      <c r="N90" s="42" t="s">
        <v>349</v>
      </c>
      <c r="O90" s="42" t="s">
        <v>306</v>
      </c>
      <c r="P90" s="42" t="s">
        <v>307</v>
      </c>
      <c r="Q90" s="42" t="s">
        <v>387</v>
      </c>
      <c r="R90" s="42" t="s">
        <v>388</v>
      </c>
      <c r="S90" s="42" t="s">
        <v>354</v>
      </c>
      <c r="T90" s="42" t="s">
        <v>355</v>
      </c>
      <c r="U90" s="41">
        <v>1</v>
      </c>
      <c r="V90" s="42" t="s">
        <v>674</v>
      </c>
      <c r="W90" s="42" t="s">
        <v>324</v>
      </c>
      <c r="X90" s="42" t="s">
        <v>325</v>
      </c>
      <c r="Y90" s="42" t="s">
        <v>326</v>
      </c>
    </row>
    <row r="91" spans="1:25">
      <c r="A91" s="41">
        <v>9217</v>
      </c>
      <c r="B91" s="42" t="s">
        <v>675</v>
      </c>
      <c r="C91" s="42" t="s">
        <v>676</v>
      </c>
      <c r="D91" s="43">
        <v>26105</v>
      </c>
      <c r="E91" s="36">
        <v>26105</v>
      </c>
      <c r="F91" s="44">
        <f t="shared" si="2"/>
        <v>16357</v>
      </c>
      <c r="G91" s="42" t="s">
        <v>677</v>
      </c>
      <c r="H91" s="45">
        <v>34425</v>
      </c>
      <c r="I91" s="46">
        <f t="shared" si="3"/>
        <v>8037</v>
      </c>
      <c r="J91" s="42" t="s">
        <v>345</v>
      </c>
      <c r="K91" s="42" t="s">
        <v>346</v>
      </c>
      <c r="L91" s="42" t="s">
        <v>347</v>
      </c>
      <c r="M91" s="42" t="s">
        <v>348</v>
      </c>
      <c r="N91" s="42" t="s">
        <v>349</v>
      </c>
      <c r="O91" s="42" t="s">
        <v>392</v>
      </c>
      <c r="P91" s="42" t="s">
        <v>393</v>
      </c>
      <c r="Q91" s="42" t="s">
        <v>548</v>
      </c>
      <c r="R91" s="42" t="s">
        <v>549</v>
      </c>
      <c r="S91" s="42" t="s">
        <v>354</v>
      </c>
      <c r="T91" s="42" t="s">
        <v>355</v>
      </c>
      <c r="U91" s="41">
        <v>1</v>
      </c>
      <c r="V91" s="42" t="s">
        <v>678</v>
      </c>
      <c r="W91" s="42" t="s">
        <v>324</v>
      </c>
      <c r="X91" s="42" t="s">
        <v>325</v>
      </c>
      <c r="Y91" s="42" t="s">
        <v>326</v>
      </c>
    </row>
    <row r="92" spans="1:25">
      <c r="A92" s="41">
        <v>9218</v>
      </c>
      <c r="B92" s="42" t="s">
        <v>679</v>
      </c>
      <c r="C92" s="42" t="s">
        <v>680</v>
      </c>
      <c r="D92" s="43">
        <v>26194</v>
      </c>
      <c r="E92" s="36">
        <v>26194</v>
      </c>
      <c r="F92" s="44">
        <f t="shared" si="2"/>
        <v>16268</v>
      </c>
      <c r="G92" s="42" t="s">
        <v>677</v>
      </c>
      <c r="H92" s="45">
        <v>34425</v>
      </c>
      <c r="I92" s="46">
        <f t="shared" si="3"/>
        <v>8037</v>
      </c>
      <c r="J92" s="42" t="s">
        <v>301</v>
      </c>
      <c r="K92" s="42" t="s">
        <v>302</v>
      </c>
      <c r="L92" s="42" t="s">
        <v>303</v>
      </c>
      <c r="M92" s="42" t="s">
        <v>304</v>
      </c>
      <c r="N92" s="42" t="s">
        <v>349</v>
      </c>
      <c r="O92" s="42" t="s">
        <v>306</v>
      </c>
      <c r="P92" s="42" t="s">
        <v>307</v>
      </c>
      <c r="Q92" s="42" t="s">
        <v>387</v>
      </c>
      <c r="R92" s="42" t="s">
        <v>388</v>
      </c>
      <c r="S92" s="42" t="s">
        <v>354</v>
      </c>
      <c r="T92" s="42" t="s">
        <v>355</v>
      </c>
      <c r="U92" s="41">
        <v>1</v>
      </c>
      <c r="V92" s="42" t="s">
        <v>681</v>
      </c>
      <c r="W92" s="42" t="s">
        <v>324</v>
      </c>
      <c r="X92" s="42" t="s">
        <v>325</v>
      </c>
      <c r="Y92" s="42" t="s">
        <v>326</v>
      </c>
    </row>
    <row r="93" spans="1:25">
      <c r="A93" s="41">
        <v>9220</v>
      </c>
      <c r="B93" s="42" t="s">
        <v>682</v>
      </c>
      <c r="C93" s="42" t="s">
        <v>683</v>
      </c>
      <c r="D93" s="43">
        <v>26282</v>
      </c>
      <c r="E93" s="36">
        <v>26282</v>
      </c>
      <c r="F93" s="44">
        <f t="shared" si="2"/>
        <v>16180</v>
      </c>
      <c r="G93" s="42" t="s">
        <v>677</v>
      </c>
      <c r="H93" s="45">
        <v>34425</v>
      </c>
      <c r="I93" s="46">
        <f t="shared" si="3"/>
        <v>8037</v>
      </c>
      <c r="J93" s="42" t="s">
        <v>345</v>
      </c>
      <c r="K93" s="42" t="s">
        <v>346</v>
      </c>
      <c r="L93" s="42" t="s">
        <v>347</v>
      </c>
      <c r="M93" s="42" t="s">
        <v>348</v>
      </c>
      <c r="N93" s="42" t="s">
        <v>349</v>
      </c>
      <c r="O93" s="42" t="s">
        <v>350</v>
      </c>
      <c r="P93" s="42" t="s">
        <v>351</v>
      </c>
      <c r="Q93" s="42" t="s">
        <v>321</v>
      </c>
      <c r="R93" s="42" t="s">
        <v>322</v>
      </c>
      <c r="S93" s="42" t="s">
        <v>308</v>
      </c>
      <c r="T93" s="42" t="s">
        <v>309</v>
      </c>
      <c r="U93" s="41">
        <v>1</v>
      </c>
      <c r="V93" s="42" t="s">
        <v>684</v>
      </c>
      <c r="W93" s="42" t="s">
        <v>324</v>
      </c>
      <c r="X93" s="42" t="s">
        <v>325</v>
      </c>
      <c r="Y93" s="42" t="s">
        <v>326</v>
      </c>
    </row>
    <row r="94" spans="1:25">
      <c r="A94" s="41">
        <v>9221</v>
      </c>
      <c r="B94" s="42" t="s">
        <v>685</v>
      </c>
      <c r="C94" s="42" t="s">
        <v>686</v>
      </c>
      <c r="D94" s="43">
        <v>26426</v>
      </c>
      <c r="E94" s="36">
        <v>26426</v>
      </c>
      <c r="F94" s="44">
        <f t="shared" si="2"/>
        <v>16036</v>
      </c>
      <c r="G94" s="42" t="s">
        <v>677</v>
      </c>
      <c r="H94" s="45">
        <v>34425</v>
      </c>
      <c r="I94" s="46">
        <f t="shared" si="3"/>
        <v>8037</v>
      </c>
      <c r="J94" s="42" t="s">
        <v>345</v>
      </c>
      <c r="K94" s="42" t="s">
        <v>346</v>
      </c>
      <c r="L94" s="42" t="s">
        <v>347</v>
      </c>
      <c r="M94" s="42" t="s">
        <v>348</v>
      </c>
      <c r="N94" s="42" t="s">
        <v>349</v>
      </c>
      <c r="O94" s="42" t="s">
        <v>499</v>
      </c>
      <c r="P94" s="42" t="s">
        <v>500</v>
      </c>
      <c r="Q94" s="42" t="s">
        <v>352</v>
      </c>
      <c r="R94" s="42" t="s">
        <v>353</v>
      </c>
      <c r="S94" s="42" t="s">
        <v>354</v>
      </c>
      <c r="T94" s="42" t="s">
        <v>355</v>
      </c>
      <c r="U94" s="41">
        <v>1</v>
      </c>
      <c r="V94" s="42" t="s">
        <v>687</v>
      </c>
      <c r="W94" s="42" t="s">
        <v>688</v>
      </c>
      <c r="X94" s="42" t="s">
        <v>689</v>
      </c>
      <c r="Y94" s="42" t="s">
        <v>690</v>
      </c>
    </row>
    <row r="95" spans="1:25">
      <c r="A95" s="41">
        <v>9222</v>
      </c>
      <c r="B95" s="42" t="s">
        <v>691</v>
      </c>
      <c r="C95" s="42" t="s">
        <v>692</v>
      </c>
      <c r="D95" s="43">
        <v>26485</v>
      </c>
      <c r="E95" s="36">
        <v>26485</v>
      </c>
      <c r="F95" s="44">
        <f t="shared" si="2"/>
        <v>15977</v>
      </c>
      <c r="G95" s="42" t="s">
        <v>677</v>
      </c>
      <c r="H95" s="45">
        <v>34425</v>
      </c>
      <c r="I95" s="46">
        <f t="shared" si="3"/>
        <v>8037</v>
      </c>
      <c r="J95" s="42" t="s">
        <v>345</v>
      </c>
      <c r="K95" s="42" t="s">
        <v>346</v>
      </c>
      <c r="L95" s="42" t="s">
        <v>478</v>
      </c>
      <c r="M95" s="42" t="s">
        <v>479</v>
      </c>
      <c r="N95" s="42" t="s">
        <v>349</v>
      </c>
      <c r="O95" s="42" t="s">
        <v>400</v>
      </c>
      <c r="P95" s="42" t="s">
        <v>401</v>
      </c>
      <c r="Q95" s="42" t="s">
        <v>321</v>
      </c>
      <c r="R95" s="42" t="s">
        <v>322</v>
      </c>
      <c r="S95" s="42" t="s">
        <v>308</v>
      </c>
      <c r="T95" s="42" t="s">
        <v>309</v>
      </c>
      <c r="U95" s="41">
        <v>1</v>
      </c>
      <c r="V95" s="42" t="s">
        <v>605</v>
      </c>
      <c r="W95" s="42" t="s">
        <v>324</v>
      </c>
      <c r="X95" s="42" t="s">
        <v>325</v>
      </c>
      <c r="Y95" s="42" t="s">
        <v>326</v>
      </c>
    </row>
    <row r="96" spans="1:25">
      <c r="A96" s="41">
        <v>9223</v>
      </c>
      <c r="B96" s="42" t="s">
        <v>693</v>
      </c>
      <c r="C96" s="42" t="s">
        <v>694</v>
      </c>
      <c r="D96" s="43">
        <v>26616</v>
      </c>
      <c r="E96" s="36">
        <v>26616</v>
      </c>
      <c r="F96" s="44">
        <f t="shared" si="2"/>
        <v>15846</v>
      </c>
      <c r="G96" s="42" t="s">
        <v>677</v>
      </c>
      <c r="H96" s="45">
        <v>34425</v>
      </c>
      <c r="I96" s="46">
        <f t="shared" si="3"/>
        <v>8037</v>
      </c>
      <c r="J96" s="42" t="s">
        <v>345</v>
      </c>
      <c r="K96" s="42" t="s">
        <v>346</v>
      </c>
      <c r="L96" s="42" t="s">
        <v>347</v>
      </c>
      <c r="M96" s="42" t="s">
        <v>348</v>
      </c>
      <c r="N96" s="42" t="s">
        <v>349</v>
      </c>
      <c r="O96" s="42" t="s">
        <v>350</v>
      </c>
      <c r="P96" s="42" t="s">
        <v>351</v>
      </c>
      <c r="Q96" s="42" t="s">
        <v>436</v>
      </c>
      <c r="R96" s="42" t="s">
        <v>437</v>
      </c>
      <c r="S96" s="42" t="s">
        <v>354</v>
      </c>
      <c r="T96" s="42" t="s">
        <v>355</v>
      </c>
      <c r="U96" s="41">
        <v>1</v>
      </c>
      <c r="V96" s="42" t="s">
        <v>695</v>
      </c>
      <c r="W96" s="42" t="s">
        <v>688</v>
      </c>
      <c r="X96" s="42" t="s">
        <v>689</v>
      </c>
      <c r="Y96" s="42" t="s">
        <v>696</v>
      </c>
    </row>
    <row r="97" spans="1:25">
      <c r="A97" s="41">
        <v>9224</v>
      </c>
      <c r="B97" s="42" t="s">
        <v>697</v>
      </c>
      <c r="C97" s="42" t="s">
        <v>698</v>
      </c>
      <c r="D97" s="43">
        <v>26950</v>
      </c>
      <c r="E97" s="36">
        <v>26950</v>
      </c>
      <c r="F97" s="44">
        <f t="shared" si="2"/>
        <v>15512</v>
      </c>
      <c r="G97" s="42" t="s">
        <v>677</v>
      </c>
      <c r="H97" s="45">
        <v>34425</v>
      </c>
      <c r="I97" s="46">
        <f t="shared" si="3"/>
        <v>8037</v>
      </c>
      <c r="J97" s="42" t="s">
        <v>345</v>
      </c>
      <c r="K97" s="42" t="s">
        <v>346</v>
      </c>
      <c r="L97" s="42" t="s">
        <v>347</v>
      </c>
      <c r="M97" s="42" t="s">
        <v>348</v>
      </c>
      <c r="N97" s="42" t="s">
        <v>349</v>
      </c>
      <c r="O97" s="42" t="s">
        <v>434</v>
      </c>
      <c r="P97" s="42" t="s">
        <v>435</v>
      </c>
      <c r="Q97" s="42" t="s">
        <v>321</v>
      </c>
      <c r="R97" s="42" t="s">
        <v>322</v>
      </c>
      <c r="S97" s="42" t="s">
        <v>308</v>
      </c>
      <c r="T97" s="42" t="s">
        <v>309</v>
      </c>
      <c r="U97" s="41">
        <v>1</v>
      </c>
      <c r="V97" s="42" t="s">
        <v>699</v>
      </c>
      <c r="W97" s="42" t="s">
        <v>324</v>
      </c>
      <c r="X97" s="42" t="s">
        <v>325</v>
      </c>
      <c r="Y97" s="42" t="s">
        <v>326</v>
      </c>
    </row>
    <row r="98" spans="1:25">
      <c r="A98" s="41">
        <v>9225</v>
      </c>
      <c r="B98" s="42" t="s">
        <v>700</v>
      </c>
      <c r="C98" s="42" t="s">
        <v>701</v>
      </c>
      <c r="D98" s="43">
        <v>27506</v>
      </c>
      <c r="E98" s="36">
        <v>27506</v>
      </c>
      <c r="F98" s="44">
        <f t="shared" si="2"/>
        <v>14956</v>
      </c>
      <c r="G98" s="42" t="s">
        <v>677</v>
      </c>
      <c r="H98" s="45">
        <v>34425</v>
      </c>
      <c r="I98" s="46">
        <f t="shared" si="3"/>
        <v>8037</v>
      </c>
      <c r="J98" s="42" t="s">
        <v>345</v>
      </c>
      <c r="K98" s="42" t="s">
        <v>346</v>
      </c>
      <c r="L98" s="42" t="s">
        <v>478</v>
      </c>
      <c r="M98" s="42" t="s">
        <v>479</v>
      </c>
      <c r="N98" s="42" t="s">
        <v>349</v>
      </c>
      <c r="O98" s="42" t="s">
        <v>392</v>
      </c>
      <c r="P98" s="42" t="s">
        <v>393</v>
      </c>
      <c r="Q98" s="42" t="s">
        <v>321</v>
      </c>
      <c r="R98" s="42" t="s">
        <v>322</v>
      </c>
      <c r="S98" s="42" t="s">
        <v>308</v>
      </c>
      <c r="T98" s="42" t="s">
        <v>309</v>
      </c>
      <c r="U98" s="41">
        <v>1</v>
      </c>
      <c r="V98" s="42" t="s">
        <v>702</v>
      </c>
      <c r="W98" s="42" t="s">
        <v>584</v>
      </c>
      <c r="X98" s="42" t="s">
        <v>585</v>
      </c>
      <c r="Y98" s="41"/>
    </row>
    <row r="99" spans="1:25">
      <c r="A99" s="41">
        <v>9226</v>
      </c>
      <c r="B99" s="42" t="s">
        <v>703</v>
      </c>
      <c r="C99" s="42" t="s">
        <v>704</v>
      </c>
      <c r="D99" s="43">
        <v>27715</v>
      </c>
      <c r="E99" s="36">
        <v>27715</v>
      </c>
      <c r="F99" s="44">
        <f t="shared" si="2"/>
        <v>14747</v>
      </c>
      <c r="G99" s="42" t="s">
        <v>677</v>
      </c>
      <c r="H99" s="45">
        <v>34425</v>
      </c>
      <c r="I99" s="46">
        <f t="shared" si="3"/>
        <v>8037</v>
      </c>
      <c r="J99" s="42" t="s">
        <v>345</v>
      </c>
      <c r="K99" s="42" t="s">
        <v>346</v>
      </c>
      <c r="L99" s="42" t="s">
        <v>478</v>
      </c>
      <c r="M99" s="42" t="s">
        <v>479</v>
      </c>
      <c r="N99" s="42" t="s">
        <v>349</v>
      </c>
      <c r="O99" s="42" t="s">
        <v>306</v>
      </c>
      <c r="P99" s="42" t="s">
        <v>307</v>
      </c>
      <c r="Q99" s="42" t="s">
        <v>548</v>
      </c>
      <c r="R99" s="42" t="s">
        <v>549</v>
      </c>
      <c r="S99" s="42" t="s">
        <v>354</v>
      </c>
      <c r="T99" s="42" t="s">
        <v>355</v>
      </c>
      <c r="U99" s="41">
        <v>1</v>
      </c>
      <c r="V99" s="42" t="s">
        <v>705</v>
      </c>
      <c r="W99" s="42" t="s">
        <v>324</v>
      </c>
      <c r="X99" s="42" t="s">
        <v>325</v>
      </c>
      <c r="Y99" s="42" t="s">
        <v>326</v>
      </c>
    </row>
    <row r="100" spans="1:25">
      <c r="A100" s="41">
        <v>9227</v>
      </c>
      <c r="B100" s="42" t="s">
        <v>706</v>
      </c>
      <c r="C100" s="42" t="s">
        <v>707</v>
      </c>
      <c r="D100" s="43">
        <v>27759</v>
      </c>
      <c r="E100" s="36">
        <v>27759</v>
      </c>
      <c r="F100" s="44">
        <f t="shared" si="2"/>
        <v>14703</v>
      </c>
      <c r="G100" s="42" t="s">
        <v>677</v>
      </c>
      <c r="H100" s="45">
        <v>34425</v>
      </c>
      <c r="I100" s="46">
        <f t="shared" si="3"/>
        <v>8037</v>
      </c>
      <c r="J100" s="42" t="s">
        <v>301</v>
      </c>
      <c r="K100" s="42" t="s">
        <v>302</v>
      </c>
      <c r="L100" s="42" t="s">
        <v>368</v>
      </c>
      <c r="M100" s="42" t="s">
        <v>369</v>
      </c>
      <c r="N100" s="42" t="s">
        <v>349</v>
      </c>
      <c r="O100" s="42" t="s">
        <v>306</v>
      </c>
      <c r="P100" s="42" t="s">
        <v>307</v>
      </c>
      <c r="Q100" s="42" t="s">
        <v>436</v>
      </c>
      <c r="R100" s="42" t="s">
        <v>437</v>
      </c>
      <c r="S100" s="42" t="s">
        <v>354</v>
      </c>
      <c r="T100" s="42" t="s">
        <v>355</v>
      </c>
      <c r="U100" s="41">
        <v>1</v>
      </c>
      <c r="V100" s="42" t="s">
        <v>708</v>
      </c>
      <c r="W100" s="42" t="s">
        <v>324</v>
      </c>
      <c r="X100" s="42" t="s">
        <v>325</v>
      </c>
      <c r="Y100" s="42" t="s">
        <v>326</v>
      </c>
    </row>
    <row r="101" spans="1:25">
      <c r="A101" s="41">
        <v>9228</v>
      </c>
      <c r="B101" s="42" t="s">
        <v>709</v>
      </c>
      <c r="C101" s="42" t="s">
        <v>710</v>
      </c>
      <c r="D101" s="43">
        <v>27563</v>
      </c>
      <c r="E101" s="36">
        <v>27563</v>
      </c>
      <c r="F101" s="44">
        <f t="shared" si="2"/>
        <v>14899</v>
      </c>
      <c r="G101" s="42" t="s">
        <v>711</v>
      </c>
      <c r="H101" s="45">
        <v>34789</v>
      </c>
      <c r="I101" s="46">
        <f t="shared" si="3"/>
        <v>7673</v>
      </c>
      <c r="J101" s="42" t="s">
        <v>345</v>
      </c>
      <c r="K101" s="42" t="s">
        <v>346</v>
      </c>
      <c r="L101" s="42" t="s">
        <v>347</v>
      </c>
      <c r="M101" s="42" t="s">
        <v>348</v>
      </c>
      <c r="N101" s="42" t="s">
        <v>349</v>
      </c>
      <c r="O101" s="42" t="s">
        <v>446</v>
      </c>
      <c r="P101" s="42" t="s">
        <v>447</v>
      </c>
      <c r="Q101" s="42" t="s">
        <v>321</v>
      </c>
      <c r="R101" s="42" t="s">
        <v>322</v>
      </c>
      <c r="S101" s="42" t="s">
        <v>308</v>
      </c>
      <c r="T101" s="42" t="s">
        <v>309</v>
      </c>
      <c r="U101" s="41">
        <v>1</v>
      </c>
      <c r="V101" s="42" t="s">
        <v>712</v>
      </c>
      <c r="W101" s="42" t="s">
        <v>324</v>
      </c>
      <c r="X101" s="42" t="s">
        <v>325</v>
      </c>
      <c r="Y101" s="42" t="s">
        <v>326</v>
      </c>
    </row>
    <row r="102" spans="1:25">
      <c r="A102" s="41">
        <v>9229</v>
      </c>
      <c r="B102" s="42" t="s">
        <v>713</v>
      </c>
      <c r="C102" s="42" t="s">
        <v>714</v>
      </c>
      <c r="D102" s="43">
        <v>26475</v>
      </c>
      <c r="E102" s="36">
        <v>26475</v>
      </c>
      <c r="F102" s="44">
        <f t="shared" si="2"/>
        <v>15987</v>
      </c>
      <c r="G102" s="42" t="s">
        <v>715</v>
      </c>
      <c r="H102" s="45">
        <v>35156</v>
      </c>
      <c r="I102" s="46">
        <f t="shared" si="3"/>
        <v>7306</v>
      </c>
      <c r="J102" s="42" t="s">
        <v>345</v>
      </c>
      <c r="K102" s="42" t="s">
        <v>346</v>
      </c>
      <c r="L102" s="42" t="s">
        <v>347</v>
      </c>
      <c r="M102" s="42" t="s">
        <v>348</v>
      </c>
      <c r="N102" s="42" t="s">
        <v>349</v>
      </c>
      <c r="O102" s="42" t="s">
        <v>400</v>
      </c>
      <c r="P102" s="42" t="s">
        <v>401</v>
      </c>
      <c r="Q102" s="42" t="s">
        <v>321</v>
      </c>
      <c r="R102" s="42" t="s">
        <v>322</v>
      </c>
      <c r="S102" s="42" t="s">
        <v>308</v>
      </c>
      <c r="T102" s="42" t="s">
        <v>309</v>
      </c>
      <c r="U102" s="41">
        <v>1</v>
      </c>
      <c r="V102" s="42" t="s">
        <v>716</v>
      </c>
      <c r="W102" s="42" t="s">
        <v>311</v>
      </c>
      <c r="X102" s="42" t="s">
        <v>312</v>
      </c>
      <c r="Y102" s="41"/>
    </row>
    <row r="103" spans="1:25">
      <c r="A103" s="41">
        <v>9230</v>
      </c>
      <c r="B103" s="42" t="s">
        <v>717</v>
      </c>
      <c r="C103" s="42" t="s">
        <v>718</v>
      </c>
      <c r="D103" s="43">
        <v>26723</v>
      </c>
      <c r="E103" s="36">
        <v>26723</v>
      </c>
      <c r="F103" s="44">
        <f t="shared" si="2"/>
        <v>15739</v>
      </c>
      <c r="G103" s="42" t="s">
        <v>715</v>
      </c>
      <c r="H103" s="45">
        <v>35156</v>
      </c>
      <c r="I103" s="46">
        <f t="shared" si="3"/>
        <v>7306</v>
      </c>
      <c r="J103" s="42" t="s">
        <v>345</v>
      </c>
      <c r="K103" s="42" t="s">
        <v>346</v>
      </c>
      <c r="L103" s="42" t="s">
        <v>600</v>
      </c>
      <c r="M103" s="42" t="s">
        <v>601</v>
      </c>
      <c r="N103" s="42" t="s">
        <v>349</v>
      </c>
      <c r="O103" s="42" t="s">
        <v>392</v>
      </c>
      <c r="P103" s="42" t="s">
        <v>393</v>
      </c>
      <c r="Q103" s="42" t="s">
        <v>436</v>
      </c>
      <c r="R103" s="42" t="s">
        <v>437</v>
      </c>
      <c r="S103" s="42" t="s">
        <v>354</v>
      </c>
      <c r="T103" s="42" t="s">
        <v>355</v>
      </c>
      <c r="U103" s="41">
        <v>1</v>
      </c>
      <c r="V103" s="42" t="s">
        <v>719</v>
      </c>
      <c r="W103" s="42" t="s">
        <v>311</v>
      </c>
      <c r="X103" s="42" t="s">
        <v>312</v>
      </c>
      <c r="Y103" s="41"/>
    </row>
    <row r="104" spans="1:25">
      <c r="A104" s="41">
        <v>9231</v>
      </c>
      <c r="B104" s="42" t="s">
        <v>720</v>
      </c>
      <c r="C104" s="42" t="s">
        <v>721</v>
      </c>
      <c r="D104" s="43">
        <v>26999</v>
      </c>
      <c r="E104" s="36">
        <v>26999</v>
      </c>
      <c r="F104" s="44">
        <f t="shared" si="2"/>
        <v>15463</v>
      </c>
      <c r="G104" s="42" t="s">
        <v>715</v>
      </c>
      <c r="H104" s="45">
        <v>35156</v>
      </c>
      <c r="I104" s="46">
        <f t="shared" si="3"/>
        <v>7306</v>
      </c>
      <c r="J104" s="42" t="s">
        <v>301</v>
      </c>
      <c r="K104" s="42" t="s">
        <v>302</v>
      </c>
      <c r="L104" s="42" t="s">
        <v>303</v>
      </c>
      <c r="M104" s="42" t="s">
        <v>304</v>
      </c>
      <c r="N104" s="42" t="s">
        <v>349</v>
      </c>
      <c r="O104" s="42" t="s">
        <v>306</v>
      </c>
      <c r="P104" s="42" t="s">
        <v>307</v>
      </c>
      <c r="Q104" s="42" t="s">
        <v>436</v>
      </c>
      <c r="R104" s="42" t="s">
        <v>437</v>
      </c>
      <c r="S104" s="42" t="s">
        <v>354</v>
      </c>
      <c r="T104" s="42" t="s">
        <v>355</v>
      </c>
      <c r="U104" s="41">
        <v>1</v>
      </c>
      <c r="V104" s="42" t="s">
        <v>722</v>
      </c>
      <c r="W104" s="42" t="s">
        <v>324</v>
      </c>
      <c r="X104" s="42" t="s">
        <v>325</v>
      </c>
      <c r="Y104" s="42" t="s">
        <v>326</v>
      </c>
    </row>
    <row r="105" spans="1:25">
      <c r="A105" s="41">
        <v>9232</v>
      </c>
      <c r="B105" s="42" t="s">
        <v>723</v>
      </c>
      <c r="C105" s="42" t="s">
        <v>724</v>
      </c>
      <c r="D105" s="43">
        <v>27241</v>
      </c>
      <c r="E105" s="36">
        <v>27241</v>
      </c>
      <c r="F105" s="44">
        <f t="shared" si="2"/>
        <v>15221</v>
      </c>
      <c r="G105" s="42" t="s">
        <v>715</v>
      </c>
      <c r="H105" s="45">
        <v>35156</v>
      </c>
      <c r="I105" s="46">
        <f t="shared" si="3"/>
        <v>7306</v>
      </c>
      <c r="J105" s="42" t="s">
        <v>345</v>
      </c>
      <c r="K105" s="42" t="s">
        <v>346</v>
      </c>
      <c r="L105" s="42" t="s">
        <v>478</v>
      </c>
      <c r="M105" s="42" t="s">
        <v>479</v>
      </c>
      <c r="N105" s="42" t="s">
        <v>349</v>
      </c>
      <c r="O105" s="42" t="s">
        <v>350</v>
      </c>
      <c r="P105" s="42" t="s">
        <v>351</v>
      </c>
      <c r="Q105" s="42" t="s">
        <v>321</v>
      </c>
      <c r="R105" s="42" t="s">
        <v>322</v>
      </c>
      <c r="S105" s="42" t="s">
        <v>308</v>
      </c>
      <c r="T105" s="42" t="s">
        <v>309</v>
      </c>
      <c r="U105" s="41">
        <v>1</v>
      </c>
      <c r="V105" s="42" t="s">
        <v>725</v>
      </c>
      <c r="W105" s="42" t="s">
        <v>324</v>
      </c>
      <c r="X105" s="42" t="s">
        <v>325</v>
      </c>
      <c r="Y105" s="42" t="s">
        <v>326</v>
      </c>
    </row>
    <row r="106" spans="1:25">
      <c r="A106" s="41">
        <v>9233</v>
      </c>
      <c r="B106" s="42" t="s">
        <v>726</v>
      </c>
      <c r="C106" s="42" t="s">
        <v>727</v>
      </c>
      <c r="D106" s="43">
        <v>27696</v>
      </c>
      <c r="E106" s="36">
        <v>27696</v>
      </c>
      <c r="F106" s="44">
        <f t="shared" si="2"/>
        <v>14766</v>
      </c>
      <c r="G106" s="42" t="s">
        <v>715</v>
      </c>
      <c r="H106" s="45">
        <v>35156</v>
      </c>
      <c r="I106" s="46">
        <f t="shared" si="3"/>
        <v>7306</v>
      </c>
      <c r="J106" s="42" t="s">
        <v>301</v>
      </c>
      <c r="K106" s="42" t="s">
        <v>302</v>
      </c>
      <c r="L106" s="42" t="s">
        <v>303</v>
      </c>
      <c r="M106" s="42" t="s">
        <v>304</v>
      </c>
      <c r="N106" s="42" t="s">
        <v>349</v>
      </c>
      <c r="O106" s="42" t="s">
        <v>306</v>
      </c>
      <c r="P106" s="42" t="s">
        <v>307</v>
      </c>
      <c r="Q106" s="42" t="s">
        <v>436</v>
      </c>
      <c r="R106" s="42" t="s">
        <v>437</v>
      </c>
      <c r="S106" s="42" t="s">
        <v>354</v>
      </c>
      <c r="T106" s="42" t="s">
        <v>355</v>
      </c>
      <c r="U106" s="41">
        <v>1</v>
      </c>
      <c r="V106" s="42" t="s">
        <v>728</v>
      </c>
      <c r="W106" s="42" t="s">
        <v>729</v>
      </c>
      <c r="X106" s="42" t="s">
        <v>730</v>
      </c>
      <c r="Y106" s="42" t="s">
        <v>731</v>
      </c>
    </row>
    <row r="107" spans="1:25">
      <c r="A107" s="41">
        <v>9234</v>
      </c>
      <c r="B107" s="42" t="s">
        <v>732</v>
      </c>
      <c r="C107" s="42" t="s">
        <v>733</v>
      </c>
      <c r="D107" s="43">
        <v>28319</v>
      </c>
      <c r="E107" s="36">
        <v>28319</v>
      </c>
      <c r="F107" s="44">
        <f t="shared" si="2"/>
        <v>14143</v>
      </c>
      <c r="G107" s="42" t="s">
        <v>715</v>
      </c>
      <c r="H107" s="45">
        <v>35156</v>
      </c>
      <c r="I107" s="46">
        <f t="shared" si="3"/>
        <v>7306</v>
      </c>
      <c r="J107" s="42" t="s">
        <v>345</v>
      </c>
      <c r="K107" s="42" t="s">
        <v>346</v>
      </c>
      <c r="L107" s="42" t="s">
        <v>600</v>
      </c>
      <c r="M107" s="42" t="s">
        <v>601</v>
      </c>
      <c r="N107" s="42" t="s">
        <v>349</v>
      </c>
      <c r="O107" s="42" t="s">
        <v>392</v>
      </c>
      <c r="P107" s="42" t="s">
        <v>393</v>
      </c>
      <c r="Q107" s="42" t="s">
        <v>548</v>
      </c>
      <c r="R107" s="42" t="s">
        <v>549</v>
      </c>
      <c r="S107" s="42" t="s">
        <v>354</v>
      </c>
      <c r="T107" s="42" t="s">
        <v>355</v>
      </c>
      <c r="U107" s="41">
        <v>1</v>
      </c>
      <c r="V107" s="42" t="s">
        <v>734</v>
      </c>
      <c r="W107" s="42" t="s">
        <v>311</v>
      </c>
      <c r="X107" s="42" t="s">
        <v>312</v>
      </c>
      <c r="Y107" s="41"/>
    </row>
    <row r="108" spans="1:25">
      <c r="A108" s="41">
        <v>9235</v>
      </c>
      <c r="B108" s="42" t="s">
        <v>735</v>
      </c>
      <c r="C108" s="42" t="s">
        <v>727</v>
      </c>
      <c r="D108" s="43">
        <v>27696</v>
      </c>
      <c r="E108" s="36">
        <v>27696</v>
      </c>
      <c r="F108" s="44">
        <f t="shared" si="2"/>
        <v>14766</v>
      </c>
      <c r="G108" s="42" t="s">
        <v>736</v>
      </c>
      <c r="H108" s="45">
        <v>35521</v>
      </c>
      <c r="I108" s="46">
        <f t="shared" si="3"/>
        <v>6941</v>
      </c>
      <c r="J108" s="42" t="s">
        <v>345</v>
      </c>
      <c r="K108" s="42" t="s">
        <v>346</v>
      </c>
      <c r="L108" s="42" t="s">
        <v>347</v>
      </c>
      <c r="M108" s="42" t="s">
        <v>348</v>
      </c>
      <c r="N108" s="42" t="s">
        <v>349</v>
      </c>
      <c r="O108" s="42" t="s">
        <v>392</v>
      </c>
      <c r="P108" s="42" t="s">
        <v>393</v>
      </c>
      <c r="Q108" s="42" t="s">
        <v>321</v>
      </c>
      <c r="R108" s="42" t="s">
        <v>322</v>
      </c>
      <c r="S108" s="42" t="s">
        <v>308</v>
      </c>
      <c r="T108" s="42" t="s">
        <v>309</v>
      </c>
      <c r="U108" s="41">
        <v>1</v>
      </c>
      <c r="V108" s="42" t="s">
        <v>737</v>
      </c>
      <c r="W108" s="42" t="s">
        <v>324</v>
      </c>
      <c r="X108" s="42" t="s">
        <v>325</v>
      </c>
      <c r="Y108" s="42" t="s">
        <v>326</v>
      </c>
    </row>
    <row r="109" spans="1:25">
      <c r="A109" s="41">
        <v>9236</v>
      </c>
      <c r="B109" s="42" t="s">
        <v>738</v>
      </c>
      <c r="C109" s="42" t="s">
        <v>739</v>
      </c>
      <c r="D109" s="43">
        <v>28684</v>
      </c>
      <c r="E109" s="36">
        <v>28684</v>
      </c>
      <c r="F109" s="44">
        <f t="shared" si="2"/>
        <v>13778</v>
      </c>
      <c r="G109" s="42" t="s">
        <v>736</v>
      </c>
      <c r="H109" s="45">
        <v>35521</v>
      </c>
      <c r="I109" s="46">
        <f t="shared" si="3"/>
        <v>6941</v>
      </c>
      <c r="J109" s="42" t="s">
        <v>345</v>
      </c>
      <c r="K109" s="42" t="s">
        <v>346</v>
      </c>
      <c r="L109" s="42" t="s">
        <v>478</v>
      </c>
      <c r="M109" s="42" t="s">
        <v>479</v>
      </c>
      <c r="N109" s="42" t="s">
        <v>349</v>
      </c>
      <c r="O109" s="42" t="s">
        <v>350</v>
      </c>
      <c r="P109" s="42" t="s">
        <v>351</v>
      </c>
      <c r="Q109" s="42" t="s">
        <v>321</v>
      </c>
      <c r="R109" s="42" t="s">
        <v>322</v>
      </c>
      <c r="S109" s="42" t="s">
        <v>308</v>
      </c>
      <c r="T109" s="42" t="s">
        <v>309</v>
      </c>
      <c r="U109" s="41">
        <v>1</v>
      </c>
      <c r="V109" s="42" t="s">
        <v>740</v>
      </c>
      <c r="W109" s="42" t="s">
        <v>311</v>
      </c>
      <c r="X109" s="42" t="s">
        <v>312</v>
      </c>
      <c r="Y109" s="41"/>
    </row>
    <row r="110" spans="1:25">
      <c r="A110" s="41">
        <v>9238</v>
      </c>
      <c r="B110" s="42" t="s">
        <v>741</v>
      </c>
      <c r="C110" s="42" t="s">
        <v>742</v>
      </c>
      <c r="D110" s="43">
        <v>27277</v>
      </c>
      <c r="E110" s="36">
        <v>27277</v>
      </c>
      <c r="F110" s="44">
        <f t="shared" si="2"/>
        <v>15185</v>
      </c>
      <c r="G110" s="42" t="s">
        <v>743</v>
      </c>
      <c r="H110" s="45">
        <v>35886</v>
      </c>
      <c r="I110" s="46">
        <f t="shared" si="3"/>
        <v>6576</v>
      </c>
      <c r="J110" s="42" t="s">
        <v>345</v>
      </c>
      <c r="K110" s="42" t="s">
        <v>346</v>
      </c>
      <c r="L110" s="42" t="s">
        <v>478</v>
      </c>
      <c r="M110" s="42" t="s">
        <v>479</v>
      </c>
      <c r="N110" s="42" t="s">
        <v>349</v>
      </c>
      <c r="O110" s="42" t="s">
        <v>499</v>
      </c>
      <c r="P110" s="42" t="s">
        <v>500</v>
      </c>
      <c r="Q110" s="42" t="s">
        <v>321</v>
      </c>
      <c r="R110" s="42" t="s">
        <v>322</v>
      </c>
      <c r="S110" s="42" t="s">
        <v>308</v>
      </c>
      <c r="T110" s="42" t="s">
        <v>309</v>
      </c>
      <c r="U110" s="41">
        <v>1</v>
      </c>
      <c r="V110" s="42" t="s">
        <v>744</v>
      </c>
      <c r="W110" s="42" t="s">
        <v>324</v>
      </c>
      <c r="X110" s="42" t="s">
        <v>325</v>
      </c>
      <c r="Y110" s="42" t="s">
        <v>326</v>
      </c>
    </row>
    <row r="111" spans="1:25">
      <c r="A111" s="41">
        <v>9239</v>
      </c>
      <c r="B111" s="42" t="s">
        <v>745</v>
      </c>
      <c r="C111" s="42" t="s">
        <v>746</v>
      </c>
      <c r="D111" s="43">
        <v>27500</v>
      </c>
      <c r="E111" s="36">
        <v>27500</v>
      </c>
      <c r="F111" s="44">
        <f t="shared" si="2"/>
        <v>14962</v>
      </c>
      <c r="G111" s="42" t="s">
        <v>743</v>
      </c>
      <c r="H111" s="45">
        <v>35886</v>
      </c>
      <c r="I111" s="46">
        <f t="shared" si="3"/>
        <v>6576</v>
      </c>
      <c r="J111" s="42" t="s">
        <v>345</v>
      </c>
      <c r="K111" s="42" t="s">
        <v>346</v>
      </c>
      <c r="L111" s="42" t="s">
        <v>347</v>
      </c>
      <c r="M111" s="42" t="s">
        <v>348</v>
      </c>
      <c r="N111" s="42" t="s">
        <v>349</v>
      </c>
      <c r="O111" s="42" t="s">
        <v>499</v>
      </c>
      <c r="P111" s="42" t="s">
        <v>500</v>
      </c>
      <c r="Q111" s="42" t="s">
        <v>436</v>
      </c>
      <c r="R111" s="42" t="s">
        <v>437</v>
      </c>
      <c r="S111" s="42" t="s">
        <v>354</v>
      </c>
      <c r="T111" s="42" t="s">
        <v>355</v>
      </c>
      <c r="U111" s="41">
        <v>1</v>
      </c>
      <c r="V111" s="42" t="s">
        <v>747</v>
      </c>
      <c r="W111" s="42" t="s">
        <v>324</v>
      </c>
      <c r="X111" s="42" t="s">
        <v>325</v>
      </c>
      <c r="Y111" s="42" t="s">
        <v>326</v>
      </c>
    </row>
    <row r="112" spans="1:25">
      <c r="A112" s="41">
        <v>9240</v>
      </c>
      <c r="B112" s="42" t="s">
        <v>748</v>
      </c>
      <c r="C112" s="42" t="s">
        <v>749</v>
      </c>
      <c r="D112" s="43">
        <v>27531</v>
      </c>
      <c r="E112" s="36">
        <v>27531</v>
      </c>
      <c r="F112" s="44">
        <f t="shared" si="2"/>
        <v>14931</v>
      </c>
      <c r="G112" s="42" t="s">
        <v>743</v>
      </c>
      <c r="H112" s="45">
        <v>35886</v>
      </c>
      <c r="I112" s="46">
        <f t="shared" si="3"/>
        <v>6576</v>
      </c>
      <c r="J112" s="42" t="s">
        <v>345</v>
      </c>
      <c r="K112" s="42" t="s">
        <v>346</v>
      </c>
      <c r="L112" s="42" t="s">
        <v>347</v>
      </c>
      <c r="M112" s="42" t="s">
        <v>348</v>
      </c>
      <c r="N112" s="42" t="s">
        <v>349</v>
      </c>
      <c r="O112" s="42" t="s">
        <v>499</v>
      </c>
      <c r="P112" s="42" t="s">
        <v>500</v>
      </c>
      <c r="Q112" s="42" t="s">
        <v>436</v>
      </c>
      <c r="R112" s="42" t="s">
        <v>437</v>
      </c>
      <c r="S112" s="42" t="s">
        <v>354</v>
      </c>
      <c r="T112" s="42" t="s">
        <v>355</v>
      </c>
      <c r="U112" s="41">
        <v>1</v>
      </c>
      <c r="V112" s="42" t="s">
        <v>750</v>
      </c>
      <c r="W112" s="42" t="s">
        <v>324</v>
      </c>
      <c r="X112" s="42" t="s">
        <v>325</v>
      </c>
      <c r="Y112" s="42" t="s">
        <v>326</v>
      </c>
    </row>
    <row r="113" spans="1:25">
      <c r="A113" s="41">
        <v>9241</v>
      </c>
      <c r="B113" s="42" t="s">
        <v>751</v>
      </c>
      <c r="C113" s="42" t="s">
        <v>752</v>
      </c>
      <c r="D113" s="43">
        <v>27545</v>
      </c>
      <c r="E113" s="36">
        <v>27545</v>
      </c>
      <c r="F113" s="44">
        <f t="shared" si="2"/>
        <v>14917</v>
      </c>
      <c r="G113" s="42" t="s">
        <v>743</v>
      </c>
      <c r="H113" s="45">
        <v>35886</v>
      </c>
      <c r="I113" s="46">
        <f t="shared" si="3"/>
        <v>6576</v>
      </c>
      <c r="J113" s="42" t="s">
        <v>345</v>
      </c>
      <c r="K113" s="42" t="s">
        <v>346</v>
      </c>
      <c r="L113" s="42" t="s">
        <v>478</v>
      </c>
      <c r="M113" s="42" t="s">
        <v>479</v>
      </c>
      <c r="N113" s="42" t="s">
        <v>349</v>
      </c>
      <c r="O113" s="42" t="s">
        <v>392</v>
      </c>
      <c r="P113" s="42" t="s">
        <v>393</v>
      </c>
      <c r="Q113" s="42" t="s">
        <v>321</v>
      </c>
      <c r="R113" s="42" t="s">
        <v>322</v>
      </c>
      <c r="S113" s="42" t="s">
        <v>308</v>
      </c>
      <c r="T113" s="42" t="s">
        <v>309</v>
      </c>
      <c r="U113" s="41">
        <v>1</v>
      </c>
      <c r="V113" s="42" t="s">
        <v>753</v>
      </c>
      <c r="W113" s="42" t="s">
        <v>324</v>
      </c>
      <c r="X113" s="42" t="s">
        <v>325</v>
      </c>
      <c r="Y113" s="42" t="s">
        <v>326</v>
      </c>
    </row>
    <row r="114" spans="1:25">
      <c r="A114" s="41">
        <v>9242</v>
      </c>
      <c r="B114" s="42" t="s">
        <v>754</v>
      </c>
      <c r="C114" s="42" t="s">
        <v>755</v>
      </c>
      <c r="D114" s="43">
        <v>29630</v>
      </c>
      <c r="E114" s="36">
        <v>29630</v>
      </c>
      <c r="F114" s="44">
        <f t="shared" si="2"/>
        <v>12832</v>
      </c>
      <c r="G114" s="42" t="s">
        <v>756</v>
      </c>
      <c r="H114" s="45">
        <v>36251</v>
      </c>
      <c r="I114" s="46">
        <f t="shared" si="3"/>
        <v>6211</v>
      </c>
      <c r="J114" s="42" t="s">
        <v>345</v>
      </c>
      <c r="K114" s="42" t="s">
        <v>346</v>
      </c>
      <c r="L114" s="42" t="s">
        <v>368</v>
      </c>
      <c r="M114" s="42" t="s">
        <v>369</v>
      </c>
      <c r="N114" s="42" t="s">
        <v>349</v>
      </c>
      <c r="O114" s="42" t="s">
        <v>306</v>
      </c>
      <c r="P114" s="42" t="s">
        <v>307</v>
      </c>
      <c r="Q114" s="42" t="s">
        <v>321</v>
      </c>
      <c r="R114" s="42" t="s">
        <v>322</v>
      </c>
      <c r="S114" s="42" t="s">
        <v>308</v>
      </c>
      <c r="T114" s="42" t="s">
        <v>309</v>
      </c>
      <c r="U114" s="41">
        <v>1</v>
      </c>
      <c r="V114" s="42" t="s">
        <v>757</v>
      </c>
      <c r="W114" s="42" t="s">
        <v>324</v>
      </c>
      <c r="X114" s="42" t="s">
        <v>325</v>
      </c>
      <c r="Y114" s="42" t="s">
        <v>326</v>
      </c>
    </row>
    <row r="115" spans="1:25">
      <c r="A115" s="41">
        <v>9243</v>
      </c>
      <c r="B115" s="42" t="s">
        <v>758</v>
      </c>
      <c r="C115" s="42" t="s">
        <v>759</v>
      </c>
      <c r="D115" s="43">
        <v>28374</v>
      </c>
      <c r="E115" s="36">
        <v>28374</v>
      </c>
      <c r="F115" s="44">
        <f t="shared" si="2"/>
        <v>14088</v>
      </c>
      <c r="G115" s="42" t="s">
        <v>760</v>
      </c>
      <c r="H115" s="45">
        <v>36617</v>
      </c>
      <c r="I115" s="46">
        <f t="shared" si="3"/>
        <v>5845</v>
      </c>
      <c r="J115" s="42" t="s">
        <v>301</v>
      </c>
      <c r="K115" s="42" t="s">
        <v>302</v>
      </c>
      <c r="L115" s="42" t="s">
        <v>368</v>
      </c>
      <c r="M115" s="42" t="s">
        <v>369</v>
      </c>
      <c r="N115" s="42" t="s">
        <v>349</v>
      </c>
      <c r="O115" s="42" t="s">
        <v>306</v>
      </c>
      <c r="P115" s="42" t="s">
        <v>307</v>
      </c>
      <c r="Q115" s="42" t="s">
        <v>436</v>
      </c>
      <c r="R115" s="42" t="s">
        <v>437</v>
      </c>
      <c r="S115" s="42" t="s">
        <v>354</v>
      </c>
      <c r="T115" s="42" t="s">
        <v>355</v>
      </c>
      <c r="U115" s="41">
        <v>1</v>
      </c>
      <c r="V115" s="42" t="s">
        <v>761</v>
      </c>
      <c r="W115" s="42" t="s">
        <v>324</v>
      </c>
      <c r="X115" s="42" t="s">
        <v>325</v>
      </c>
      <c r="Y115" s="42" t="s">
        <v>326</v>
      </c>
    </row>
    <row r="116" spans="1:25">
      <c r="A116" s="41">
        <v>9244</v>
      </c>
      <c r="B116" s="42" t="s">
        <v>762</v>
      </c>
      <c r="C116" s="42" t="s">
        <v>763</v>
      </c>
      <c r="D116" s="43">
        <v>28403</v>
      </c>
      <c r="E116" s="36">
        <v>28403</v>
      </c>
      <c r="F116" s="44">
        <f t="shared" si="2"/>
        <v>14059</v>
      </c>
      <c r="G116" s="42" t="s">
        <v>764</v>
      </c>
      <c r="H116" s="45">
        <v>36982</v>
      </c>
      <c r="I116" s="46">
        <f t="shared" si="3"/>
        <v>5480</v>
      </c>
      <c r="J116" s="42" t="s">
        <v>301</v>
      </c>
      <c r="K116" s="42" t="s">
        <v>302</v>
      </c>
      <c r="L116" s="42" t="s">
        <v>368</v>
      </c>
      <c r="M116" s="42" t="s">
        <v>369</v>
      </c>
      <c r="N116" s="42" t="s">
        <v>349</v>
      </c>
      <c r="O116" s="42" t="s">
        <v>392</v>
      </c>
      <c r="P116" s="42" t="s">
        <v>393</v>
      </c>
      <c r="Q116" s="42" t="s">
        <v>436</v>
      </c>
      <c r="R116" s="42" t="s">
        <v>437</v>
      </c>
      <c r="S116" s="42" t="s">
        <v>354</v>
      </c>
      <c r="T116" s="42" t="s">
        <v>355</v>
      </c>
      <c r="U116" s="41">
        <v>1</v>
      </c>
      <c r="V116" s="42" t="s">
        <v>765</v>
      </c>
      <c r="W116" s="42" t="s">
        <v>324</v>
      </c>
      <c r="X116" s="42" t="s">
        <v>325</v>
      </c>
      <c r="Y116" s="42" t="s">
        <v>326</v>
      </c>
    </row>
    <row r="117" spans="1:25">
      <c r="A117" s="41">
        <v>9245</v>
      </c>
      <c r="B117" s="42" t="s">
        <v>766</v>
      </c>
      <c r="C117" s="42" t="s">
        <v>767</v>
      </c>
      <c r="D117" s="43">
        <v>28446</v>
      </c>
      <c r="E117" s="36">
        <v>28446</v>
      </c>
      <c r="F117" s="44">
        <f t="shared" si="2"/>
        <v>14016</v>
      </c>
      <c r="G117" s="42" t="s">
        <v>764</v>
      </c>
      <c r="H117" s="45">
        <v>36982</v>
      </c>
      <c r="I117" s="46">
        <f t="shared" si="3"/>
        <v>5480</v>
      </c>
      <c r="J117" s="42" t="s">
        <v>345</v>
      </c>
      <c r="K117" s="42" t="s">
        <v>346</v>
      </c>
      <c r="L117" s="42" t="s">
        <v>478</v>
      </c>
      <c r="M117" s="42" t="s">
        <v>479</v>
      </c>
      <c r="N117" s="42" t="s">
        <v>349</v>
      </c>
      <c r="O117" s="42" t="s">
        <v>350</v>
      </c>
      <c r="P117" s="42" t="s">
        <v>351</v>
      </c>
      <c r="Q117" s="42" t="s">
        <v>321</v>
      </c>
      <c r="R117" s="42" t="s">
        <v>322</v>
      </c>
      <c r="S117" s="42" t="s">
        <v>308</v>
      </c>
      <c r="T117" s="42" t="s">
        <v>309</v>
      </c>
      <c r="U117" s="41">
        <v>1</v>
      </c>
      <c r="V117" s="42" t="s">
        <v>768</v>
      </c>
      <c r="W117" s="42" t="s">
        <v>311</v>
      </c>
      <c r="X117" s="42" t="s">
        <v>312</v>
      </c>
      <c r="Y117" s="41"/>
    </row>
    <row r="118" spans="1:25">
      <c r="A118" s="41">
        <v>9246</v>
      </c>
      <c r="B118" s="42" t="s">
        <v>769</v>
      </c>
      <c r="C118" s="42" t="s">
        <v>770</v>
      </c>
      <c r="D118" s="43">
        <v>29304</v>
      </c>
      <c r="E118" s="36">
        <v>29304</v>
      </c>
      <c r="F118" s="44">
        <f t="shared" si="2"/>
        <v>13158</v>
      </c>
      <c r="G118" s="42" t="s">
        <v>764</v>
      </c>
      <c r="H118" s="45">
        <v>36982</v>
      </c>
      <c r="I118" s="46">
        <f t="shared" si="3"/>
        <v>5480</v>
      </c>
      <c r="J118" s="42" t="s">
        <v>345</v>
      </c>
      <c r="K118" s="42" t="s">
        <v>346</v>
      </c>
      <c r="L118" s="42" t="s">
        <v>478</v>
      </c>
      <c r="M118" s="42" t="s">
        <v>479</v>
      </c>
      <c r="N118" s="42" t="s">
        <v>349</v>
      </c>
      <c r="O118" s="42" t="s">
        <v>392</v>
      </c>
      <c r="P118" s="42" t="s">
        <v>393</v>
      </c>
      <c r="Q118" s="42" t="s">
        <v>321</v>
      </c>
      <c r="R118" s="42" t="s">
        <v>322</v>
      </c>
      <c r="S118" s="42" t="s">
        <v>308</v>
      </c>
      <c r="T118" s="42" t="s">
        <v>309</v>
      </c>
      <c r="U118" s="41">
        <v>1</v>
      </c>
      <c r="V118" s="42" t="s">
        <v>771</v>
      </c>
      <c r="W118" s="42" t="s">
        <v>324</v>
      </c>
      <c r="X118" s="42" t="s">
        <v>325</v>
      </c>
      <c r="Y118" s="42" t="s">
        <v>326</v>
      </c>
    </row>
    <row r="119" spans="1:25">
      <c r="A119" s="41">
        <v>9247</v>
      </c>
      <c r="B119" s="42" t="s">
        <v>772</v>
      </c>
      <c r="C119" s="42" t="s">
        <v>773</v>
      </c>
      <c r="D119" s="43">
        <v>30732</v>
      </c>
      <c r="E119" s="36">
        <v>30732</v>
      </c>
      <c r="F119" s="44">
        <f t="shared" si="2"/>
        <v>11730</v>
      </c>
      <c r="G119" s="42" t="s">
        <v>774</v>
      </c>
      <c r="H119" s="45">
        <v>37347</v>
      </c>
      <c r="I119" s="46">
        <f t="shared" si="3"/>
        <v>5115</v>
      </c>
      <c r="J119" s="42" t="s">
        <v>301</v>
      </c>
      <c r="K119" s="42" t="s">
        <v>302</v>
      </c>
      <c r="L119" s="42" t="s">
        <v>368</v>
      </c>
      <c r="M119" s="42" t="s">
        <v>369</v>
      </c>
      <c r="N119" s="42" t="s">
        <v>349</v>
      </c>
      <c r="O119" s="42" t="s">
        <v>306</v>
      </c>
      <c r="P119" s="42" t="s">
        <v>307</v>
      </c>
      <c r="Q119" s="42" t="s">
        <v>548</v>
      </c>
      <c r="R119" s="42" t="s">
        <v>549</v>
      </c>
      <c r="S119" s="42" t="s">
        <v>354</v>
      </c>
      <c r="T119" s="42" t="s">
        <v>355</v>
      </c>
      <c r="U119" s="41">
        <v>1</v>
      </c>
      <c r="V119" s="42" t="s">
        <v>775</v>
      </c>
      <c r="W119" s="42" t="s">
        <v>324</v>
      </c>
      <c r="X119" s="42" t="s">
        <v>325</v>
      </c>
      <c r="Y119" s="42" t="s">
        <v>326</v>
      </c>
    </row>
    <row r="120" spans="1:25">
      <c r="A120" s="41">
        <v>9248</v>
      </c>
      <c r="B120" s="42" t="s">
        <v>776</v>
      </c>
      <c r="C120" s="42" t="s">
        <v>777</v>
      </c>
      <c r="D120" s="43">
        <v>29021</v>
      </c>
      <c r="E120" s="36">
        <v>29021</v>
      </c>
      <c r="F120" s="44">
        <f t="shared" si="2"/>
        <v>13441</v>
      </c>
      <c r="G120" s="42" t="s">
        <v>778</v>
      </c>
      <c r="H120" s="45">
        <v>37712</v>
      </c>
      <c r="I120" s="46">
        <f t="shared" si="3"/>
        <v>4750</v>
      </c>
      <c r="J120" s="42" t="s">
        <v>345</v>
      </c>
      <c r="K120" s="42" t="s">
        <v>346</v>
      </c>
      <c r="L120" s="42" t="s">
        <v>478</v>
      </c>
      <c r="M120" s="42" t="s">
        <v>479</v>
      </c>
      <c r="N120" s="42" t="s">
        <v>349</v>
      </c>
      <c r="O120" s="42" t="s">
        <v>499</v>
      </c>
      <c r="P120" s="42" t="s">
        <v>500</v>
      </c>
      <c r="Q120" s="42" t="s">
        <v>321</v>
      </c>
      <c r="R120" s="42" t="s">
        <v>322</v>
      </c>
      <c r="S120" s="42" t="s">
        <v>308</v>
      </c>
      <c r="T120" s="42" t="s">
        <v>309</v>
      </c>
      <c r="U120" s="41">
        <v>1</v>
      </c>
      <c r="V120" s="42" t="s">
        <v>775</v>
      </c>
      <c r="W120" s="42" t="s">
        <v>324</v>
      </c>
      <c r="X120" s="42" t="s">
        <v>325</v>
      </c>
      <c r="Y120" s="42" t="s">
        <v>326</v>
      </c>
    </row>
    <row r="121" spans="1:25">
      <c r="A121" s="41">
        <v>9249</v>
      </c>
      <c r="B121" s="42" t="s">
        <v>779</v>
      </c>
      <c r="C121" s="42" t="s">
        <v>780</v>
      </c>
      <c r="D121" s="43">
        <v>31138</v>
      </c>
      <c r="E121" s="36">
        <v>31138</v>
      </c>
      <c r="F121" s="44">
        <f t="shared" si="2"/>
        <v>11324</v>
      </c>
      <c r="G121" s="42" t="s">
        <v>778</v>
      </c>
      <c r="H121" s="45">
        <v>37712</v>
      </c>
      <c r="I121" s="46">
        <f t="shared" si="3"/>
        <v>4750</v>
      </c>
      <c r="J121" s="42" t="s">
        <v>345</v>
      </c>
      <c r="K121" s="42" t="s">
        <v>346</v>
      </c>
      <c r="L121" s="42" t="s">
        <v>600</v>
      </c>
      <c r="M121" s="42" t="s">
        <v>601</v>
      </c>
      <c r="N121" s="42" t="s">
        <v>349</v>
      </c>
      <c r="O121" s="42" t="s">
        <v>392</v>
      </c>
      <c r="P121" s="42" t="s">
        <v>393</v>
      </c>
      <c r="Q121" s="42" t="s">
        <v>321</v>
      </c>
      <c r="R121" s="42" t="s">
        <v>322</v>
      </c>
      <c r="S121" s="42" t="s">
        <v>308</v>
      </c>
      <c r="T121" s="42" t="s">
        <v>309</v>
      </c>
      <c r="U121" s="41">
        <v>1</v>
      </c>
      <c r="V121" s="42" t="s">
        <v>781</v>
      </c>
      <c r="W121" s="42" t="s">
        <v>324</v>
      </c>
      <c r="X121" s="42" t="s">
        <v>325</v>
      </c>
      <c r="Y121" s="42" t="s">
        <v>326</v>
      </c>
    </row>
    <row r="122" spans="1:25">
      <c r="A122" s="41">
        <v>9250</v>
      </c>
      <c r="B122" s="42" t="s">
        <v>782</v>
      </c>
      <c r="C122" s="42" t="s">
        <v>783</v>
      </c>
      <c r="D122" s="43">
        <v>34164</v>
      </c>
      <c r="E122" s="36">
        <v>34164</v>
      </c>
      <c r="F122" s="44">
        <f t="shared" si="2"/>
        <v>8298</v>
      </c>
      <c r="G122" s="42" t="s">
        <v>784</v>
      </c>
      <c r="H122" s="45">
        <v>38078</v>
      </c>
      <c r="I122" s="46">
        <f t="shared" si="3"/>
        <v>4384</v>
      </c>
      <c r="J122" s="42" t="s">
        <v>345</v>
      </c>
      <c r="K122" s="42" t="s">
        <v>346</v>
      </c>
      <c r="L122" s="42" t="s">
        <v>478</v>
      </c>
      <c r="M122" s="42" t="s">
        <v>479</v>
      </c>
      <c r="N122" s="42" t="s">
        <v>349</v>
      </c>
      <c r="O122" s="42" t="s">
        <v>350</v>
      </c>
      <c r="P122" s="42" t="s">
        <v>351</v>
      </c>
      <c r="Q122" s="42" t="s">
        <v>321</v>
      </c>
      <c r="R122" s="42" t="s">
        <v>322</v>
      </c>
      <c r="S122" s="42" t="s">
        <v>308</v>
      </c>
      <c r="T122" s="42" t="s">
        <v>309</v>
      </c>
      <c r="U122" s="41">
        <v>1</v>
      </c>
      <c r="V122" s="42" t="s">
        <v>785</v>
      </c>
      <c r="W122" s="42" t="s">
        <v>324</v>
      </c>
      <c r="X122" s="42" t="s">
        <v>325</v>
      </c>
      <c r="Y122" s="42" t="s">
        <v>326</v>
      </c>
    </row>
    <row r="123" spans="1:25">
      <c r="A123" s="41">
        <v>9251</v>
      </c>
      <c r="B123" s="42" t="s">
        <v>786</v>
      </c>
      <c r="C123" s="42" t="s">
        <v>787</v>
      </c>
      <c r="D123" s="43">
        <v>29623</v>
      </c>
      <c r="E123" s="36">
        <v>29623</v>
      </c>
      <c r="F123" s="44">
        <f t="shared" si="2"/>
        <v>12839</v>
      </c>
      <c r="G123" s="42" t="s">
        <v>784</v>
      </c>
      <c r="H123" s="45">
        <v>38078</v>
      </c>
      <c r="I123" s="46">
        <f t="shared" si="3"/>
        <v>4384</v>
      </c>
      <c r="J123" s="42" t="s">
        <v>345</v>
      </c>
      <c r="K123" s="42" t="s">
        <v>346</v>
      </c>
      <c r="L123" s="42" t="s">
        <v>478</v>
      </c>
      <c r="M123" s="42" t="s">
        <v>479</v>
      </c>
      <c r="N123" s="42" t="s">
        <v>349</v>
      </c>
      <c r="O123" s="42" t="s">
        <v>392</v>
      </c>
      <c r="P123" s="42" t="s">
        <v>393</v>
      </c>
      <c r="Q123" s="42" t="s">
        <v>321</v>
      </c>
      <c r="R123" s="42" t="s">
        <v>322</v>
      </c>
      <c r="S123" s="42" t="s">
        <v>308</v>
      </c>
      <c r="T123" s="42" t="s">
        <v>309</v>
      </c>
      <c r="U123" s="41">
        <v>1</v>
      </c>
      <c r="V123" s="42" t="s">
        <v>756</v>
      </c>
      <c r="W123" s="42" t="s">
        <v>324</v>
      </c>
      <c r="X123" s="42" t="s">
        <v>325</v>
      </c>
      <c r="Y123" s="42" t="s">
        <v>326</v>
      </c>
    </row>
    <row r="124" spans="1:25">
      <c r="A124" s="41">
        <v>9252</v>
      </c>
      <c r="B124" s="42" t="s">
        <v>788</v>
      </c>
      <c r="C124" s="42" t="s">
        <v>789</v>
      </c>
      <c r="D124" s="43">
        <v>29925</v>
      </c>
      <c r="E124" s="36">
        <v>29925</v>
      </c>
      <c r="F124" s="44">
        <f t="shared" si="2"/>
        <v>12537</v>
      </c>
      <c r="G124" s="42" t="s">
        <v>784</v>
      </c>
      <c r="H124" s="45">
        <v>38078</v>
      </c>
      <c r="I124" s="46">
        <f t="shared" si="3"/>
        <v>4384</v>
      </c>
      <c r="J124" s="42" t="s">
        <v>301</v>
      </c>
      <c r="K124" s="42" t="s">
        <v>302</v>
      </c>
      <c r="L124" s="42" t="s">
        <v>303</v>
      </c>
      <c r="M124" s="42" t="s">
        <v>304</v>
      </c>
      <c r="N124" s="42" t="s">
        <v>349</v>
      </c>
      <c r="O124" s="42" t="s">
        <v>306</v>
      </c>
      <c r="P124" s="42" t="s">
        <v>307</v>
      </c>
      <c r="Q124" s="42" t="s">
        <v>321</v>
      </c>
      <c r="R124" s="42" t="s">
        <v>322</v>
      </c>
      <c r="S124" s="42" t="s">
        <v>308</v>
      </c>
      <c r="T124" s="42" t="s">
        <v>309</v>
      </c>
      <c r="U124" s="41">
        <v>1</v>
      </c>
      <c r="V124" s="42" t="s">
        <v>790</v>
      </c>
      <c r="W124" s="42" t="s">
        <v>324</v>
      </c>
      <c r="X124" s="42" t="s">
        <v>325</v>
      </c>
      <c r="Y124" s="42" t="s">
        <v>326</v>
      </c>
    </row>
    <row r="125" spans="1:25">
      <c r="A125" s="41">
        <v>9253</v>
      </c>
      <c r="B125" s="42" t="s">
        <v>791</v>
      </c>
      <c r="C125" s="42" t="s">
        <v>792</v>
      </c>
      <c r="D125" s="43">
        <v>31330</v>
      </c>
      <c r="E125" s="36">
        <v>31330</v>
      </c>
      <c r="F125" s="44">
        <f t="shared" si="2"/>
        <v>11132</v>
      </c>
      <c r="G125" s="42" t="s">
        <v>784</v>
      </c>
      <c r="H125" s="45">
        <v>38078</v>
      </c>
      <c r="I125" s="46">
        <f t="shared" si="3"/>
        <v>4384</v>
      </c>
      <c r="J125" s="42" t="s">
        <v>345</v>
      </c>
      <c r="K125" s="42" t="s">
        <v>346</v>
      </c>
      <c r="L125" s="42" t="s">
        <v>600</v>
      </c>
      <c r="M125" s="42" t="s">
        <v>601</v>
      </c>
      <c r="N125" s="42" t="s">
        <v>349</v>
      </c>
      <c r="O125" s="42" t="s">
        <v>392</v>
      </c>
      <c r="P125" s="42" t="s">
        <v>393</v>
      </c>
      <c r="Q125" s="42" t="s">
        <v>321</v>
      </c>
      <c r="R125" s="42" t="s">
        <v>322</v>
      </c>
      <c r="S125" s="42" t="s">
        <v>308</v>
      </c>
      <c r="T125" s="42" t="s">
        <v>309</v>
      </c>
      <c r="U125" s="41">
        <v>1</v>
      </c>
      <c r="V125" s="42" t="s">
        <v>793</v>
      </c>
      <c r="W125" s="42" t="s">
        <v>324</v>
      </c>
      <c r="X125" s="42" t="s">
        <v>325</v>
      </c>
      <c r="Y125" s="42" t="s">
        <v>326</v>
      </c>
    </row>
    <row r="126" spans="1:25">
      <c r="A126" s="41">
        <v>9254</v>
      </c>
      <c r="B126" s="42" t="s">
        <v>794</v>
      </c>
      <c r="C126" s="42" t="s">
        <v>795</v>
      </c>
      <c r="D126" s="43">
        <v>29770</v>
      </c>
      <c r="E126" s="36">
        <v>29770</v>
      </c>
      <c r="F126" s="44">
        <f t="shared" si="2"/>
        <v>12692</v>
      </c>
      <c r="G126" s="42" t="s">
        <v>796</v>
      </c>
      <c r="H126" s="45">
        <v>38443</v>
      </c>
      <c r="I126" s="46">
        <f t="shared" si="3"/>
        <v>4019</v>
      </c>
      <c r="J126" s="42" t="s">
        <v>345</v>
      </c>
      <c r="K126" s="42" t="s">
        <v>346</v>
      </c>
      <c r="L126" s="42" t="s">
        <v>478</v>
      </c>
      <c r="M126" s="42" t="s">
        <v>479</v>
      </c>
      <c r="N126" s="42" t="s">
        <v>349</v>
      </c>
      <c r="O126" s="42" t="s">
        <v>499</v>
      </c>
      <c r="P126" s="42" t="s">
        <v>500</v>
      </c>
      <c r="Q126" s="42" t="s">
        <v>321</v>
      </c>
      <c r="R126" s="42" t="s">
        <v>322</v>
      </c>
      <c r="S126" s="42" t="s">
        <v>308</v>
      </c>
      <c r="T126" s="42" t="s">
        <v>309</v>
      </c>
      <c r="U126" s="41">
        <v>1</v>
      </c>
      <c r="V126" s="42" t="s">
        <v>797</v>
      </c>
      <c r="W126" s="42" t="s">
        <v>324</v>
      </c>
      <c r="X126" s="42" t="s">
        <v>325</v>
      </c>
      <c r="Y126" s="42" t="s">
        <v>326</v>
      </c>
    </row>
    <row r="127" spans="1:25">
      <c r="A127" s="41">
        <v>9256</v>
      </c>
      <c r="B127" s="42" t="s">
        <v>798</v>
      </c>
      <c r="C127" s="42" t="s">
        <v>799</v>
      </c>
      <c r="D127" s="43">
        <v>30373</v>
      </c>
      <c r="E127" s="36">
        <v>30373</v>
      </c>
      <c r="F127" s="44">
        <f t="shared" si="2"/>
        <v>12089</v>
      </c>
      <c r="G127" s="42" t="s">
        <v>800</v>
      </c>
      <c r="H127" s="45">
        <v>38808</v>
      </c>
      <c r="I127" s="46">
        <f t="shared" si="3"/>
        <v>3654</v>
      </c>
      <c r="J127" s="42" t="s">
        <v>345</v>
      </c>
      <c r="K127" s="42" t="s">
        <v>346</v>
      </c>
      <c r="L127" s="42" t="s">
        <v>347</v>
      </c>
      <c r="M127" s="42" t="s">
        <v>348</v>
      </c>
      <c r="N127" s="42" t="s">
        <v>349</v>
      </c>
      <c r="O127" s="42" t="s">
        <v>350</v>
      </c>
      <c r="P127" s="42" t="s">
        <v>351</v>
      </c>
      <c r="Q127" s="42" t="s">
        <v>321</v>
      </c>
      <c r="R127" s="42" t="s">
        <v>322</v>
      </c>
      <c r="S127" s="42" t="s">
        <v>308</v>
      </c>
      <c r="T127" s="42" t="s">
        <v>309</v>
      </c>
      <c r="U127" s="41">
        <v>1</v>
      </c>
      <c r="V127" s="42" t="s">
        <v>764</v>
      </c>
      <c r="W127" s="42" t="s">
        <v>324</v>
      </c>
      <c r="X127" s="42" t="s">
        <v>325</v>
      </c>
      <c r="Y127" s="42" t="s">
        <v>326</v>
      </c>
    </row>
    <row r="128" spans="1:25">
      <c r="A128" s="41">
        <v>9257</v>
      </c>
      <c r="B128" s="42" t="s">
        <v>801</v>
      </c>
      <c r="C128" s="42" t="s">
        <v>802</v>
      </c>
      <c r="D128" s="43">
        <v>30728</v>
      </c>
      <c r="E128" s="36">
        <v>30728</v>
      </c>
      <c r="F128" s="44">
        <f t="shared" si="2"/>
        <v>11734</v>
      </c>
      <c r="G128" s="42" t="s">
        <v>800</v>
      </c>
      <c r="H128" s="45">
        <v>38808</v>
      </c>
      <c r="I128" s="46">
        <f t="shared" si="3"/>
        <v>3654</v>
      </c>
      <c r="J128" s="42" t="s">
        <v>345</v>
      </c>
      <c r="K128" s="42" t="s">
        <v>346</v>
      </c>
      <c r="L128" s="42" t="s">
        <v>478</v>
      </c>
      <c r="M128" s="42" t="s">
        <v>479</v>
      </c>
      <c r="N128" s="42" t="s">
        <v>349</v>
      </c>
      <c r="O128" s="42" t="s">
        <v>400</v>
      </c>
      <c r="P128" s="42" t="s">
        <v>401</v>
      </c>
      <c r="Q128" s="42" t="s">
        <v>321</v>
      </c>
      <c r="R128" s="42" t="s">
        <v>322</v>
      </c>
      <c r="S128" s="42" t="s">
        <v>308</v>
      </c>
      <c r="T128" s="42" t="s">
        <v>309</v>
      </c>
      <c r="U128" s="41">
        <v>1</v>
      </c>
      <c r="V128" s="42" t="s">
        <v>803</v>
      </c>
      <c r="W128" s="42" t="s">
        <v>324</v>
      </c>
      <c r="X128" s="42" t="s">
        <v>325</v>
      </c>
      <c r="Y128" s="42" t="s">
        <v>326</v>
      </c>
    </row>
    <row r="129" spans="1:25">
      <c r="A129" s="41">
        <v>9258</v>
      </c>
      <c r="B129" s="42" t="s">
        <v>804</v>
      </c>
      <c r="C129" s="42" t="s">
        <v>805</v>
      </c>
      <c r="D129" s="43">
        <v>31782</v>
      </c>
      <c r="E129" s="36">
        <v>31782</v>
      </c>
      <c r="F129" s="44">
        <f t="shared" si="2"/>
        <v>10680</v>
      </c>
      <c r="G129" s="42" t="s">
        <v>800</v>
      </c>
      <c r="H129" s="45">
        <v>38808</v>
      </c>
      <c r="I129" s="46">
        <f t="shared" si="3"/>
        <v>3654</v>
      </c>
      <c r="J129" s="42" t="s">
        <v>345</v>
      </c>
      <c r="K129" s="42" t="s">
        <v>346</v>
      </c>
      <c r="L129" s="42" t="s">
        <v>478</v>
      </c>
      <c r="M129" s="42" t="s">
        <v>479</v>
      </c>
      <c r="N129" s="42" t="s">
        <v>349</v>
      </c>
      <c r="O129" s="42" t="s">
        <v>400</v>
      </c>
      <c r="P129" s="42" t="s">
        <v>401</v>
      </c>
      <c r="Q129" s="41"/>
      <c r="R129" s="41"/>
      <c r="S129" s="42" t="s">
        <v>321</v>
      </c>
      <c r="T129" s="42" t="s">
        <v>806</v>
      </c>
      <c r="U129" s="41">
        <v>1</v>
      </c>
      <c r="V129" s="42" t="s">
        <v>807</v>
      </c>
      <c r="W129" s="42" t="s">
        <v>324</v>
      </c>
      <c r="X129" s="42" t="s">
        <v>325</v>
      </c>
      <c r="Y129" s="42" t="s">
        <v>326</v>
      </c>
    </row>
    <row r="130" spans="1:25">
      <c r="A130" s="41">
        <v>9261</v>
      </c>
      <c r="B130" s="42" t="s">
        <v>808</v>
      </c>
      <c r="C130" s="42" t="s">
        <v>809</v>
      </c>
      <c r="D130" s="43">
        <v>32197</v>
      </c>
      <c r="E130" s="36">
        <v>32197</v>
      </c>
      <c r="F130" s="44">
        <f t="shared" si="2"/>
        <v>10265</v>
      </c>
      <c r="G130" s="42" t="s">
        <v>810</v>
      </c>
      <c r="H130" s="45">
        <v>39539</v>
      </c>
      <c r="I130" s="46">
        <f t="shared" si="3"/>
        <v>2923</v>
      </c>
      <c r="J130" s="42" t="s">
        <v>345</v>
      </c>
      <c r="K130" s="42" t="s">
        <v>346</v>
      </c>
      <c r="L130" s="42" t="s">
        <v>600</v>
      </c>
      <c r="M130" s="42" t="s">
        <v>601</v>
      </c>
      <c r="N130" s="42" t="s">
        <v>349</v>
      </c>
      <c r="O130" s="42" t="s">
        <v>392</v>
      </c>
      <c r="P130" s="42" t="s">
        <v>393</v>
      </c>
      <c r="Q130" s="41"/>
      <c r="R130" s="41"/>
      <c r="S130" s="42" t="s">
        <v>321</v>
      </c>
      <c r="T130" s="42" t="s">
        <v>806</v>
      </c>
      <c r="U130" s="41">
        <v>1</v>
      </c>
      <c r="V130" s="42" t="s">
        <v>811</v>
      </c>
      <c r="W130" s="42" t="s">
        <v>324</v>
      </c>
      <c r="X130" s="42" t="s">
        <v>325</v>
      </c>
      <c r="Y130" s="42" t="s">
        <v>326</v>
      </c>
    </row>
    <row r="131" spans="1:25">
      <c r="A131" s="41">
        <v>9262</v>
      </c>
      <c r="B131" s="42" t="s">
        <v>812</v>
      </c>
      <c r="C131" s="42" t="s">
        <v>813</v>
      </c>
      <c r="D131" s="43">
        <v>32652</v>
      </c>
      <c r="E131" s="36">
        <v>32652</v>
      </c>
      <c r="F131" s="44">
        <f t="shared" si="2"/>
        <v>9810</v>
      </c>
      <c r="G131" s="42" t="s">
        <v>810</v>
      </c>
      <c r="H131" s="45">
        <v>39539</v>
      </c>
      <c r="I131" s="46">
        <f t="shared" si="3"/>
        <v>2923</v>
      </c>
      <c r="J131" s="42" t="s">
        <v>301</v>
      </c>
      <c r="K131" s="42" t="s">
        <v>302</v>
      </c>
      <c r="L131" s="42" t="s">
        <v>368</v>
      </c>
      <c r="M131" s="42" t="s">
        <v>369</v>
      </c>
      <c r="N131" s="42" t="s">
        <v>349</v>
      </c>
      <c r="O131" s="42" t="s">
        <v>306</v>
      </c>
      <c r="P131" s="42" t="s">
        <v>307</v>
      </c>
      <c r="Q131" s="42" t="s">
        <v>321</v>
      </c>
      <c r="R131" s="42" t="s">
        <v>322</v>
      </c>
      <c r="S131" s="42" t="s">
        <v>308</v>
      </c>
      <c r="T131" s="42" t="s">
        <v>309</v>
      </c>
      <c r="U131" s="41">
        <v>1</v>
      </c>
      <c r="V131" s="42" t="s">
        <v>814</v>
      </c>
      <c r="W131" s="42" t="s">
        <v>815</v>
      </c>
      <c r="X131" s="42" t="s">
        <v>816</v>
      </c>
      <c r="Y131" s="41"/>
    </row>
    <row r="132" spans="1:25">
      <c r="A132" s="41">
        <v>9265</v>
      </c>
      <c r="B132" s="42" t="s">
        <v>817</v>
      </c>
      <c r="C132" s="42" t="s">
        <v>818</v>
      </c>
      <c r="D132" s="43">
        <v>30468</v>
      </c>
      <c r="E132" s="36">
        <v>30468</v>
      </c>
      <c r="F132" s="44">
        <f t="shared" si="2"/>
        <v>11994</v>
      </c>
      <c r="G132" s="42" t="s">
        <v>819</v>
      </c>
      <c r="H132" s="45">
        <v>39904</v>
      </c>
      <c r="I132" s="46">
        <f t="shared" si="3"/>
        <v>2558</v>
      </c>
      <c r="J132" s="42" t="s">
        <v>345</v>
      </c>
      <c r="K132" s="42" t="s">
        <v>346</v>
      </c>
      <c r="L132" s="42" t="s">
        <v>478</v>
      </c>
      <c r="M132" s="42" t="s">
        <v>479</v>
      </c>
      <c r="N132" s="42" t="s">
        <v>349</v>
      </c>
      <c r="O132" s="42" t="s">
        <v>350</v>
      </c>
      <c r="P132" s="42" t="s">
        <v>351</v>
      </c>
      <c r="Q132" s="42" t="s">
        <v>321</v>
      </c>
      <c r="R132" s="42" t="s">
        <v>322</v>
      </c>
      <c r="S132" s="42" t="s">
        <v>308</v>
      </c>
      <c r="T132" s="42" t="s">
        <v>309</v>
      </c>
      <c r="U132" s="41">
        <v>1</v>
      </c>
      <c r="V132" s="42" t="s">
        <v>820</v>
      </c>
      <c r="W132" s="42" t="s">
        <v>324</v>
      </c>
      <c r="X132" s="42" t="s">
        <v>325</v>
      </c>
      <c r="Y132" s="42" t="s">
        <v>326</v>
      </c>
    </row>
    <row r="133" spans="1:25">
      <c r="A133" s="41">
        <v>9266</v>
      </c>
      <c r="B133" s="42" t="s">
        <v>821</v>
      </c>
      <c r="C133" s="42" t="s">
        <v>822</v>
      </c>
      <c r="D133" s="43">
        <v>30868</v>
      </c>
      <c r="E133" s="36">
        <v>30868</v>
      </c>
      <c r="F133" s="44">
        <f t="shared" si="2"/>
        <v>11594</v>
      </c>
      <c r="G133" s="42" t="s">
        <v>819</v>
      </c>
      <c r="H133" s="45">
        <v>39904</v>
      </c>
      <c r="I133" s="46">
        <f t="shared" si="3"/>
        <v>2558</v>
      </c>
      <c r="J133" s="42" t="s">
        <v>345</v>
      </c>
      <c r="K133" s="42" t="s">
        <v>346</v>
      </c>
      <c r="L133" s="42" t="s">
        <v>347</v>
      </c>
      <c r="M133" s="42" t="s">
        <v>348</v>
      </c>
      <c r="N133" s="42" t="s">
        <v>349</v>
      </c>
      <c r="O133" s="42" t="s">
        <v>499</v>
      </c>
      <c r="P133" s="42" t="s">
        <v>500</v>
      </c>
      <c r="Q133" s="42" t="s">
        <v>321</v>
      </c>
      <c r="R133" s="42" t="s">
        <v>322</v>
      </c>
      <c r="S133" s="42" t="s">
        <v>308</v>
      </c>
      <c r="T133" s="42" t="s">
        <v>309</v>
      </c>
      <c r="U133" s="41">
        <v>1</v>
      </c>
      <c r="V133" s="42" t="s">
        <v>823</v>
      </c>
      <c r="W133" s="42" t="s">
        <v>324</v>
      </c>
      <c r="X133" s="42" t="s">
        <v>325</v>
      </c>
      <c r="Y133" s="42" t="s">
        <v>326</v>
      </c>
    </row>
    <row r="134" spans="1:25">
      <c r="A134" s="41">
        <v>9267</v>
      </c>
      <c r="B134" s="42" t="s">
        <v>824</v>
      </c>
      <c r="C134" s="42" t="s">
        <v>825</v>
      </c>
      <c r="D134" s="43">
        <v>31853</v>
      </c>
      <c r="E134" s="36">
        <v>31853</v>
      </c>
      <c r="F134" s="44">
        <f t="shared" ref="F134:F186" si="4">$E$2-E134</f>
        <v>10609</v>
      </c>
      <c r="G134" s="42" t="s">
        <v>819</v>
      </c>
      <c r="H134" s="45">
        <v>39904</v>
      </c>
      <c r="I134" s="46">
        <f t="shared" ref="I134:I186" si="5">$E$2-H134</f>
        <v>2558</v>
      </c>
      <c r="J134" s="42" t="s">
        <v>345</v>
      </c>
      <c r="K134" s="42" t="s">
        <v>346</v>
      </c>
      <c r="L134" s="42" t="s">
        <v>478</v>
      </c>
      <c r="M134" s="42" t="s">
        <v>479</v>
      </c>
      <c r="N134" s="42" t="s">
        <v>349</v>
      </c>
      <c r="O134" s="42" t="s">
        <v>350</v>
      </c>
      <c r="P134" s="42" t="s">
        <v>351</v>
      </c>
      <c r="Q134" s="41"/>
      <c r="R134" s="41"/>
      <c r="S134" s="42" t="s">
        <v>321</v>
      </c>
      <c r="T134" s="42" t="s">
        <v>806</v>
      </c>
      <c r="U134" s="41">
        <v>1</v>
      </c>
      <c r="V134" s="42" t="s">
        <v>826</v>
      </c>
      <c r="W134" s="42" t="s">
        <v>324</v>
      </c>
      <c r="X134" s="42" t="s">
        <v>325</v>
      </c>
      <c r="Y134" s="42" t="s">
        <v>326</v>
      </c>
    </row>
    <row r="135" spans="1:25">
      <c r="A135" s="41">
        <v>9268</v>
      </c>
      <c r="B135" s="42" t="s">
        <v>827</v>
      </c>
      <c r="C135" s="42" t="s">
        <v>828</v>
      </c>
      <c r="D135" s="43">
        <v>32035</v>
      </c>
      <c r="E135" s="36">
        <v>32035</v>
      </c>
      <c r="F135" s="44">
        <f t="shared" si="4"/>
        <v>10427</v>
      </c>
      <c r="G135" s="42" t="s">
        <v>819</v>
      </c>
      <c r="H135" s="45">
        <v>39904</v>
      </c>
      <c r="I135" s="46">
        <f t="shared" si="5"/>
        <v>2558</v>
      </c>
      <c r="J135" s="42" t="s">
        <v>345</v>
      </c>
      <c r="K135" s="42" t="s">
        <v>346</v>
      </c>
      <c r="L135" s="42" t="s">
        <v>347</v>
      </c>
      <c r="M135" s="42" t="s">
        <v>348</v>
      </c>
      <c r="N135" s="42" t="s">
        <v>349</v>
      </c>
      <c r="O135" s="42" t="s">
        <v>499</v>
      </c>
      <c r="P135" s="42" t="s">
        <v>500</v>
      </c>
      <c r="Q135" s="41"/>
      <c r="R135" s="41"/>
      <c r="S135" s="42" t="s">
        <v>321</v>
      </c>
      <c r="T135" s="42" t="s">
        <v>806</v>
      </c>
      <c r="U135" s="41">
        <v>1</v>
      </c>
      <c r="V135" s="42" t="s">
        <v>829</v>
      </c>
      <c r="W135" s="42" t="s">
        <v>324</v>
      </c>
      <c r="X135" s="42" t="s">
        <v>325</v>
      </c>
      <c r="Y135" s="42" t="s">
        <v>326</v>
      </c>
    </row>
    <row r="136" spans="1:25">
      <c r="A136" s="41">
        <v>9269</v>
      </c>
      <c r="B136" s="42" t="s">
        <v>830</v>
      </c>
      <c r="C136" s="42" t="s">
        <v>831</v>
      </c>
      <c r="D136" s="43">
        <v>32916</v>
      </c>
      <c r="E136" s="36">
        <v>32916</v>
      </c>
      <c r="F136" s="44">
        <f t="shared" si="4"/>
        <v>9546</v>
      </c>
      <c r="G136" s="42" t="s">
        <v>819</v>
      </c>
      <c r="H136" s="45">
        <v>39904</v>
      </c>
      <c r="I136" s="46">
        <f t="shared" si="5"/>
        <v>2558</v>
      </c>
      <c r="J136" s="42" t="s">
        <v>345</v>
      </c>
      <c r="K136" s="42" t="s">
        <v>346</v>
      </c>
      <c r="L136" s="42" t="s">
        <v>600</v>
      </c>
      <c r="M136" s="42" t="s">
        <v>601</v>
      </c>
      <c r="N136" s="42" t="s">
        <v>349</v>
      </c>
      <c r="O136" s="42" t="s">
        <v>392</v>
      </c>
      <c r="P136" s="42" t="s">
        <v>393</v>
      </c>
      <c r="Q136" s="41"/>
      <c r="R136" s="41"/>
      <c r="S136" s="42" t="s">
        <v>321</v>
      </c>
      <c r="T136" s="42" t="s">
        <v>806</v>
      </c>
      <c r="U136" s="41">
        <v>1</v>
      </c>
      <c r="V136" s="42" t="s">
        <v>832</v>
      </c>
      <c r="W136" s="42" t="s">
        <v>815</v>
      </c>
      <c r="X136" s="42" t="s">
        <v>816</v>
      </c>
      <c r="Y136" s="41"/>
    </row>
    <row r="137" spans="1:25">
      <c r="A137" s="41">
        <v>9270</v>
      </c>
      <c r="B137" s="42" t="s">
        <v>833</v>
      </c>
      <c r="C137" s="42" t="s">
        <v>834</v>
      </c>
      <c r="D137" s="43">
        <v>33062</v>
      </c>
      <c r="E137" s="36">
        <v>33062</v>
      </c>
      <c r="F137" s="44">
        <f t="shared" si="4"/>
        <v>9400</v>
      </c>
      <c r="G137" s="42" t="s">
        <v>819</v>
      </c>
      <c r="H137" s="45">
        <v>39904</v>
      </c>
      <c r="I137" s="46">
        <f t="shared" si="5"/>
        <v>2558</v>
      </c>
      <c r="J137" s="42" t="s">
        <v>345</v>
      </c>
      <c r="K137" s="42" t="s">
        <v>346</v>
      </c>
      <c r="L137" s="42" t="s">
        <v>478</v>
      </c>
      <c r="M137" s="42" t="s">
        <v>479</v>
      </c>
      <c r="N137" s="42" t="s">
        <v>349</v>
      </c>
      <c r="O137" s="42" t="s">
        <v>400</v>
      </c>
      <c r="P137" s="42" t="s">
        <v>401</v>
      </c>
      <c r="Q137" s="41"/>
      <c r="R137" s="41"/>
      <c r="S137" s="42" t="s">
        <v>321</v>
      </c>
      <c r="T137" s="42" t="s">
        <v>806</v>
      </c>
      <c r="U137" s="41">
        <v>1</v>
      </c>
      <c r="V137" s="42" t="s">
        <v>835</v>
      </c>
      <c r="W137" s="42" t="s">
        <v>815</v>
      </c>
      <c r="X137" s="42" t="s">
        <v>816</v>
      </c>
      <c r="Y137" s="41"/>
    </row>
    <row r="138" spans="1:25">
      <c r="A138" s="41">
        <v>9271</v>
      </c>
      <c r="B138" s="42" t="s">
        <v>836</v>
      </c>
      <c r="C138" s="42" t="s">
        <v>837</v>
      </c>
      <c r="D138" s="43">
        <v>31744</v>
      </c>
      <c r="E138" s="36">
        <v>31744</v>
      </c>
      <c r="F138" s="44">
        <f t="shared" si="4"/>
        <v>10718</v>
      </c>
      <c r="G138" s="42" t="s">
        <v>838</v>
      </c>
      <c r="H138" s="45">
        <v>40269</v>
      </c>
      <c r="I138" s="46">
        <f t="shared" si="5"/>
        <v>2193</v>
      </c>
      <c r="J138" s="42" t="s">
        <v>345</v>
      </c>
      <c r="K138" s="42" t="s">
        <v>346</v>
      </c>
      <c r="L138" s="42" t="s">
        <v>478</v>
      </c>
      <c r="M138" s="42" t="s">
        <v>479</v>
      </c>
      <c r="N138" s="42" t="s">
        <v>349</v>
      </c>
      <c r="O138" s="42" t="s">
        <v>499</v>
      </c>
      <c r="P138" s="42" t="s">
        <v>500</v>
      </c>
      <c r="Q138" s="41"/>
      <c r="R138" s="41"/>
      <c r="S138" s="42" t="s">
        <v>321</v>
      </c>
      <c r="T138" s="42" t="s">
        <v>806</v>
      </c>
      <c r="U138" s="41">
        <v>1</v>
      </c>
      <c r="V138" s="42" t="s">
        <v>839</v>
      </c>
      <c r="W138" s="42" t="s">
        <v>815</v>
      </c>
      <c r="X138" s="42" t="s">
        <v>816</v>
      </c>
      <c r="Y138" s="41"/>
    </row>
    <row r="139" spans="1:25">
      <c r="A139" s="41">
        <v>9272</v>
      </c>
      <c r="B139" s="42" t="s">
        <v>840</v>
      </c>
      <c r="C139" s="42" t="s">
        <v>841</v>
      </c>
      <c r="D139" s="43">
        <v>31918</v>
      </c>
      <c r="E139" s="36">
        <v>31918</v>
      </c>
      <c r="F139" s="44">
        <f t="shared" si="4"/>
        <v>10544</v>
      </c>
      <c r="G139" s="42" t="s">
        <v>838</v>
      </c>
      <c r="H139" s="45">
        <v>40269</v>
      </c>
      <c r="I139" s="46">
        <f t="shared" si="5"/>
        <v>2193</v>
      </c>
      <c r="J139" s="42" t="s">
        <v>345</v>
      </c>
      <c r="K139" s="42" t="s">
        <v>346</v>
      </c>
      <c r="L139" s="42" t="s">
        <v>478</v>
      </c>
      <c r="M139" s="42" t="s">
        <v>479</v>
      </c>
      <c r="N139" s="42" t="s">
        <v>349</v>
      </c>
      <c r="O139" s="42" t="s">
        <v>350</v>
      </c>
      <c r="P139" s="42" t="s">
        <v>351</v>
      </c>
      <c r="Q139" s="41"/>
      <c r="R139" s="41"/>
      <c r="S139" s="42" t="s">
        <v>321</v>
      </c>
      <c r="T139" s="42" t="s">
        <v>806</v>
      </c>
      <c r="U139" s="41">
        <v>1</v>
      </c>
      <c r="V139" s="42" t="s">
        <v>842</v>
      </c>
      <c r="W139" s="42" t="s">
        <v>324</v>
      </c>
      <c r="X139" s="42" t="s">
        <v>325</v>
      </c>
      <c r="Y139" s="42" t="s">
        <v>326</v>
      </c>
    </row>
    <row r="140" spans="1:25">
      <c r="A140" s="41">
        <v>9273</v>
      </c>
      <c r="B140" s="42" t="s">
        <v>843</v>
      </c>
      <c r="C140" s="42" t="s">
        <v>844</v>
      </c>
      <c r="D140" s="43">
        <v>32015</v>
      </c>
      <c r="E140" s="36">
        <v>32015</v>
      </c>
      <c r="F140" s="44">
        <f t="shared" si="4"/>
        <v>10447</v>
      </c>
      <c r="G140" s="42" t="s">
        <v>838</v>
      </c>
      <c r="H140" s="45">
        <v>40269</v>
      </c>
      <c r="I140" s="46">
        <f t="shared" si="5"/>
        <v>2193</v>
      </c>
      <c r="J140" s="42" t="s">
        <v>345</v>
      </c>
      <c r="K140" s="42" t="s">
        <v>346</v>
      </c>
      <c r="L140" s="42" t="s">
        <v>318</v>
      </c>
      <c r="M140" s="42" t="s">
        <v>319</v>
      </c>
      <c r="N140" s="42" t="s">
        <v>349</v>
      </c>
      <c r="O140" s="42" t="s">
        <v>306</v>
      </c>
      <c r="P140" s="42" t="s">
        <v>307</v>
      </c>
      <c r="Q140" s="42" t="s">
        <v>321</v>
      </c>
      <c r="R140" s="42" t="s">
        <v>322</v>
      </c>
      <c r="S140" s="42" t="s">
        <v>321</v>
      </c>
      <c r="T140" s="42" t="s">
        <v>806</v>
      </c>
      <c r="U140" s="41">
        <v>1</v>
      </c>
      <c r="V140" s="42" t="s">
        <v>845</v>
      </c>
      <c r="W140" s="42" t="s">
        <v>815</v>
      </c>
      <c r="X140" s="42" t="s">
        <v>816</v>
      </c>
      <c r="Y140" s="42" t="s">
        <v>846</v>
      </c>
    </row>
    <row r="141" spans="1:25">
      <c r="A141" s="41">
        <v>9274</v>
      </c>
      <c r="B141" s="42" t="s">
        <v>847</v>
      </c>
      <c r="C141" s="42" t="s">
        <v>848</v>
      </c>
      <c r="D141" s="43">
        <v>32048</v>
      </c>
      <c r="E141" s="36">
        <v>32048</v>
      </c>
      <c r="F141" s="44">
        <f t="shared" si="4"/>
        <v>10414</v>
      </c>
      <c r="G141" s="42" t="s">
        <v>838</v>
      </c>
      <c r="H141" s="45">
        <v>40269</v>
      </c>
      <c r="I141" s="46">
        <f t="shared" si="5"/>
        <v>2193</v>
      </c>
      <c r="J141" s="42" t="s">
        <v>345</v>
      </c>
      <c r="K141" s="42" t="s">
        <v>346</v>
      </c>
      <c r="L141" s="42" t="s">
        <v>347</v>
      </c>
      <c r="M141" s="42" t="s">
        <v>348</v>
      </c>
      <c r="N141" s="42" t="s">
        <v>349</v>
      </c>
      <c r="O141" s="42" t="s">
        <v>499</v>
      </c>
      <c r="P141" s="42" t="s">
        <v>500</v>
      </c>
      <c r="Q141" s="42" t="s">
        <v>321</v>
      </c>
      <c r="R141" s="42" t="s">
        <v>322</v>
      </c>
      <c r="S141" s="42" t="s">
        <v>308</v>
      </c>
      <c r="T141" s="42" t="s">
        <v>309</v>
      </c>
      <c r="U141" s="41">
        <v>1</v>
      </c>
      <c r="V141" s="42" t="s">
        <v>849</v>
      </c>
      <c r="W141" s="42" t="s">
        <v>324</v>
      </c>
      <c r="X141" s="42" t="s">
        <v>325</v>
      </c>
      <c r="Y141" s="42" t="s">
        <v>326</v>
      </c>
    </row>
    <row r="142" spans="1:25">
      <c r="A142" s="41">
        <v>9275</v>
      </c>
      <c r="B142" s="42" t="s">
        <v>850</v>
      </c>
      <c r="C142" s="42" t="s">
        <v>851</v>
      </c>
      <c r="D142" s="43">
        <v>33159</v>
      </c>
      <c r="E142" s="36">
        <v>33159</v>
      </c>
      <c r="F142" s="44">
        <f t="shared" si="4"/>
        <v>9303</v>
      </c>
      <c r="G142" s="42" t="s">
        <v>838</v>
      </c>
      <c r="H142" s="45">
        <v>40269</v>
      </c>
      <c r="I142" s="46">
        <f t="shared" si="5"/>
        <v>2193</v>
      </c>
      <c r="J142" s="42" t="s">
        <v>345</v>
      </c>
      <c r="K142" s="42" t="s">
        <v>346</v>
      </c>
      <c r="L142" s="42" t="s">
        <v>600</v>
      </c>
      <c r="M142" s="42" t="s">
        <v>601</v>
      </c>
      <c r="N142" s="42" t="s">
        <v>349</v>
      </c>
      <c r="O142" s="42" t="s">
        <v>392</v>
      </c>
      <c r="P142" s="42" t="s">
        <v>393</v>
      </c>
      <c r="Q142" s="41"/>
      <c r="R142" s="41"/>
      <c r="S142" s="42" t="s">
        <v>321</v>
      </c>
      <c r="T142" s="42" t="s">
        <v>806</v>
      </c>
      <c r="U142" s="41">
        <v>1</v>
      </c>
      <c r="V142" s="42" t="s">
        <v>852</v>
      </c>
      <c r="W142" s="42" t="s">
        <v>815</v>
      </c>
      <c r="X142" s="42" t="s">
        <v>816</v>
      </c>
      <c r="Y142" s="41"/>
    </row>
    <row r="143" spans="1:25">
      <c r="A143" s="41">
        <v>9276</v>
      </c>
      <c r="B143" s="42" t="s">
        <v>853</v>
      </c>
      <c r="C143" s="42" t="s">
        <v>854</v>
      </c>
      <c r="D143" s="43">
        <v>33357</v>
      </c>
      <c r="E143" s="36">
        <v>33357</v>
      </c>
      <c r="F143" s="44">
        <f t="shared" si="4"/>
        <v>9105</v>
      </c>
      <c r="G143" s="42" t="s">
        <v>838</v>
      </c>
      <c r="H143" s="45">
        <v>40269</v>
      </c>
      <c r="I143" s="46">
        <f t="shared" si="5"/>
        <v>2193</v>
      </c>
      <c r="J143" s="42" t="s">
        <v>345</v>
      </c>
      <c r="K143" s="42" t="s">
        <v>346</v>
      </c>
      <c r="L143" s="42" t="s">
        <v>347</v>
      </c>
      <c r="M143" s="42" t="s">
        <v>348</v>
      </c>
      <c r="N143" s="42" t="s">
        <v>349</v>
      </c>
      <c r="O143" s="42" t="s">
        <v>499</v>
      </c>
      <c r="P143" s="42" t="s">
        <v>500</v>
      </c>
      <c r="Q143" s="41"/>
      <c r="R143" s="41"/>
      <c r="S143" s="42" t="s">
        <v>321</v>
      </c>
      <c r="T143" s="42" t="s">
        <v>806</v>
      </c>
      <c r="U143" s="41">
        <v>1</v>
      </c>
      <c r="V143" s="42" t="s">
        <v>855</v>
      </c>
      <c r="W143" s="42" t="s">
        <v>815</v>
      </c>
      <c r="X143" s="42" t="s">
        <v>816</v>
      </c>
      <c r="Y143" s="41"/>
    </row>
    <row r="144" spans="1:25">
      <c r="A144" s="41">
        <v>9277</v>
      </c>
      <c r="B144" s="42" t="s">
        <v>856</v>
      </c>
      <c r="C144" s="42" t="s">
        <v>857</v>
      </c>
      <c r="D144" s="43">
        <v>33518</v>
      </c>
      <c r="E144" s="36">
        <v>33518</v>
      </c>
      <c r="F144" s="44">
        <f t="shared" si="4"/>
        <v>8944</v>
      </c>
      <c r="G144" s="42" t="s">
        <v>838</v>
      </c>
      <c r="H144" s="45">
        <v>40269</v>
      </c>
      <c r="I144" s="46">
        <f t="shared" si="5"/>
        <v>2193</v>
      </c>
      <c r="J144" s="42" t="s">
        <v>345</v>
      </c>
      <c r="K144" s="42" t="s">
        <v>346</v>
      </c>
      <c r="L144" s="42" t="s">
        <v>478</v>
      </c>
      <c r="M144" s="42" t="s">
        <v>479</v>
      </c>
      <c r="N144" s="42" t="s">
        <v>349</v>
      </c>
      <c r="O144" s="42" t="s">
        <v>350</v>
      </c>
      <c r="P144" s="42" t="s">
        <v>351</v>
      </c>
      <c r="Q144" s="41"/>
      <c r="R144" s="41"/>
      <c r="S144" s="42" t="s">
        <v>321</v>
      </c>
      <c r="T144" s="42" t="s">
        <v>806</v>
      </c>
      <c r="U144" s="41">
        <v>1</v>
      </c>
      <c r="V144" s="42" t="s">
        <v>858</v>
      </c>
      <c r="W144" s="42" t="s">
        <v>815</v>
      </c>
      <c r="X144" s="42" t="s">
        <v>816</v>
      </c>
      <c r="Y144" s="41"/>
    </row>
    <row r="145" spans="1:25">
      <c r="A145" s="41">
        <v>9278</v>
      </c>
      <c r="B145" s="42" t="s">
        <v>859</v>
      </c>
      <c r="C145" s="42" t="s">
        <v>658</v>
      </c>
      <c r="D145" s="43">
        <v>33592</v>
      </c>
      <c r="E145" s="36">
        <v>33592</v>
      </c>
      <c r="F145" s="44">
        <f t="shared" si="4"/>
        <v>8870</v>
      </c>
      <c r="G145" s="42" t="s">
        <v>838</v>
      </c>
      <c r="H145" s="45">
        <v>40269</v>
      </c>
      <c r="I145" s="46">
        <f t="shared" si="5"/>
        <v>2193</v>
      </c>
      <c r="J145" s="42" t="s">
        <v>345</v>
      </c>
      <c r="K145" s="42" t="s">
        <v>346</v>
      </c>
      <c r="L145" s="42" t="s">
        <v>478</v>
      </c>
      <c r="M145" s="42" t="s">
        <v>479</v>
      </c>
      <c r="N145" s="42" t="s">
        <v>349</v>
      </c>
      <c r="O145" s="42" t="s">
        <v>392</v>
      </c>
      <c r="P145" s="42" t="s">
        <v>393</v>
      </c>
      <c r="Q145" s="41"/>
      <c r="R145" s="41"/>
      <c r="S145" s="42" t="s">
        <v>321</v>
      </c>
      <c r="T145" s="42" t="s">
        <v>806</v>
      </c>
      <c r="U145" s="41">
        <v>1</v>
      </c>
      <c r="V145" s="42" t="s">
        <v>860</v>
      </c>
      <c r="W145" s="42" t="s">
        <v>815</v>
      </c>
      <c r="X145" s="42" t="s">
        <v>816</v>
      </c>
      <c r="Y145" s="42" t="s">
        <v>861</v>
      </c>
    </row>
    <row r="146" spans="1:25">
      <c r="A146" s="41">
        <v>9279</v>
      </c>
      <c r="B146" s="42" t="s">
        <v>862</v>
      </c>
      <c r="C146" s="42" t="s">
        <v>863</v>
      </c>
      <c r="D146" s="43">
        <v>31185</v>
      </c>
      <c r="E146" s="36">
        <v>31185</v>
      </c>
      <c r="F146" s="44">
        <f t="shared" si="4"/>
        <v>11277</v>
      </c>
      <c r="G146" s="42" t="s">
        <v>864</v>
      </c>
      <c r="H146" s="45">
        <v>40643</v>
      </c>
      <c r="I146" s="46">
        <f t="shared" si="5"/>
        <v>1819</v>
      </c>
      <c r="J146" s="42" t="s">
        <v>345</v>
      </c>
      <c r="K146" s="42" t="s">
        <v>346</v>
      </c>
      <c r="L146" s="42" t="s">
        <v>478</v>
      </c>
      <c r="M146" s="42" t="s">
        <v>479</v>
      </c>
      <c r="N146" s="42" t="s">
        <v>349</v>
      </c>
      <c r="O146" s="42" t="s">
        <v>499</v>
      </c>
      <c r="P146" s="42" t="s">
        <v>500</v>
      </c>
      <c r="Q146" s="41"/>
      <c r="R146" s="41"/>
      <c r="S146" s="42" t="s">
        <v>321</v>
      </c>
      <c r="T146" s="42" t="s">
        <v>806</v>
      </c>
      <c r="U146" s="41">
        <v>1</v>
      </c>
      <c r="V146" s="42" t="s">
        <v>865</v>
      </c>
      <c r="W146" s="42" t="s">
        <v>324</v>
      </c>
      <c r="X146" s="42" t="s">
        <v>325</v>
      </c>
      <c r="Y146" s="42" t="s">
        <v>326</v>
      </c>
    </row>
    <row r="147" spans="1:25">
      <c r="A147" s="41">
        <v>9280</v>
      </c>
      <c r="B147" s="42" t="s">
        <v>866</v>
      </c>
      <c r="C147" s="42" t="s">
        <v>867</v>
      </c>
      <c r="D147" s="43">
        <v>32151</v>
      </c>
      <c r="E147" s="36">
        <v>32151</v>
      </c>
      <c r="F147" s="44">
        <f t="shared" si="4"/>
        <v>10311</v>
      </c>
      <c r="G147" s="42" t="s">
        <v>864</v>
      </c>
      <c r="H147" s="45">
        <v>40634</v>
      </c>
      <c r="I147" s="46">
        <f t="shared" si="5"/>
        <v>1828</v>
      </c>
      <c r="J147" s="42" t="s">
        <v>345</v>
      </c>
      <c r="K147" s="42" t="s">
        <v>346</v>
      </c>
      <c r="L147" s="42" t="s">
        <v>478</v>
      </c>
      <c r="M147" s="42" t="s">
        <v>479</v>
      </c>
      <c r="N147" s="42" t="s">
        <v>349</v>
      </c>
      <c r="O147" s="42" t="s">
        <v>392</v>
      </c>
      <c r="P147" s="42" t="s">
        <v>393</v>
      </c>
      <c r="Q147" s="41"/>
      <c r="R147" s="41"/>
      <c r="S147" s="42" t="s">
        <v>321</v>
      </c>
      <c r="T147" s="42" t="s">
        <v>806</v>
      </c>
      <c r="U147" s="41">
        <v>1</v>
      </c>
      <c r="V147" s="42" t="s">
        <v>868</v>
      </c>
      <c r="W147" s="42" t="s">
        <v>815</v>
      </c>
      <c r="X147" s="42" t="s">
        <v>816</v>
      </c>
      <c r="Y147" s="42" t="s">
        <v>326</v>
      </c>
    </row>
    <row r="148" spans="1:25">
      <c r="A148" s="41">
        <v>9281</v>
      </c>
      <c r="B148" s="42" t="s">
        <v>869</v>
      </c>
      <c r="C148" s="42" t="s">
        <v>870</v>
      </c>
      <c r="D148" s="43">
        <v>32387</v>
      </c>
      <c r="E148" s="36">
        <v>32387</v>
      </c>
      <c r="F148" s="44">
        <f t="shared" si="4"/>
        <v>10075</v>
      </c>
      <c r="G148" s="42" t="s">
        <v>864</v>
      </c>
      <c r="H148" s="45">
        <v>40634</v>
      </c>
      <c r="I148" s="46">
        <f t="shared" si="5"/>
        <v>1828</v>
      </c>
      <c r="J148" s="42" t="s">
        <v>301</v>
      </c>
      <c r="K148" s="42" t="s">
        <v>302</v>
      </c>
      <c r="L148" s="42" t="s">
        <v>368</v>
      </c>
      <c r="M148" s="42" t="s">
        <v>369</v>
      </c>
      <c r="N148" s="42" t="s">
        <v>349</v>
      </c>
      <c r="O148" s="42" t="s">
        <v>306</v>
      </c>
      <c r="P148" s="42" t="s">
        <v>307</v>
      </c>
      <c r="Q148" s="42" t="s">
        <v>321</v>
      </c>
      <c r="R148" s="42" t="s">
        <v>322</v>
      </c>
      <c r="S148" s="42" t="s">
        <v>308</v>
      </c>
      <c r="T148" s="42" t="s">
        <v>309</v>
      </c>
      <c r="U148" s="41">
        <v>1</v>
      </c>
      <c r="V148" s="42" t="s">
        <v>871</v>
      </c>
      <c r="W148" s="42" t="s">
        <v>815</v>
      </c>
      <c r="X148" s="42" t="s">
        <v>816</v>
      </c>
      <c r="Y148" s="42" t="s">
        <v>861</v>
      </c>
    </row>
    <row r="149" spans="1:25">
      <c r="A149" s="41">
        <v>9282</v>
      </c>
      <c r="B149" s="42" t="s">
        <v>872</v>
      </c>
      <c r="C149" s="42" t="s">
        <v>873</v>
      </c>
      <c r="D149" s="43">
        <v>32491</v>
      </c>
      <c r="E149" s="36">
        <v>32491</v>
      </c>
      <c r="F149" s="44">
        <f t="shared" si="4"/>
        <v>9971</v>
      </c>
      <c r="G149" s="42" t="s">
        <v>864</v>
      </c>
      <c r="H149" s="45">
        <v>40634</v>
      </c>
      <c r="I149" s="46">
        <f t="shared" si="5"/>
        <v>1828</v>
      </c>
      <c r="J149" s="42" t="s">
        <v>345</v>
      </c>
      <c r="K149" s="42" t="s">
        <v>346</v>
      </c>
      <c r="L149" s="42" t="s">
        <v>600</v>
      </c>
      <c r="M149" s="42" t="s">
        <v>601</v>
      </c>
      <c r="N149" s="42" t="s">
        <v>349</v>
      </c>
      <c r="O149" s="42" t="s">
        <v>392</v>
      </c>
      <c r="P149" s="42" t="s">
        <v>393</v>
      </c>
      <c r="Q149" s="41"/>
      <c r="R149" s="41"/>
      <c r="S149" s="42" t="s">
        <v>321</v>
      </c>
      <c r="T149" s="42" t="s">
        <v>806</v>
      </c>
      <c r="U149" s="41">
        <v>1</v>
      </c>
      <c r="V149" s="42" t="s">
        <v>874</v>
      </c>
      <c r="W149" s="42" t="s">
        <v>875</v>
      </c>
      <c r="X149" s="42" t="s">
        <v>876</v>
      </c>
      <c r="Y149" s="42" t="s">
        <v>877</v>
      </c>
    </row>
    <row r="150" spans="1:25">
      <c r="A150" s="41">
        <v>9283</v>
      </c>
      <c r="B150" s="42" t="s">
        <v>878</v>
      </c>
      <c r="C150" s="42" t="s">
        <v>879</v>
      </c>
      <c r="D150" s="43">
        <v>32636</v>
      </c>
      <c r="E150" s="36">
        <v>32636</v>
      </c>
      <c r="F150" s="44">
        <f t="shared" si="4"/>
        <v>9826</v>
      </c>
      <c r="G150" s="42" t="s">
        <v>864</v>
      </c>
      <c r="H150" s="45">
        <v>40634</v>
      </c>
      <c r="I150" s="46">
        <f t="shared" si="5"/>
        <v>1828</v>
      </c>
      <c r="J150" s="42" t="s">
        <v>345</v>
      </c>
      <c r="K150" s="42" t="s">
        <v>346</v>
      </c>
      <c r="L150" s="42" t="s">
        <v>478</v>
      </c>
      <c r="M150" s="42" t="s">
        <v>479</v>
      </c>
      <c r="N150" s="42" t="s">
        <v>349</v>
      </c>
      <c r="O150" s="42" t="s">
        <v>392</v>
      </c>
      <c r="P150" s="42" t="s">
        <v>393</v>
      </c>
      <c r="Q150" s="41"/>
      <c r="R150" s="41"/>
      <c r="S150" s="42" t="s">
        <v>321</v>
      </c>
      <c r="T150" s="42" t="s">
        <v>806</v>
      </c>
      <c r="U150" s="41">
        <v>1</v>
      </c>
      <c r="V150" s="42" t="s">
        <v>880</v>
      </c>
      <c r="W150" s="42" t="s">
        <v>815</v>
      </c>
      <c r="X150" s="42" t="s">
        <v>816</v>
      </c>
      <c r="Y150" s="41"/>
    </row>
    <row r="151" spans="1:25">
      <c r="A151" s="41">
        <v>9284</v>
      </c>
      <c r="B151" s="42" t="s">
        <v>881</v>
      </c>
      <c r="C151" s="42" t="s">
        <v>882</v>
      </c>
      <c r="D151" s="43">
        <v>32764</v>
      </c>
      <c r="E151" s="36">
        <v>32764</v>
      </c>
      <c r="F151" s="44">
        <f t="shared" si="4"/>
        <v>9698</v>
      </c>
      <c r="G151" s="42" t="s">
        <v>864</v>
      </c>
      <c r="H151" s="45">
        <v>40634</v>
      </c>
      <c r="I151" s="46">
        <f t="shared" si="5"/>
        <v>1828</v>
      </c>
      <c r="J151" s="42" t="s">
        <v>345</v>
      </c>
      <c r="K151" s="42" t="s">
        <v>346</v>
      </c>
      <c r="L151" s="42" t="s">
        <v>478</v>
      </c>
      <c r="M151" s="42" t="s">
        <v>479</v>
      </c>
      <c r="N151" s="42" t="s">
        <v>349</v>
      </c>
      <c r="O151" s="42" t="s">
        <v>392</v>
      </c>
      <c r="P151" s="42" t="s">
        <v>393</v>
      </c>
      <c r="Q151" s="41"/>
      <c r="R151" s="41"/>
      <c r="S151" s="42" t="s">
        <v>321</v>
      </c>
      <c r="T151" s="42" t="s">
        <v>806</v>
      </c>
      <c r="U151" s="41">
        <v>1</v>
      </c>
      <c r="V151" s="42" t="s">
        <v>883</v>
      </c>
      <c r="W151" s="42" t="s">
        <v>815</v>
      </c>
      <c r="X151" s="42" t="s">
        <v>816</v>
      </c>
      <c r="Y151" s="41"/>
    </row>
    <row r="152" spans="1:25">
      <c r="A152" s="41">
        <v>9285</v>
      </c>
      <c r="B152" s="42" t="s">
        <v>884</v>
      </c>
      <c r="C152" s="42" t="s">
        <v>885</v>
      </c>
      <c r="D152" s="43">
        <v>33819</v>
      </c>
      <c r="E152" s="36">
        <v>33819</v>
      </c>
      <c r="F152" s="44">
        <f t="shared" si="4"/>
        <v>8643</v>
      </c>
      <c r="G152" s="42" t="s">
        <v>864</v>
      </c>
      <c r="H152" s="45">
        <v>40634</v>
      </c>
      <c r="I152" s="46">
        <f t="shared" si="5"/>
        <v>1828</v>
      </c>
      <c r="J152" s="42" t="s">
        <v>345</v>
      </c>
      <c r="K152" s="42" t="s">
        <v>346</v>
      </c>
      <c r="L152" s="42" t="s">
        <v>478</v>
      </c>
      <c r="M152" s="42" t="s">
        <v>479</v>
      </c>
      <c r="N152" s="42" t="s">
        <v>349</v>
      </c>
      <c r="O152" s="42" t="s">
        <v>400</v>
      </c>
      <c r="P152" s="42" t="s">
        <v>401</v>
      </c>
      <c r="Q152" s="41"/>
      <c r="R152" s="41"/>
      <c r="S152" s="42" t="s">
        <v>321</v>
      </c>
      <c r="T152" s="42" t="s">
        <v>806</v>
      </c>
      <c r="U152" s="41">
        <v>1</v>
      </c>
      <c r="V152" s="42" t="s">
        <v>886</v>
      </c>
      <c r="W152" s="42" t="s">
        <v>815</v>
      </c>
      <c r="X152" s="42" t="s">
        <v>816</v>
      </c>
      <c r="Y152" s="41"/>
    </row>
    <row r="153" spans="1:25">
      <c r="A153" s="41">
        <v>9286</v>
      </c>
      <c r="B153" s="42" t="s">
        <v>887</v>
      </c>
      <c r="C153" s="42" t="s">
        <v>888</v>
      </c>
      <c r="D153" s="43">
        <v>33919</v>
      </c>
      <c r="E153" s="36">
        <v>33919</v>
      </c>
      <c r="F153" s="44">
        <f t="shared" si="4"/>
        <v>8543</v>
      </c>
      <c r="G153" s="42" t="s">
        <v>864</v>
      </c>
      <c r="H153" s="45">
        <v>40634</v>
      </c>
      <c r="I153" s="46">
        <f t="shared" si="5"/>
        <v>1828</v>
      </c>
      <c r="J153" s="42" t="s">
        <v>345</v>
      </c>
      <c r="K153" s="42" t="s">
        <v>346</v>
      </c>
      <c r="L153" s="42" t="s">
        <v>347</v>
      </c>
      <c r="M153" s="42" t="s">
        <v>348</v>
      </c>
      <c r="N153" s="42" t="s">
        <v>349</v>
      </c>
      <c r="O153" s="42" t="s">
        <v>392</v>
      </c>
      <c r="P153" s="42" t="s">
        <v>393</v>
      </c>
      <c r="Q153" s="41"/>
      <c r="R153" s="41"/>
      <c r="S153" s="42" t="s">
        <v>321</v>
      </c>
      <c r="T153" s="42" t="s">
        <v>806</v>
      </c>
      <c r="U153" s="41">
        <v>1</v>
      </c>
      <c r="V153" s="42" t="s">
        <v>889</v>
      </c>
      <c r="W153" s="42" t="s">
        <v>815</v>
      </c>
      <c r="X153" s="42" t="s">
        <v>816</v>
      </c>
      <c r="Y153" s="41"/>
    </row>
    <row r="154" spans="1:25">
      <c r="A154" s="41">
        <v>9287</v>
      </c>
      <c r="B154" s="42" t="s">
        <v>890</v>
      </c>
      <c r="C154" s="42" t="s">
        <v>891</v>
      </c>
      <c r="D154" s="43">
        <v>34037</v>
      </c>
      <c r="E154" s="36">
        <v>34037</v>
      </c>
      <c r="F154" s="44">
        <f t="shared" si="4"/>
        <v>8425</v>
      </c>
      <c r="G154" s="42" t="s">
        <v>864</v>
      </c>
      <c r="H154" s="45">
        <v>40634</v>
      </c>
      <c r="I154" s="46">
        <f t="shared" si="5"/>
        <v>1828</v>
      </c>
      <c r="J154" s="42" t="s">
        <v>345</v>
      </c>
      <c r="K154" s="42" t="s">
        <v>346</v>
      </c>
      <c r="L154" s="42" t="s">
        <v>347</v>
      </c>
      <c r="M154" s="42" t="s">
        <v>348</v>
      </c>
      <c r="N154" s="42" t="s">
        <v>349</v>
      </c>
      <c r="O154" s="42" t="s">
        <v>434</v>
      </c>
      <c r="P154" s="42" t="s">
        <v>435</v>
      </c>
      <c r="Q154" s="41"/>
      <c r="R154" s="41"/>
      <c r="S154" s="42" t="s">
        <v>321</v>
      </c>
      <c r="T154" s="42" t="s">
        <v>806</v>
      </c>
      <c r="U154" s="41">
        <v>1</v>
      </c>
      <c r="V154" s="42" t="s">
        <v>892</v>
      </c>
      <c r="W154" s="42" t="s">
        <v>815</v>
      </c>
      <c r="X154" s="42" t="s">
        <v>816</v>
      </c>
      <c r="Y154" s="41"/>
    </row>
    <row r="155" spans="1:25">
      <c r="A155" s="41">
        <v>9288</v>
      </c>
      <c r="B155" s="42" t="s">
        <v>893</v>
      </c>
      <c r="C155" s="42" t="s">
        <v>894</v>
      </c>
      <c r="D155" s="43">
        <v>32836</v>
      </c>
      <c r="E155" s="36">
        <v>32836</v>
      </c>
      <c r="F155" s="44">
        <f t="shared" si="4"/>
        <v>9626</v>
      </c>
      <c r="G155" s="42" t="s">
        <v>895</v>
      </c>
      <c r="H155" s="45">
        <v>41000</v>
      </c>
      <c r="I155" s="46">
        <f t="shared" si="5"/>
        <v>1462</v>
      </c>
      <c r="J155" s="42" t="s">
        <v>345</v>
      </c>
      <c r="K155" s="42" t="s">
        <v>346</v>
      </c>
      <c r="L155" s="42" t="s">
        <v>347</v>
      </c>
      <c r="M155" s="42" t="s">
        <v>348</v>
      </c>
      <c r="N155" s="42" t="s">
        <v>349</v>
      </c>
      <c r="O155" s="42" t="s">
        <v>499</v>
      </c>
      <c r="P155" s="42" t="s">
        <v>500</v>
      </c>
      <c r="Q155" s="41"/>
      <c r="R155" s="41"/>
      <c r="S155" s="42" t="s">
        <v>321</v>
      </c>
      <c r="T155" s="42" t="s">
        <v>806</v>
      </c>
      <c r="U155" s="41">
        <v>1</v>
      </c>
      <c r="V155" s="42" t="s">
        <v>896</v>
      </c>
      <c r="W155" s="42" t="s">
        <v>897</v>
      </c>
      <c r="X155" s="42" t="s">
        <v>898</v>
      </c>
      <c r="Y155" s="42" t="s">
        <v>899</v>
      </c>
    </row>
    <row r="156" spans="1:25">
      <c r="A156" s="41">
        <v>9289</v>
      </c>
      <c r="B156" s="42" t="s">
        <v>900</v>
      </c>
      <c r="C156" s="42" t="s">
        <v>901</v>
      </c>
      <c r="D156" s="43">
        <v>33412</v>
      </c>
      <c r="E156" s="36">
        <v>33412</v>
      </c>
      <c r="F156" s="44">
        <f t="shared" si="4"/>
        <v>9050</v>
      </c>
      <c r="G156" s="42" t="s">
        <v>895</v>
      </c>
      <c r="H156" s="45">
        <v>41000</v>
      </c>
      <c r="I156" s="46">
        <f t="shared" si="5"/>
        <v>1462</v>
      </c>
      <c r="J156" s="42" t="s">
        <v>345</v>
      </c>
      <c r="K156" s="42" t="s">
        <v>346</v>
      </c>
      <c r="L156" s="42" t="s">
        <v>347</v>
      </c>
      <c r="M156" s="42" t="s">
        <v>348</v>
      </c>
      <c r="N156" s="42" t="s">
        <v>349</v>
      </c>
      <c r="O156" s="42" t="s">
        <v>400</v>
      </c>
      <c r="P156" s="42" t="s">
        <v>401</v>
      </c>
      <c r="Q156" s="41"/>
      <c r="R156" s="41"/>
      <c r="S156" s="42" t="s">
        <v>321</v>
      </c>
      <c r="T156" s="42" t="s">
        <v>806</v>
      </c>
      <c r="U156" s="41">
        <v>1</v>
      </c>
      <c r="V156" s="42" t="s">
        <v>902</v>
      </c>
      <c r="W156" s="42" t="s">
        <v>815</v>
      </c>
      <c r="X156" s="42" t="s">
        <v>816</v>
      </c>
      <c r="Y156" s="41"/>
    </row>
    <row r="157" spans="1:25">
      <c r="A157" s="41">
        <v>9290</v>
      </c>
      <c r="B157" s="42" t="s">
        <v>903</v>
      </c>
      <c r="C157" s="42" t="s">
        <v>904</v>
      </c>
      <c r="D157" s="43">
        <v>33430</v>
      </c>
      <c r="E157" s="36">
        <v>33430</v>
      </c>
      <c r="F157" s="44">
        <f t="shared" si="4"/>
        <v>9032</v>
      </c>
      <c r="G157" s="42" t="s">
        <v>895</v>
      </c>
      <c r="H157" s="45">
        <v>41000</v>
      </c>
      <c r="I157" s="46">
        <f t="shared" si="5"/>
        <v>1462</v>
      </c>
      <c r="J157" s="42" t="s">
        <v>345</v>
      </c>
      <c r="K157" s="42" t="s">
        <v>346</v>
      </c>
      <c r="L157" s="42" t="s">
        <v>347</v>
      </c>
      <c r="M157" s="42" t="s">
        <v>348</v>
      </c>
      <c r="N157" s="42" t="s">
        <v>349</v>
      </c>
      <c r="O157" s="42" t="s">
        <v>400</v>
      </c>
      <c r="P157" s="42" t="s">
        <v>401</v>
      </c>
      <c r="Q157" s="41"/>
      <c r="R157" s="41"/>
      <c r="S157" s="42" t="s">
        <v>321</v>
      </c>
      <c r="T157" s="42" t="s">
        <v>806</v>
      </c>
      <c r="U157" s="41"/>
      <c r="V157" s="41"/>
      <c r="W157" s="41"/>
      <c r="X157" s="41"/>
      <c r="Y157" s="41"/>
    </row>
    <row r="158" spans="1:25">
      <c r="A158" s="41">
        <v>9291</v>
      </c>
      <c r="B158" s="42" t="s">
        <v>905</v>
      </c>
      <c r="C158" s="42" t="s">
        <v>906</v>
      </c>
      <c r="D158" s="43">
        <v>33695</v>
      </c>
      <c r="E158" s="36">
        <v>33695</v>
      </c>
      <c r="F158" s="44">
        <f t="shared" si="4"/>
        <v>8767</v>
      </c>
      <c r="G158" s="42" t="s">
        <v>895</v>
      </c>
      <c r="H158" s="45">
        <v>41000</v>
      </c>
      <c r="I158" s="46">
        <f t="shared" si="5"/>
        <v>1462</v>
      </c>
      <c r="J158" s="42" t="s">
        <v>345</v>
      </c>
      <c r="K158" s="42" t="s">
        <v>346</v>
      </c>
      <c r="L158" s="42" t="s">
        <v>347</v>
      </c>
      <c r="M158" s="42" t="s">
        <v>348</v>
      </c>
      <c r="N158" s="42" t="s">
        <v>349</v>
      </c>
      <c r="O158" s="42" t="s">
        <v>446</v>
      </c>
      <c r="P158" s="42" t="s">
        <v>447</v>
      </c>
      <c r="Q158" s="41"/>
      <c r="R158" s="41"/>
      <c r="S158" s="42" t="s">
        <v>321</v>
      </c>
      <c r="T158" s="42" t="s">
        <v>806</v>
      </c>
      <c r="U158" s="41">
        <v>1</v>
      </c>
      <c r="V158" s="42" t="s">
        <v>907</v>
      </c>
      <c r="W158" s="42" t="s">
        <v>815</v>
      </c>
      <c r="X158" s="42" t="s">
        <v>816</v>
      </c>
      <c r="Y158" s="41"/>
    </row>
    <row r="159" spans="1:25">
      <c r="A159" s="41">
        <v>9292</v>
      </c>
      <c r="B159" s="42" t="s">
        <v>908</v>
      </c>
      <c r="C159" s="42" t="s">
        <v>909</v>
      </c>
      <c r="D159" s="43">
        <v>33895</v>
      </c>
      <c r="E159" s="36">
        <v>33895</v>
      </c>
      <c r="F159" s="44">
        <f t="shared" si="4"/>
        <v>8567</v>
      </c>
      <c r="G159" s="42" t="s">
        <v>895</v>
      </c>
      <c r="H159" s="45">
        <v>41000</v>
      </c>
      <c r="I159" s="46">
        <f t="shared" si="5"/>
        <v>1462</v>
      </c>
      <c r="J159" s="42" t="s">
        <v>345</v>
      </c>
      <c r="K159" s="42" t="s">
        <v>346</v>
      </c>
      <c r="L159" s="42" t="s">
        <v>347</v>
      </c>
      <c r="M159" s="42" t="s">
        <v>348</v>
      </c>
      <c r="N159" s="42" t="s">
        <v>349</v>
      </c>
      <c r="O159" s="42" t="s">
        <v>434</v>
      </c>
      <c r="P159" s="42" t="s">
        <v>435</v>
      </c>
      <c r="Q159" s="41"/>
      <c r="R159" s="41"/>
      <c r="S159" s="42" t="s">
        <v>321</v>
      </c>
      <c r="T159" s="42" t="s">
        <v>806</v>
      </c>
      <c r="U159" s="41">
        <v>1</v>
      </c>
      <c r="V159" s="42" t="s">
        <v>910</v>
      </c>
      <c r="W159" s="42" t="s">
        <v>911</v>
      </c>
      <c r="X159" s="42" t="s">
        <v>912</v>
      </c>
      <c r="Y159" s="42" t="s">
        <v>913</v>
      </c>
    </row>
    <row r="160" spans="1:25">
      <c r="A160" s="41">
        <v>9293</v>
      </c>
      <c r="B160" s="42" t="s">
        <v>914</v>
      </c>
      <c r="C160" s="42" t="s">
        <v>915</v>
      </c>
      <c r="D160" s="43">
        <v>34284</v>
      </c>
      <c r="E160" s="36">
        <v>34284</v>
      </c>
      <c r="F160" s="44">
        <f t="shared" si="4"/>
        <v>8178</v>
      </c>
      <c r="G160" s="42" t="s">
        <v>916</v>
      </c>
      <c r="H160" s="45">
        <v>41153</v>
      </c>
      <c r="I160" s="46">
        <f t="shared" si="5"/>
        <v>1309</v>
      </c>
      <c r="J160" s="42" t="s">
        <v>345</v>
      </c>
      <c r="K160" s="42" t="s">
        <v>346</v>
      </c>
      <c r="L160" s="42" t="s">
        <v>478</v>
      </c>
      <c r="M160" s="42" t="s">
        <v>479</v>
      </c>
      <c r="N160" s="42" t="s">
        <v>349</v>
      </c>
      <c r="O160" s="42" t="s">
        <v>499</v>
      </c>
      <c r="P160" s="42" t="s">
        <v>500</v>
      </c>
      <c r="Q160" s="41"/>
      <c r="R160" s="41"/>
      <c r="S160" s="42" t="s">
        <v>321</v>
      </c>
      <c r="T160" s="42" t="s">
        <v>806</v>
      </c>
      <c r="U160" s="41">
        <v>1</v>
      </c>
      <c r="V160" s="42" t="s">
        <v>917</v>
      </c>
      <c r="W160" s="42" t="s">
        <v>815</v>
      </c>
      <c r="X160" s="42" t="s">
        <v>816</v>
      </c>
      <c r="Y160" s="41"/>
    </row>
    <row r="161" spans="1:25">
      <c r="A161" s="41">
        <v>9294</v>
      </c>
      <c r="B161" s="42" t="s">
        <v>918</v>
      </c>
      <c r="C161" s="42" t="s">
        <v>919</v>
      </c>
      <c r="D161" s="43">
        <v>32629</v>
      </c>
      <c r="E161" s="36">
        <v>32629</v>
      </c>
      <c r="F161" s="44">
        <f t="shared" si="4"/>
        <v>9833</v>
      </c>
      <c r="G161" s="42" t="s">
        <v>920</v>
      </c>
      <c r="H161" s="45">
        <v>41365</v>
      </c>
      <c r="I161" s="46">
        <f t="shared" si="5"/>
        <v>1097</v>
      </c>
      <c r="J161" s="42" t="s">
        <v>345</v>
      </c>
      <c r="K161" s="42" t="s">
        <v>346</v>
      </c>
      <c r="L161" s="42" t="s">
        <v>347</v>
      </c>
      <c r="M161" s="42" t="s">
        <v>348</v>
      </c>
      <c r="N161" s="42" t="s">
        <v>349</v>
      </c>
      <c r="O161" s="42" t="s">
        <v>400</v>
      </c>
      <c r="P161" s="42" t="s">
        <v>401</v>
      </c>
      <c r="Q161" s="41"/>
      <c r="R161" s="41"/>
      <c r="S161" s="42" t="s">
        <v>321</v>
      </c>
      <c r="T161" s="42" t="s">
        <v>806</v>
      </c>
      <c r="U161" s="41">
        <v>1</v>
      </c>
      <c r="V161" s="42" t="s">
        <v>921</v>
      </c>
      <c r="W161" s="42" t="s">
        <v>815</v>
      </c>
      <c r="X161" s="42" t="s">
        <v>816</v>
      </c>
      <c r="Y161" s="41"/>
    </row>
    <row r="162" spans="1:25">
      <c r="A162" s="41">
        <v>9295</v>
      </c>
      <c r="B162" s="42" t="s">
        <v>922</v>
      </c>
      <c r="C162" s="42" t="s">
        <v>923</v>
      </c>
      <c r="D162" s="43">
        <v>33008</v>
      </c>
      <c r="E162" s="36">
        <v>33008</v>
      </c>
      <c r="F162" s="44">
        <f t="shared" si="4"/>
        <v>9454</v>
      </c>
      <c r="G162" s="42" t="s">
        <v>920</v>
      </c>
      <c r="H162" s="45">
        <v>41365</v>
      </c>
      <c r="I162" s="46">
        <f t="shared" si="5"/>
        <v>1097</v>
      </c>
      <c r="J162" s="42" t="s">
        <v>316</v>
      </c>
      <c r="K162" s="42" t="s">
        <v>317</v>
      </c>
      <c r="L162" s="42" t="s">
        <v>347</v>
      </c>
      <c r="M162" s="42" t="s">
        <v>348</v>
      </c>
      <c r="N162" s="42" t="s">
        <v>349</v>
      </c>
      <c r="O162" s="42" t="s">
        <v>306</v>
      </c>
      <c r="P162" s="42" t="s">
        <v>307</v>
      </c>
      <c r="Q162" s="41"/>
      <c r="R162" s="41"/>
      <c r="S162" s="42" t="s">
        <v>321</v>
      </c>
      <c r="T162" s="42" t="s">
        <v>806</v>
      </c>
      <c r="U162" s="41">
        <v>1</v>
      </c>
      <c r="V162" s="42" t="s">
        <v>924</v>
      </c>
      <c r="W162" s="42" t="s">
        <v>815</v>
      </c>
      <c r="X162" s="42" t="s">
        <v>816</v>
      </c>
      <c r="Y162" s="41"/>
    </row>
    <row r="163" spans="1:25">
      <c r="A163" s="41">
        <v>9296</v>
      </c>
      <c r="B163" s="42" t="s">
        <v>925</v>
      </c>
      <c r="C163" s="42" t="s">
        <v>926</v>
      </c>
      <c r="D163" s="43">
        <v>33023</v>
      </c>
      <c r="E163" s="36">
        <v>33023</v>
      </c>
      <c r="F163" s="44">
        <f t="shared" si="4"/>
        <v>9439</v>
      </c>
      <c r="G163" s="42" t="s">
        <v>920</v>
      </c>
      <c r="H163" s="45">
        <v>41365</v>
      </c>
      <c r="I163" s="46">
        <f t="shared" si="5"/>
        <v>1097</v>
      </c>
      <c r="J163" s="42" t="s">
        <v>345</v>
      </c>
      <c r="K163" s="42" t="s">
        <v>346</v>
      </c>
      <c r="L163" s="42" t="s">
        <v>347</v>
      </c>
      <c r="M163" s="42" t="s">
        <v>348</v>
      </c>
      <c r="N163" s="42" t="s">
        <v>349</v>
      </c>
      <c r="O163" s="42" t="s">
        <v>392</v>
      </c>
      <c r="P163" s="42" t="s">
        <v>393</v>
      </c>
      <c r="Q163" s="41"/>
      <c r="R163" s="41"/>
      <c r="S163" s="42" t="s">
        <v>321</v>
      </c>
      <c r="T163" s="42" t="s">
        <v>806</v>
      </c>
      <c r="U163" s="41">
        <v>1</v>
      </c>
      <c r="V163" s="42" t="s">
        <v>927</v>
      </c>
      <c r="W163" s="42" t="s">
        <v>815</v>
      </c>
      <c r="X163" s="42" t="s">
        <v>816</v>
      </c>
      <c r="Y163" s="41"/>
    </row>
    <row r="164" spans="1:25">
      <c r="A164" s="41">
        <v>9297</v>
      </c>
      <c r="B164" s="42" t="s">
        <v>928</v>
      </c>
      <c r="C164" s="42" t="s">
        <v>929</v>
      </c>
      <c r="D164" s="43">
        <v>33030</v>
      </c>
      <c r="E164" s="36">
        <v>33030</v>
      </c>
      <c r="F164" s="44">
        <f t="shared" si="4"/>
        <v>9432</v>
      </c>
      <c r="G164" s="42" t="s">
        <v>920</v>
      </c>
      <c r="H164" s="45">
        <v>41365</v>
      </c>
      <c r="I164" s="46">
        <f t="shared" si="5"/>
        <v>1097</v>
      </c>
      <c r="J164" s="42" t="s">
        <v>345</v>
      </c>
      <c r="K164" s="42" t="s">
        <v>346</v>
      </c>
      <c r="L164" s="42" t="s">
        <v>600</v>
      </c>
      <c r="M164" s="42" t="s">
        <v>601</v>
      </c>
      <c r="N164" s="42" t="s">
        <v>349</v>
      </c>
      <c r="O164" s="42" t="s">
        <v>392</v>
      </c>
      <c r="P164" s="42" t="s">
        <v>393</v>
      </c>
      <c r="Q164" s="41"/>
      <c r="R164" s="41"/>
      <c r="S164" s="42" t="s">
        <v>321</v>
      </c>
      <c r="T164" s="42" t="s">
        <v>806</v>
      </c>
      <c r="U164" s="41">
        <v>1</v>
      </c>
      <c r="V164" s="42" t="s">
        <v>930</v>
      </c>
      <c r="W164" s="42" t="s">
        <v>815</v>
      </c>
      <c r="X164" s="42" t="s">
        <v>816</v>
      </c>
      <c r="Y164" s="41"/>
    </row>
    <row r="165" spans="1:25">
      <c r="A165" s="41">
        <v>9298</v>
      </c>
      <c r="B165" s="42" t="s">
        <v>931</v>
      </c>
      <c r="C165" s="42" t="s">
        <v>932</v>
      </c>
      <c r="D165" s="43">
        <v>33658</v>
      </c>
      <c r="E165" s="36">
        <v>33658</v>
      </c>
      <c r="F165" s="44">
        <f t="shared" si="4"/>
        <v>8804</v>
      </c>
      <c r="G165" s="42" t="s">
        <v>920</v>
      </c>
      <c r="H165" s="45">
        <v>41365</v>
      </c>
      <c r="I165" s="46">
        <f t="shared" si="5"/>
        <v>1097</v>
      </c>
      <c r="J165" s="42" t="s">
        <v>301</v>
      </c>
      <c r="K165" s="42" t="s">
        <v>302</v>
      </c>
      <c r="L165" s="42" t="s">
        <v>368</v>
      </c>
      <c r="M165" s="42" t="s">
        <v>369</v>
      </c>
      <c r="N165" s="42" t="s">
        <v>349</v>
      </c>
      <c r="O165" s="42" t="s">
        <v>306</v>
      </c>
      <c r="P165" s="42" t="s">
        <v>307</v>
      </c>
      <c r="Q165" s="41"/>
      <c r="R165" s="41"/>
      <c r="S165" s="42" t="s">
        <v>321</v>
      </c>
      <c r="T165" s="42" t="s">
        <v>806</v>
      </c>
      <c r="U165" s="41">
        <v>1</v>
      </c>
      <c r="V165" s="42" t="s">
        <v>933</v>
      </c>
      <c r="W165" s="42" t="s">
        <v>815</v>
      </c>
      <c r="X165" s="42" t="s">
        <v>816</v>
      </c>
      <c r="Y165" s="41"/>
    </row>
    <row r="166" spans="1:25">
      <c r="A166" s="41">
        <v>9299</v>
      </c>
      <c r="B166" s="42" t="s">
        <v>934</v>
      </c>
      <c r="C166" s="42" t="s">
        <v>935</v>
      </c>
      <c r="D166" s="43">
        <v>33840</v>
      </c>
      <c r="E166" s="36">
        <v>33840</v>
      </c>
      <c r="F166" s="44">
        <f t="shared" si="4"/>
        <v>8622</v>
      </c>
      <c r="G166" s="42" t="s">
        <v>920</v>
      </c>
      <c r="H166" s="45">
        <v>41365</v>
      </c>
      <c r="I166" s="46">
        <f t="shared" si="5"/>
        <v>1097</v>
      </c>
      <c r="J166" s="42" t="s">
        <v>345</v>
      </c>
      <c r="K166" s="42" t="s">
        <v>346</v>
      </c>
      <c r="L166" s="42" t="s">
        <v>347</v>
      </c>
      <c r="M166" s="42" t="s">
        <v>348</v>
      </c>
      <c r="N166" s="42" t="s">
        <v>349</v>
      </c>
      <c r="O166" s="42" t="s">
        <v>392</v>
      </c>
      <c r="P166" s="42" t="s">
        <v>393</v>
      </c>
      <c r="Q166" s="41"/>
      <c r="R166" s="41"/>
      <c r="S166" s="42" t="s">
        <v>321</v>
      </c>
      <c r="T166" s="42" t="s">
        <v>806</v>
      </c>
      <c r="U166" s="41">
        <v>1</v>
      </c>
      <c r="V166" s="42" t="s">
        <v>936</v>
      </c>
      <c r="W166" s="42" t="s">
        <v>815</v>
      </c>
      <c r="X166" s="42" t="s">
        <v>816</v>
      </c>
      <c r="Y166" s="41"/>
    </row>
    <row r="167" spans="1:25">
      <c r="A167" s="41">
        <v>9300</v>
      </c>
      <c r="B167" s="42" t="s">
        <v>937</v>
      </c>
      <c r="C167" s="42" t="s">
        <v>938</v>
      </c>
      <c r="D167" s="43">
        <v>33893</v>
      </c>
      <c r="E167" s="36">
        <v>33893</v>
      </c>
      <c r="F167" s="44">
        <f t="shared" si="4"/>
        <v>8569</v>
      </c>
      <c r="G167" s="42" t="s">
        <v>920</v>
      </c>
      <c r="H167" s="45">
        <v>41365</v>
      </c>
      <c r="I167" s="46">
        <f t="shared" si="5"/>
        <v>1097</v>
      </c>
      <c r="J167" s="42" t="s">
        <v>345</v>
      </c>
      <c r="K167" s="42" t="s">
        <v>346</v>
      </c>
      <c r="L167" s="42" t="s">
        <v>347</v>
      </c>
      <c r="M167" s="42" t="s">
        <v>348</v>
      </c>
      <c r="N167" s="42" t="s">
        <v>349</v>
      </c>
      <c r="O167" s="42" t="s">
        <v>446</v>
      </c>
      <c r="P167" s="42" t="s">
        <v>447</v>
      </c>
      <c r="Q167" s="41"/>
      <c r="R167" s="41"/>
      <c r="S167" s="42" t="s">
        <v>321</v>
      </c>
      <c r="T167" s="42" t="s">
        <v>806</v>
      </c>
      <c r="U167" s="41">
        <v>1</v>
      </c>
      <c r="V167" s="42" t="s">
        <v>939</v>
      </c>
      <c r="W167" s="42" t="s">
        <v>815</v>
      </c>
      <c r="X167" s="42" t="s">
        <v>816</v>
      </c>
      <c r="Y167" s="41"/>
    </row>
    <row r="168" spans="1:25">
      <c r="A168" s="41">
        <v>9301</v>
      </c>
      <c r="B168" s="42" t="s">
        <v>940</v>
      </c>
      <c r="C168" s="42" t="s">
        <v>941</v>
      </c>
      <c r="D168" s="43">
        <v>34351</v>
      </c>
      <c r="E168" s="36">
        <v>34351</v>
      </c>
      <c r="F168" s="44">
        <f t="shared" si="4"/>
        <v>8111</v>
      </c>
      <c r="G168" s="42" t="s">
        <v>920</v>
      </c>
      <c r="H168" s="45">
        <v>41365</v>
      </c>
      <c r="I168" s="46">
        <f t="shared" si="5"/>
        <v>1097</v>
      </c>
      <c r="J168" s="42" t="s">
        <v>345</v>
      </c>
      <c r="K168" s="42" t="s">
        <v>346</v>
      </c>
      <c r="L168" s="42" t="s">
        <v>347</v>
      </c>
      <c r="M168" s="42" t="s">
        <v>348</v>
      </c>
      <c r="N168" s="42" t="s">
        <v>349</v>
      </c>
      <c r="O168" s="42" t="s">
        <v>392</v>
      </c>
      <c r="P168" s="42" t="s">
        <v>393</v>
      </c>
      <c r="Q168" s="41"/>
      <c r="R168" s="41"/>
      <c r="S168" s="42" t="s">
        <v>321</v>
      </c>
      <c r="T168" s="42" t="s">
        <v>806</v>
      </c>
      <c r="U168" s="41">
        <v>1</v>
      </c>
      <c r="V168" s="42" t="s">
        <v>942</v>
      </c>
      <c r="W168" s="42" t="s">
        <v>815</v>
      </c>
      <c r="X168" s="42" t="s">
        <v>816</v>
      </c>
      <c r="Y168" s="41"/>
    </row>
    <row r="169" spans="1:25">
      <c r="A169" s="41">
        <v>9302</v>
      </c>
      <c r="B169" s="42" t="s">
        <v>943</v>
      </c>
      <c r="C169" s="42" t="s">
        <v>944</v>
      </c>
      <c r="D169" s="43">
        <v>34721</v>
      </c>
      <c r="E169" s="36">
        <v>34721</v>
      </c>
      <c r="F169" s="44">
        <f t="shared" si="4"/>
        <v>7741</v>
      </c>
      <c r="G169" s="42" t="s">
        <v>920</v>
      </c>
      <c r="H169" s="45">
        <v>41365</v>
      </c>
      <c r="I169" s="46">
        <f t="shared" si="5"/>
        <v>1097</v>
      </c>
      <c r="J169" s="42" t="s">
        <v>345</v>
      </c>
      <c r="K169" s="42" t="s">
        <v>346</v>
      </c>
      <c r="L169" s="42" t="s">
        <v>347</v>
      </c>
      <c r="M169" s="42" t="s">
        <v>348</v>
      </c>
      <c r="N169" s="42" t="s">
        <v>349</v>
      </c>
      <c r="O169" s="42" t="s">
        <v>434</v>
      </c>
      <c r="P169" s="42" t="s">
        <v>435</v>
      </c>
      <c r="Q169" s="41"/>
      <c r="R169" s="41"/>
      <c r="S169" s="42" t="s">
        <v>321</v>
      </c>
      <c r="T169" s="42" t="s">
        <v>806</v>
      </c>
      <c r="U169" s="41">
        <v>1</v>
      </c>
      <c r="V169" s="42" t="s">
        <v>945</v>
      </c>
      <c r="W169" s="42" t="s">
        <v>815</v>
      </c>
      <c r="X169" s="42" t="s">
        <v>816</v>
      </c>
      <c r="Y169" s="41"/>
    </row>
    <row r="170" spans="1:25">
      <c r="A170" s="41">
        <v>9303</v>
      </c>
      <c r="B170" s="42" t="s">
        <v>946</v>
      </c>
      <c r="C170" s="42" t="s">
        <v>947</v>
      </c>
      <c r="D170" s="43">
        <v>32827</v>
      </c>
      <c r="E170" s="36">
        <v>32827</v>
      </c>
      <c r="F170" s="44">
        <f t="shared" si="4"/>
        <v>9635</v>
      </c>
      <c r="G170" s="42" t="s">
        <v>948</v>
      </c>
      <c r="H170" s="45">
        <v>41699</v>
      </c>
      <c r="I170" s="46">
        <f t="shared" si="5"/>
        <v>763</v>
      </c>
      <c r="J170" s="42" t="s">
        <v>345</v>
      </c>
      <c r="K170" s="42" t="s">
        <v>346</v>
      </c>
      <c r="L170" s="42" t="s">
        <v>347</v>
      </c>
      <c r="M170" s="42" t="s">
        <v>348</v>
      </c>
      <c r="N170" s="42" t="s">
        <v>349</v>
      </c>
      <c r="O170" s="42" t="s">
        <v>392</v>
      </c>
      <c r="P170" s="42" t="s">
        <v>393</v>
      </c>
      <c r="Q170" s="41"/>
      <c r="R170" s="41"/>
      <c r="S170" s="42" t="s">
        <v>321</v>
      </c>
      <c r="T170" s="42" t="s">
        <v>806</v>
      </c>
      <c r="U170" s="41">
        <v>1</v>
      </c>
      <c r="V170" s="42" t="s">
        <v>949</v>
      </c>
      <c r="W170" s="42" t="s">
        <v>311</v>
      </c>
      <c r="X170" s="42" t="s">
        <v>312</v>
      </c>
      <c r="Y170" s="41"/>
    </row>
    <row r="171" spans="1:25">
      <c r="A171" s="41">
        <v>9304</v>
      </c>
      <c r="B171" s="42" t="s">
        <v>950</v>
      </c>
      <c r="C171" s="42" t="s">
        <v>951</v>
      </c>
      <c r="D171" s="43">
        <v>33484</v>
      </c>
      <c r="E171" s="36">
        <v>33484</v>
      </c>
      <c r="F171" s="44">
        <f t="shared" si="4"/>
        <v>8978</v>
      </c>
      <c r="G171" s="42" t="s">
        <v>948</v>
      </c>
      <c r="H171" s="45">
        <v>41699</v>
      </c>
      <c r="I171" s="46">
        <f t="shared" si="5"/>
        <v>763</v>
      </c>
      <c r="J171" s="42" t="s">
        <v>345</v>
      </c>
      <c r="K171" s="42" t="s">
        <v>346</v>
      </c>
      <c r="L171" s="42" t="s">
        <v>347</v>
      </c>
      <c r="M171" s="42" t="s">
        <v>348</v>
      </c>
      <c r="N171" s="42" t="s">
        <v>349</v>
      </c>
      <c r="O171" s="42" t="s">
        <v>400</v>
      </c>
      <c r="P171" s="42" t="s">
        <v>401</v>
      </c>
      <c r="Q171" s="41"/>
      <c r="R171" s="41"/>
      <c r="S171" s="42" t="s">
        <v>321</v>
      </c>
      <c r="T171" s="42" t="s">
        <v>806</v>
      </c>
      <c r="U171" s="41">
        <v>1</v>
      </c>
      <c r="V171" s="42" t="s">
        <v>952</v>
      </c>
      <c r="W171" s="42" t="s">
        <v>815</v>
      </c>
      <c r="X171" s="42" t="s">
        <v>816</v>
      </c>
      <c r="Y171" s="41"/>
    </row>
    <row r="172" spans="1:25">
      <c r="A172" s="41">
        <v>9305</v>
      </c>
      <c r="B172" s="42" t="s">
        <v>953</v>
      </c>
      <c r="C172" s="42" t="s">
        <v>954</v>
      </c>
      <c r="D172" s="43">
        <v>32272</v>
      </c>
      <c r="E172" s="36">
        <v>32272</v>
      </c>
      <c r="F172" s="44">
        <f t="shared" si="4"/>
        <v>10190</v>
      </c>
      <c r="G172" s="42" t="s">
        <v>955</v>
      </c>
      <c r="H172" s="45">
        <v>41730</v>
      </c>
      <c r="I172" s="46">
        <f t="shared" si="5"/>
        <v>732</v>
      </c>
      <c r="J172" s="42" t="s">
        <v>345</v>
      </c>
      <c r="K172" s="42" t="s">
        <v>346</v>
      </c>
      <c r="L172" s="42" t="s">
        <v>347</v>
      </c>
      <c r="M172" s="42" t="s">
        <v>348</v>
      </c>
      <c r="N172" s="42" t="s">
        <v>349</v>
      </c>
      <c r="O172" s="42" t="s">
        <v>392</v>
      </c>
      <c r="P172" s="42" t="s">
        <v>393</v>
      </c>
      <c r="Q172" s="41"/>
      <c r="R172" s="41"/>
      <c r="S172" s="42" t="s">
        <v>321</v>
      </c>
      <c r="T172" s="42" t="s">
        <v>806</v>
      </c>
      <c r="U172" s="41">
        <v>1</v>
      </c>
      <c r="V172" s="42" t="s">
        <v>956</v>
      </c>
      <c r="W172" s="42" t="s">
        <v>815</v>
      </c>
      <c r="X172" s="42" t="s">
        <v>816</v>
      </c>
      <c r="Y172" s="42" t="s">
        <v>957</v>
      </c>
    </row>
    <row r="173" spans="1:25">
      <c r="A173" s="41">
        <v>9306</v>
      </c>
      <c r="B173" s="42" t="s">
        <v>958</v>
      </c>
      <c r="C173" s="42" t="s">
        <v>959</v>
      </c>
      <c r="D173" s="43">
        <v>33579</v>
      </c>
      <c r="E173" s="36">
        <v>33579</v>
      </c>
      <c r="F173" s="44">
        <f t="shared" si="4"/>
        <v>8883</v>
      </c>
      <c r="G173" s="42" t="s">
        <v>955</v>
      </c>
      <c r="H173" s="45">
        <v>41730</v>
      </c>
      <c r="I173" s="46">
        <f t="shared" si="5"/>
        <v>732</v>
      </c>
      <c r="J173" s="42" t="s">
        <v>345</v>
      </c>
      <c r="K173" s="42" t="s">
        <v>346</v>
      </c>
      <c r="L173" s="42" t="s">
        <v>347</v>
      </c>
      <c r="M173" s="42" t="s">
        <v>348</v>
      </c>
      <c r="N173" s="42" t="s">
        <v>349</v>
      </c>
      <c r="O173" s="42" t="s">
        <v>392</v>
      </c>
      <c r="P173" s="42" t="s">
        <v>393</v>
      </c>
      <c r="Q173" s="41"/>
      <c r="R173" s="41"/>
      <c r="S173" s="42" t="s">
        <v>321</v>
      </c>
      <c r="T173" s="42" t="s">
        <v>806</v>
      </c>
      <c r="U173" s="41">
        <v>1</v>
      </c>
      <c r="V173" s="42" t="s">
        <v>960</v>
      </c>
      <c r="W173" s="42" t="s">
        <v>330</v>
      </c>
      <c r="X173" s="42" t="s">
        <v>331</v>
      </c>
      <c r="Y173" s="41"/>
    </row>
    <row r="174" spans="1:25">
      <c r="A174" s="41">
        <v>9307</v>
      </c>
      <c r="B174" s="42" t="s">
        <v>961</v>
      </c>
      <c r="C174" s="42" t="s">
        <v>962</v>
      </c>
      <c r="D174" s="43">
        <v>34912</v>
      </c>
      <c r="E174" s="36">
        <v>34912</v>
      </c>
      <c r="F174" s="44">
        <f t="shared" si="4"/>
        <v>7550</v>
      </c>
      <c r="G174" s="42" t="s">
        <v>955</v>
      </c>
      <c r="H174" s="45">
        <v>41730</v>
      </c>
      <c r="I174" s="46">
        <f t="shared" si="5"/>
        <v>732</v>
      </c>
      <c r="J174" s="42" t="s">
        <v>345</v>
      </c>
      <c r="K174" s="42" t="s">
        <v>346</v>
      </c>
      <c r="L174" s="42" t="s">
        <v>347</v>
      </c>
      <c r="M174" s="42" t="s">
        <v>348</v>
      </c>
      <c r="N174" s="42" t="s">
        <v>349</v>
      </c>
      <c r="O174" s="42" t="s">
        <v>392</v>
      </c>
      <c r="P174" s="42" t="s">
        <v>393</v>
      </c>
      <c r="Q174" s="41"/>
      <c r="R174" s="41"/>
      <c r="S174" s="42" t="s">
        <v>321</v>
      </c>
      <c r="T174" s="42" t="s">
        <v>806</v>
      </c>
      <c r="U174" s="41">
        <v>1</v>
      </c>
      <c r="V174" s="42" t="s">
        <v>963</v>
      </c>
      <c r="W174" s="42" t="s">
        <v>815</v>
      </c>
      <c r="X174" s="42" t="s">
        <v>816</v>
      </c>
      <c r="Y174" s="41"/>
    </row>
    <row r="175" spans="1:25">
      <c r="A175" s="41">
        <v>9308</v>
      </c>
      <c r="B175" s="42" t="s">
        <v>964</v>
      </c>
      <c r="C175" s="42" t="s">
        <v>965</v>
      </c>
      <c r="D175" s="43">
        <v>34918</v>
      </c>
      <c r="E175" s="36">
        <v>34918</v>
      </c>
      <c r="F175" s="44">
        <f t="shared" si="4"/>
        <v>7544</v>
      </c>
      <c r="G175" s="42" t="s">
        <v>955</v>
      </c>
      <c r="H175" s="45">
        <v>41730</v>
      </c>
      <c r="I175" s="46">
        <f t="shared" si="5"/>
        <v>732</v>
      </c>
      <c r="J175" s="42" t="s">
        <v>345</v>
      </c>
      <c r="K175" s="42" t="s">
        <v>346</v>
      </c>
      <c r="L175" s="42" t="s">
        <v>347</v>
      </c>
      <c r="M175" s="42" t="s">
        <v>348</v>
      </c>
      <c r="N175" s="42" t="s">
        <v>349</v>
      </c>
      <c r="O175" s="42" t="s">
        <v>499</v>
      </c>
      <c r="P175" s="42" t="s">
        <v>500</v>
      </c>
      <c r="Q175" s="41"/>
      <c r="R175" s="41"/>
      <c r="S175" s="42" t="s">
        <v>321</v>
      </c>
      <c r="T175" s="42" t="s">
        <v>806</v>
      </c>
      <c r="U175" s="41">
        <v>1</v>
      </c>
      <c r="V175" s="42" t="s">
        <v>966</v>
      </c>
      <c r="W175" s="42" t="s">
        <v>815</v>
      </c>
      <c r="X175" s="42" t="s">
        <v>816</v>
      </c>
      <c r="Y175" s="41"/>
    </row>
    <row r="176" spans="1:25">
      <c r="A176" s="41">
        <v>9309</v>
      </c>
      <c r="B176" s="42" t="s">
        <v>967</v>
      </c>
      <c r="C176" s="42" t="s">
        <v>968</v>
      </c>
      <c r="D176" s="43">
        <v>33746</v>
      </c>
      <c r="E176" s="36">
        <v>33746</v>
      </c>
      <c r="F176" s="44">
        <f t="shared" si="4"/>
        <v>8716</v>
      </c>
      <c r="G176" s="42" t="s">
        <v>969</v>
      </c>
      <c r="H176" s="45">
        <v>42095</v>
      </c>
      <c r="I176" s="46">
        <f t="shared" si="5"/>
        <v>367</v>
      </c>
      <c r="J176" s="42" t="s">
        <v>345</v>
      </c>
      <c r="K176" s="42" t="s">
        <v>346</v>
      </c>
      <c r="L176" s="42" t="s">
        <v>347</v>
      </c>
      <c r="M176" s="42" t="s">
        <v>348</v>
      </c>
      <c r="N176" s="42" t="s">
        <v>349</v>
      </c>
      <c r="O176" s="42" t="s">
        <v>499</v>
      </c>
      <c r="P176" s="42" t="s">
        <v>500</v>
      </c>
      <c r="Q176" s="41"/>
      <c r="R176" s="41"/>
      <c r="S176" s="42" t="s">
        <v>321</v>
      </c>
      <c r="T176" s="42" t="s">
        <v>806</v>
      </c>
      <c r="U176" s="41">
        <v>1</v>
      </c>
      <c r="V176" s="42" t="s">
        <v>970</v>
      </c>
      <c r="W176" s="42" t="s">
        <v>815</v>
      </c>
      <c r="X176" s="42" t="s">
        <v>816</v>
      </c>
      <c r="Y176" s="41"/>
    </row>
    <row r="177" spans="1:25">
      <c r="A177" s="41">
        <v>9310</v>
      </c>
      <c r="B177" s="42" t="s">
        <v>971</v>
      </c>
      <c r="C177" s="42" t="s">
        <v>972</v>
      </c>
      <c r="D177" s="43">
        <v>35177</v>
      </c>
      <c r="E177" s="36">
        <v>35177</v>
      </c>
      <c r="F177" s="44">
        <f t="shared" si="4"/>
        <v>7285</v>
      </c>
      <c r="G177" s="42" t="s">
        <v>969</v>
      </c>
      <c r="H177" s="45">
        <v>42095</v>
      </c>
      <c r="I177" s="46">
        <f t="shared" si="5"/>
        <v>367</v>
      </c>
      <c r="J177" s="42" t="s">
        <v>345</v>
      </c>
      <c r="K177" s="42" t="s">
        <v>346</v>
      </c>
      <c r="L177" s="42" t="s">
        <v>347</v>
      </c>
      <c r="M177" s="42" t="s">
        <v>348</v>
      </c>
      <c r="N177" s="42" t="s">
        <v>349</v>
      </c>
      <c r="O177" s="42" t="s">
        <v>392</v>
      </c>
      <c r="P177" s="42" t="s">
        <v>393</v>
      </c>
      <c r="Q177" s="41"/>
      <c r="R177" s="41"/>
      <c r="S177" s="42" t="s">
        <v>321</v>
      </c>
      <c r="T177" s="42" t="s">
        <v>806</v>
      </c>
      <c r="U177" s="41">
        <v>1</v>
      </c>
      <c r="V177" s="42" t="s">
        <v>973</v>
      </c>
      <c r="W177" s="42" t="s">
        <v>974</v>
      </c>
      <c r="X177" s="42" t="s">
        <v>975</v>
      </c>
      <c r="Y177" s="42" t="s">
        <v>976</v>
      </c>
    </row>
    <row r="178" spans="1:25">
      <c r="A178" s="41">
        <v>9311</v>
      </c>
      <c r="B178" s="42" t="s">
        <v>977</v>
      </c>
      <c r="C178" s="42" t="s">
        <v>978</v>
      </c>
      <c r="D178" s="43">
        <v>32937</v>
      </c>
      <c r="E178" s="36">
        <v>32937</v>
      </c>
      <c r="F178" s="44">
        <f t="shared" si="4"/>
        <v>9525</v>
      </c>
      <c r="G178" s="42" t="s">
        <v>979</v>
      </c>
      <c r="H178" s="45">
        <v>42278</v>
      </c>
      <c r="I178" s="46">
        <f t="shared" si="5"/>
        <v>184</v>
      </c>
      <c r="J178" s="42" t="s">
        <v>345</v>
      </c>
      <c r="K178" s="42" t="s">
        <v>346</v>
      </c>
      <c r="L178" s="42" t="s">
        <v>347</v>
      </c>
      <c r="M178" s="42" t="s">
        <v>348</v>
      </c>
      <c r="N178" s="42" t="s">
        <v>349</v>
      </c>
      <c r="O178" s="42" t="s">
        <v>392</v>
      </c>
      <c r="P178" s="42" t="s">
        <v>393</v>
      </c>
      <c r="Q178" s="41"/>
      <c r="R178" s="41"/>
      <c r="S178" s="42" t="s">
        <v>321</v>
      </c>
      <c r="T178" s="42" t="s">
        <v>806</v>
      </c>
      <c r="U178" s="41">
        <v>1</v>
      </c>
      <c r="V178" s="42" t="s">
        <v>980</v>
      </c>
      <c r="W178" s="42" t="s">
        <v>974</v>
      </c>
      <c r="X178" s="42" t="s">
        <v>975</v>
      </c>
      <c r="Y178" s="41"/>
    </row>
    <row r="179" spans="1:25">
      <c r="A179" s="41">
        <v>9312</v>
      </c>
      <c r="B179" s="42" t="s">
        <v>981</v>
      </c>
      <c r="C179" s="42" t="s">
        <v>968</v>
      </c>
      <c r="D179" s="43">
        <v>33746</v>
      </c>
      <c r="E179" s="36">
        <v>33746</v>
      </c>
      <c r="F179" s="44">
        <f t="shared" si="4"/>
        <v>8716</v>
      </c>
      <c r="G179" s="42" t="s">
        <v>979</v>
      </c>
      <c r="H179" s="45">
        <v>42278</v>
      </c>
      <c r="I179" s="46">
        <f t="shared" si="5"/>
        <v>184</v>
      </c>
      <c r="J179" s="42" t="s">
        <v>345</v>
      </c>
      <c r="K179" s="42" t="s">
        <v>346</v>
      </c>
      <c r="L179" s="42" t="s">
        <v>347</v>
      </c>
      <c r="M179" s="42" t="s">
        <v>348</v>
      </c>
      <c r="N179" s="42" t="s">
        <v>349</v>
      </c>
      <c r="O179" s="42" t="s">
        <v>350</v>
      </c>
      <c r="P179" s="42" t="s">
        <v>351</v>
      </c>
      <c r="Q179" s="41"/>
      <c r="R179" s="41"/>
      <c r="S179" s="42" t="s">
        <v>321</v>
      </c>
      <c r="T179" s="42" t="s">
        <v>806</v>
      </c>
      <c r="U179" s="41">
        <v>1</v>
      </c>
      <c r="V179" s="42" t="s">
        <v>980</v>
      </c>
      <c r="W179" s="42" t="s">
        <v>974</v>
      </c>
      <c r="X179" s="42" t="s">
        <v>975</v>
      </c>
      <c r="Y179" s="41"/>
    </row>
    <row r="180" spans="1:25">
      <c r="A180" s="41">
        <v>9313</v>
      </c>
      <c r="B180" s="42" t="s">
        <v>982</v>
      </c>
      <c r="C180" s="42" t="s">
        <v>983</v>
      </c>
      <c r="D180" s="43">
        <v>34049</v>
      </c>
      <c r="E180" s="36">
        <v>34049</v>
      </c>
      <c r="F180" s="44">
        <f t="shared" si="4"/>
        <v>8413</v>
      </c>
      <c r="G180" s="42" t="s">
        <v>979</v>
      </c>
      <c r="H180" s="45">
        <v>42278</v>
      </c>
      <c r="I180" s="46">
        <f t="shared" si="5"/>
        <v>184</v>
      </c>
      <c r="J180" s="42" t="s">
        <v>345</v>
      </c>
      <c r="K180" s="42" t="s">
        <v>346</v>
      </c>
      <c r="L180" s="42" t="s">
        <v>347</v>
      </c>
      <c r="M180" s="42" t="s">
        <v>348</v>
      </c>
      <c r="N180" s="42" t="s">
        <v>349</v>
      </c>
      <c r="O180" s="42" t="s">
        <v>434</v>
      </c>
      <c r="P180" s="42" t="s">
        <v>435</v>
      </c>
      <c r="Q180" s="41"/>
      <c r="R180" s="41"/>
      <c r="S180" s="42" t="s">
        <v>321</v>
      </c>
      <c r="T180" s="42" t="s">
        <v>806</v>
      </c>
      <c r="U180" s="41">
        <v>1</v>
      </c>
      <c r="V180" s="42" t="s">
        <v>980</v>
      </c>
      <c r="W180" s="42" t="s">
        <v>974</v>
      </c>
      <c r="X180" s="42" t="s">
        <v>975</v>
      </c>
      <c r="Y180" s="41"/>
    </row>
    <row r="181" spans="1:25">
      <c r="A181" s="41">
        <v>9314</v>
      </c>
      <c r="B181" s="42" t="s">
        <v>984</v>
      </c>
      <c r="C181" s="42" t="s">
        <v>985</v>
      </c>
      <c r="D181" s="43">
        <v>34762</v>
      </c>
      <c r="E181" s="36">
        <v>34762</v>
      </c>
      <c r="F181" s="44">
        <f t="shared" si="4"/>
        <v>7700</v>
      </c>
      <c r="G181" s="42" t="s">
        <v>979</v>
      </c>
      <c r="H181" s="45">
        <v>42278</v>
      </c>
      <c r="I181" s="46">
        <f t="shared" si="5"/>
        <v>184</v>
      </c>
      <c r="J181" s="42" t="s">
        <v>345</v>
      </c>
      <c r="K181" s="42" t="s">
        <v>346</v>
      </c>
      <c r="L181" s="42" t="s">
        <v>347</v>
      </c>
      <c r="M181" s="42" t="s">
        <v>348</v>
      </c>
      <c r="N181" s="42" t="s">
        <v>349</v>
      </c>
      <c r="O181" s="42" t="s">
        <v>446</v>
      </c>
      <c r="P181" s="42" t="s">
        <v>447</v>
      </c>
      <c r="Q181" s="41"/>
      <c r="R181" s="41"/>
      <c r="S181" s="42" t="s">
        <v>321</v>
      </c>
      <c r="T181" s="42" t="s">
        <v>806</v>
      </c>
      <c r="U181" s="41">
        <v>1</v>
      </c>
      <c r="V181" s="42" t="s">
        <v>980</v>
      </c>
      <c r="W181" s="42" t="s">
        <v>974</v>
      </c>
      <c r="X181" s="42" t="s">
        <v>975</v>
      </c>
      <c r="Y181" s="41"/>
    </row>
    <row r="182" spans="1:25">
      <c r="A182" s="41">
        <v>9315</v>
      </c>
      <c r="B182" s="42" t="s">
        <v>986</v>
      </c>
      <c r="C182" s="42" t="s">
        <v>987</v>
      </c>
      <c r="D182" s="43">
        <v>35302</v>
      </c>
      <c r="E182" s="36">
        <v>35302</v>
      </c>
      <c r="F182" s="44">
        <f t="shared" si="4"/>
        <v>7160</v>
      </c>
      <c r="G182" s="42" t="s">
        <v>979</v>
      </c>
      <c r="H182" s="45">
        <v>42278</v>
      </c>
      <c r="I182" s="46">
        <f t="shared" si="5"/>
        <v>184</v>
      </c>
      <c r="J182" s="42" t="s">
        <v>345</v>
      </c>
      <c r="K182" s="42" t="s">
        <v>346</v>
      </c>
      <c r="L182" s="42" t="s">
        <v>347</v>
      </c>
      <c r="M182" s="42" t="s">
        <v>348</v>
      </c>
      <c r="N182" s="42" t="s">
        <v>349</v>
      </c>
      <c r="O182" s="42" t="s">
        <v>350</v>
      </c>
      <c r="P182" s="42" t="s">
        <v>351</v>
      </c>
      <c r="Q182" s="41"/>
      <c r="R182" s="41"/>
      <c r="S182" s="42" t="s">
        <v>321</v>
      </c>
      <c r="T182" s="42" t="s">
        <v>806</v>
      </c>
      <c r="U182" s="41">
        <v>1</v>
      </c>
      <c r="V182" s="42" t="s">
        <v>980</v>
      </c>
      <c r="W182" s="42" t="s">
        <v>974</v>
      </c>
      <c r="X182" s="42" t="s">
        <v>975</v>
      </c>
      <c r="Y182" s="41"/>
    </row>
    <row r="183" spans="1:25">
      <c r="A183" s="41">
        <v>9316</v>
      </c>
      <c r="B183" s="42" t="s">
        <v>988</v>
      </c>
      <c r="C183" s="42" t="s">
        <v>989</v>
      </c>
      <c r="D183" s="47">
        <v>34150</v>
      </c>
      <c r="E183" s="48">
        <v>34150</v>
      </c>
      <c r="F183" s="44">
        <f t="shared" si="4"/>
        <v>8312</v>
      </c>
      <c r="G183" s="42" t="s">
        <v>320</v>
      </c>
      <c r="H183" s="45">
        <v>42460</v>
      </c>
      <c r="I183" s="46">
        <f t="shared" si="5"/>
        <v>2</v>
      </c>
      <c r="J183" s="42" t="s">
        <v>301</v>
      </c>
      <c r="K183" s="42" t="s">
        <v>302</v>
      </c>
      <c r="L183" s="42" t="s">
        <v>303</v>
      </c>
      <c r="M183" s="42" t="s">
        <v>304</v>
      </c>
      <c r="N183" s="42" t="s">
        <v>349</v>
      </c>
      <c r="O183" s="42" t="s">
        <v>306</v>
      </c>
      <c r="P183" s="42" t="s">
        <v>307</v>
      </c>
      <c r="Q183" s="41"/>
      <c r="R183" s="41"/>
      <c r="S183" s="42" t="s">
        <v>321</v>
      </c>
      <c r="T183" s="42" t="s">
        <v>806</v>
      </c>
      <c r="U183" s="41">
        <v>1</v>
      </c>
      <c r="V183" s="42" t="s">
        <v>990</v>
      </c>
      <c r="W183" s="42" t="s">
        <v>688</v>
      </c>
      <c r="X183" s="42" t="s">
        <v>689</v>
      </c>
      <c r="Y183" s="42" t="s">
        <v>991</v>
      </c>
    </row>
    <row r="184" spans="1:25">
      <c r="A184" s="41">
        <v>9317</v>
      </c>
      <c r="B184" s="42" t="s">
        <v>992</v>
      </c>
      <c r="C184" s="42" t="s">
        <v>993</v>
      </c>
      <c r="D184" s="47">
        <v>33427</v>
      </c>
      <c r="E184" s="48">
        <v>33427</v>
      </c>
      <c r="F184" s="44">
        <f t="shared" si="4"/>
        <v>9035</v>
      </c>
      <c r="G184" s="42" t="s">
        <v>994</v>
      </c>
      <c r="H184" s="45">
        <v>42461</v>
      </c>
      <c r="I184" s="46">
        <f t="shared" si="5"/>
        <v>1</v>
      </c>
      <c r="J184" s="42" t="s">
        <v>995</v>
      </c>
      <c r="K184" s="42" t="s">
        <v>996</v>
      </c>
      <c r="L184" s="42" t="s">
        <v>347</v>
      </c>
      <c r="M184" s="42" t="s">
        <v>348</v>
      </c>
      <c r="N184" s="42" t="s">
        <v>349</v>
      </c>
      <c r="O184" s="42" t="s">
        <v>306</v>
      </c>
      <c r="P184" s="42" t="s">
        <v>307</v>
      </c>
      <c r="Q184" s="41"/>
      <c r="R184" s="41"/>
      <c r="S184" s="42" t="s">
        <v>321</v>
      </c>
      <c r="T184" s="42" t="s">
        <v>806</v>
      </c>
      <c r="U184" s="41">
        <v>1</v>
      </c>
      <c r="V184" s="42" t="s">
        <v>997</v>
      </c>
      <c r="W184" s="42" t="s">
        <v>815</v>
      </c>
      <c r="X184" s="42" t="s">
        <v>816</v>
      </c>
      <c r="Y184" s="42" t="s">
        <v>861</v>
      </c>
    </row>
    <row r="185" spans="1:25">
      <c r="A185" s="41">
        <v>9318</v>
      </c>
      <c r="B185" s="42" t="s">
        <v>998</v>
      </c>
      <c r="C185" s="42" t="s">
        <v>999</v>
      </c>
      <c r="D185" s="47">
        <v>35373</v>
      </c>
      <c r="E185" s="48">
        <v>35373</v>
      </c>
      <c r="F185" s="44">
        <f t="shared" si="4"/>
        <v>7089</v>
      </c>
      <c r="G185" s="42" t="s">
        <v>994</v>
      </c>
      <c r="H185" s="45">
        <v>42461</v>
      </c>
      <c r="I185" s="46">
        <f t="shared" si="5"/>
        <v>1</v>
      </c>
      <c r="J185" s="42" t="s">
        <v>995</v>
      </c>
      <c r="K185" s="42" t="s">
        <v>996</v>
      </c>
      <c r="L185" s="42" t="s">
        <v>347</v>
      </c>
      <c r="M185" s="42" t="s">
        <v>348</v>
      </c>
      <c r="N185" s="42" t="s">
        <v>349</v>
      </c>
      <c r="O185" s="42" t="s">
        <v>306</v>
      </c>
      <c r="P185" s="42" t="s">
        <v>307</v>
      </c>
      <c r="Q185" s="41"/>
      <c r="R185" s="41"/>
      <c r="S185" s="42" t="s">
        <v>321</v>
      </c>
      <c r="T185" s="42" t="s">
        <v>806</v>
      </c>
      <c r="U185" s="41">
        <v>1</v>
      </c>
      <c r="V185" s="42" t="s">
        <v>1000</v>
      </c>
      <c r="W185" s="42" t="s">
        <v>311</v>
      </c>
      <c r="X185" s="42" t="s">
        <v>312</v>
      </c>
      <c r="Y185" s="41"/>
    </row>
    <row r="186" spans="1:25">
      <c r="A186" s="41">
        <v>9319</v>
      </c>
      <c r="B186" s="42" t="s">
        <v>1001</v>
      </c>
      <c r="C186" s="42" t="s">
        <v>1002</v>
      </c>
      <c r="D186" s="47">
        <v>35841</v>
      </c>
      <c r="E186" s="48">
        <v>35841</v>
      </c>
      <c r="F186" s="44">
        <f t="shared" si="4"/>
        <v>6621</v>
      </c>
      <c r="G186" s="42" t="s">
        <v>994</v>
      </c>
      <c r="H186" s="45">
        <v>42461</v>
      </c>
      <c r="I186" s="46">
        <f t="shared" si="5"/>
        <v>1</v>
      </c>
      <c r="J186" s="42" t="s">
        <v>995</v>
      </c>
      <c r="K186" s="42" t="s">
        <v>996</v>
      </c>
      <c r="L186" s="42" t="s">
        <v>347</v>
      </c>
      <c r="M186" s="42" t="s">
        <v>348</v>
      </c>
      <c r="N186" s="42" t="s">
        <v>349</v>
      </c>
      <c r="O186" s="42" t="s">
        <v>306</v>
      </c>
      <c r="P186" s="42" t="s">
        <v>307</v>
      </c>
      <c r="Q186" s="41"/>
      <c r="R186" s="41"/>
      <c r="S186" s="42" t="s">
        <v>321</v>
      </c>
      <c r="T186" s="42" t="s">
        <v>806</v>
      </c>
      <c r="U186" s="41"/>
      <c r="V186" s="41"/>
      <c r="W186" s="41"/>
      <c r="X186" s="41"/>
      <c r="Y186" s="41"/>
    </row>
    <row r="192" spans="1:25">
      <c r="F192" s="31" t="s">
        <v>1003</v>
      </c>
      <c r="H192" s="31">
        <v>1954</v>
      </c>
    </row>
    <row r="193" spans="6:8">
      <c r="F193" s="31" t="s">
        <v>1004</v>
      </c>
      <c r="H193" s="31">
        <v>1955</v>
      </c>
    </row>
    <row r="194" spans="6:8">
      <c r="F194" s="31" t="s">
        <v>1005</v>
      </c>
      <c r="H194" s="31">
        <v>1956</v>
      </c>
    </row>
    <row r="195" spans="6:8">
      <c r="F195" s="31" t="s">
        <v>1006</v>
      </c>
      <c r="H195" s="31">
        <v>1957</v>
      </c>
    </row>
    <row r="196" spans="6:8">
      <c r="F196" s="31" t="s">
        <v>1007</v>
      </c>
      <c r="H196" s="31">
        <v>1958</v>
      </c>
    </row>
    <row r="197" spans="6:8">
      <c r="F197" s="31" t="s">
        <v>1008</v>
      </c>
      <c r="H197" s="31">
        <v>1959</v>
      </c>
    </row>
    <row r="198" spans="6:8">
      <c r="F198" s="31" t="s">
        <v>1009</v>
      </c>
      <c r="H198" s="31">
        <v>1960</v>
      </c>
    </row>
    <row r="199" spans="6:8">
      <c r="F199" s="31" t="s">
        <v>1010</v>
      </c>
      <c r="H199" s="31">
        <v>1961</v>
      </c>
    </row>
    <row r="200" spans="6:8">
      <c r="F200" s="31" t="s">
        <v>1011</v>
      </c>
      <c r="H200" s="31">
        <v>1962</v>
      </c>
    </row>
    <row r="201" spans="6:8">
      <c r="F201" s="31" t="s">
        <v>1012</v>
      </c>
      <c r="H201" s="31">
        <v>1963</v>
      </c>
    </row>
    <row r="202" spans="6:8">
      <c r="F202" s="31" t="s">
        <v>1013</v>
      </c>
      <c r="H202" s="31">
        <v>1964</v>
      </c>
    </row>
    <row r="203" spans="6:8">
      <c r="F203" s="31" t="s">
        <v>1014</v>
      </c>
      <c r="H203" s="31">
        <v>1965</v>
      </c>
    </row>
    <row r="204" spans="6:8">
      <c r="F204" s="31" t="s">
        <v>1015</v>
      </c>
      <c r="H204" s="31">
        <v>1966</v>
      </c>
    </row>
    <row r="205" spans="6:8">
      <c r="F205" s="31" t="s">
        <v>1016</v>
      </c>
      <c r="H205" s="31">
        <v>1967</v>
      </c>
    </row>
    <row r="206" spans="6:8">
      <c r="F206" s="31" t="s">
        <v>1017</v>
      </c>
      <c r="H206" s="31">
        <v>1968</v>
      </c>
    </row>
    <row r="207" spans="6:8">
      <c r="F207" s="31" t="s">
        <v>1018</v>
      </c>
      <c r="H207" s="31">
        <v>1969</v>
      </c>
    </row>
    <row r="208" spans="6:8">
      <c r="F208" s="31" t="s">
        <v>1019</v>
      </c>
      <c r="H208" s="31">
        <v>1970</v>
      </c>
    </row>
    <row r="209" spans="6:8">
      <c r="F209" s="31" t="s">
        <v>1020</v>
      </c>
      <c r="H209" s="31">
        <v>1971</v>
      </c>
    </row>
    <row r="210" spans="6:8">
      <c r="F210" s="31" t="s">
        <v>1021</v>
      </c>
      <c r="H210" s="31">
        <v>1972</v>
      </c>
    </row>
    <row r="211" spans="6:8">
      <c r="F211" s="31" t="s">
        <v>1022</v>
      </c>
      <c r="H211" s="31">
        <v>1973</v>
      </c>
    </row>
    <row r="212" spans="6:8">
      <c r="F212" s="31" t="s">
        <v>1023</v>
      </c>
      <c r="H212" s="31">
        <v>1974</v>
      </c>
    </row>
    <row r="213" spans="6:8">
      <c r="F213" s="31" t="s">
        <v>1024</v>
      </c>
      <c r="H213" s="31">
        <v>1975</v>
      </c>
    </row>
    <row r="214" spans="6:8">
      <c r="F214" s="31" t="s">
        <v>1025</v>
      </c>
      <c r="H214" s="31">
        <v>1976</v>
      </c>
    </row>
    <row r="215" spans="6:8">
      <c r="F215" s="31" t="s">
        <v>1026</v>
      </c>
      <c r="H215" s="31">
        <v>1977</v>
      </c>
    </row>
    <row r="216" spans="6:8">
      <c r="F216" s="31" t="s">
        <v>1027</v>
      </c>
      <c r="H216" s="31">
        <v>1978</v>
      </c>
    </row>
    <row r="217" spans="6:8">
      <c r="F217" s="31" t="s">
        <v>1028</v>
      </c>
      <c r="H217" s="31">
        <v>1979</v>
      </c>
    </row>
    <row r="218" spans="6:8">
      <c r="F218" s="31" t="s">
        <v>1029</v>
      </c>
      <c r="H218" s="31">
        <v>1980</v>
      </c>
    </row>
    <row r="219" spans="6:8">
      <c r="F219" s="31" t="s">
        <v>1030</v>
      </c>
      <c r="H219" s="31">
        <v>1981</v>
      </c>
    </row>
    <row r="220" spans="6:8">
      <c r="F220" s="31" t="s">
        <v>1031</v>
      </c>
      <c r="H220" s="31">
        <v>1982</v>
      </c>
    </row>
    <row r="221" spans="6:8">
      <c r="F221" s="31" t="s">
        <v>1032</v>
      </c>
      <c r="H221" s="31">
        <v>1983</v>
      </c>
    </row>
    <row r="222" spans="6:8">
      <c r="F222" s="31" t="s">
        <v>1033</v>
      </c>
      <c r="H222" s="31">
        <v>1984</v>
      </c>
    </row>
    <row r="223" spans="6:8">
      <c r="F223" s="31" t="s">
        <v>1034</v>
      </c>
      <c r="H223" s="31">
        <v>1985</v>
      </c>
    </row>
    <row r="224" spans="6:8">
      <c r="F224" s="31" t="s">
        <v>1035</v>
      </c>
      <c r="H224" s="31">
        <v>1986</v>
      </c>
    </row>
    <row r="225" spans="6:8">
      <c r="F225" s="31" t="s">
        <v>1036</v>
      </c>
      <c r="H225" s="31">
        <v>1987</v>
      </c>
    </row>
    <row r="226" spans="6:8">
      <c r="F226" s="31" t="s">
        <v>1037</v>
      </c>
      <c r="H226" s="31">
        <v>1988</v>
      </c>
    </row>
    <row r="227" spans="6:8">
      <c r="F227" s="31" t="s">
        <v>1038</v>
      </c>
      <c r="H227" s="31">
        <v>1989</v>
      </c>
    </row>
    <row r="228" spans="6:8">
      <c r="F228" s="31" t="s">
        <v>1039</v>
      </c>
      <c r="H228" s="31">
        <v>1990</v>
      </c>
    </row>
    <row r="229" spans="6:8">
      <c r="F229" s="31" t="s">
        <v>1040</v>
      </c>
      <c r="H229" s="31">
        <v>1991</v>
      </c>
    </row>
    <row r="230" spans="6:8">
      <c r="F230" s="31" t="s">
        <v>1041</v>
      </c>
      <c r="H230" s="31">
        <v>1992</v>
      </c>
    </row>
    <row r="231" spans="6:8">
      <c r="F231" s="31" t="s">
        <v>1042</v>
      </c>
      <c r="H231" s="31">
        <v>1993</v>
      </c>
    </row>
    <row r="232" spans="6:8">
      <c r="F232" s="31" t="s">
        <v>1043</v>
      </c>
      <c r="H232" s="31">
        <v>1994</v>
      </c>
    </row>
    <row r="233" spans="6:8">
      <c r="F233" s="31" t="s">
        <v>1044</v>
      </c>
      <c r="H233" s="31">
        <v>1995</v>
      </c>
    </row>
    <row r="234" spans="6:8">
      <c r="F234" s="31" t="s">
        <v>1045</v>
      </c>
      <c r="H234" s="31">
        <v>1996</v>
      </c>
    </row>
    <row r="235" spans="6:8">
      <c r="F235" s="31" t="s">
        <v>1046</v>
      </c>
      <c r="H235" s="31">
        <v>1997</v>
      </c>
    </row>
    <row r="236" spans="6:8">
      <c r="F236" s="31" t="s">
        <v>1047</v>
      </c>
      <c r="H236" s="31">
        <v>1998</v>
      </c>
    </row>
    <row r="237" spans="6:8">
      <c r="F237" s="31" t="s">
        <v>1048</v>
      </c>
      <c r="H237" s="31">
        <v>1999</v>
      </c>
    </row>
    <row r="238" spans="6:8">
      <c r="F238" s="31" t="s">
        <v>1049</v>
      </c>
      <c r="H238" s="31">
        <v>2000</v>
      </c>
    </row>
    <row r="239" spans="6:8">
      <c r="F239" s="31" t="s">
        <v>1050</v>
      </c>
      <c r="H239" s="31">
        <v>2001</v>
      </c>
    </row>
    <row r="240" spans="6:8">
      <c r="F240" s="31" t="s">
        <v>1051</v>
      </c>
      <c r="H240" s="31">
        <v>2002</v>
      </c>
    </row>
    <row r="241" spans="6:8">
      <c r="F241" s="31" t="s">
        <v>1052</v>
      </c>
      <c r="H241" s="31">
        <v>2003</v>
      </c>
    </row>
    <row r="242" spans="6:8">
      <c r="F242" s="31" t="s">
        <v>1053</v>
      </c>
      <c r="H242" s="31">
        <v>2004</v>
      </c>
    </row>
    <row r="243" spans="6:8">
      <c r="F243" s="31" t="s">
        <v>1054</v>
      </c>
      <c r="H243" s="31">
        <v>2005</v>
      </c>
    </row>
    <row r="244" spans="6:8">
      <c r="F244" s="31" t="s">
        <v>1055</v>
      </c>
      <c r="H244" s="31">
        <v>2006</v>
      </c>
    </row>
    <row r="245" spans="6:8">
      <c r="F245" s="31" t="s">
        <v>1056</v>
      </c>
      <c r="H245" s="31">
        <v>2007</v>
      </c>
    </row>
    <row r="246" spans="6:8">
      <c r="F246" s="31" t="s">
        <v>1057</v>
      </c>
      <c r="H246" s="31">
        <v>2008</v>
      </c>
    </row>
    <row r="247" spans="6:8">
      <c r="F247" s="31" t="s">
        <v>1058</v>
      </c>
      <c r="H247" s="31">
        <v>2009</v>
      </c>
    </row>
    <row r="248" spans="6:8">
      <c r="F248" s="31" t="s">
        <v>1059</v>
      </c>
      <c r="H248" s="31">
        <v>2010</v>
      </c>
    </row>
    <row r="249" spans="6:8">
      <c r="F249" s="31" t="s">
        <v>1060</v>
      </c>
      <c r="H249" s="31">
        <v>2011</v>
      </c>
    </row>
    <row r="250" spans="6:8">
      <c r="F250" s="31" t="s">
        <v>1061</v>
      </c>
      <c r="H250" s="31">
        <v>2012</v>
      </c>
    </row>
    <row r="251" spans="6:8">
      <c r="F251" s="31" t="s">
        <v>1062</v>
      </c>
      <c r="H251" s="31">
        <v>2013</v>
      </c>
    </row>
    <row r="252" spans="6:8">
      <c r="F252" s="31" t="s">
        <v>1063</v>
      </c>
      <c r="H252" s="31">
        <v>2014</v>
      </c>
    </row>
    <row r="253" spans="6:8">
      <c r="F253" s="31" t="s">
        <v>1064</v>
      </c>
      <c r="H253" s="31">
        <v>2015</v>
      </c>
    </row>
    <row r="254" spans="6:8">
      <c r="F254" s="31" t="s">
        <v>1065</v>
      </c>
      <c r="H254" s="31">
        <v>2016</v>
      </c>
    </row>
    <row r="255" spans="6:8">
      <c r="F255" s="31" t="s">
        <v>1066</v>
      </c>
      <c r="H255" s="31">
        <v>2017</v>
      </c>
    </row>
    <row r="256" spans="6:8">
      <c r="F256" s="31" t="s">
        <v>1067</v>
      </c>
      <c r="H256" s="31">
        <v>2018</v>
      </c>
    </row>
    <row r="257" spans="6:8">
      <c r="F257" s="31" t="s">
        <v>1068</v>
      </c>
      <c r="H257" s="31">
        <v>2019</v>
      </c>
    </row>
    <row r="258" spans="6:8">
      <c r="F258" s="31" t="s">
        <v>1069</v>
      </c>
      <c r="H258" s="31">
        <v>2020</v>
      </c>
    </row>
    <row r="259" spans="6:8">
      <c r="F259" s="31" t="s">
        <v>1070</v>
      </c>
      <c r="H259" s="31">
        <v>2021</v>
      </c>
    </row>
    <row r="260" spans="6:8">
      <c r="F260" s="31" t="s">
        <v>1071</v>
      </c>
      <c r="H260" s="31">
        <v>2022</v>
      </c>
    </row>
    <row r="261" spans="6:8">
      <c r="F261" s="31" t="s">
        <v>1072</v>
      </c>
      <c r="H261" s="31">
        <v>2023</v>
      </c>
    </row>
    <row r="262" spans="6:8">
      <c r="F262" s="31" t="s">
        <v>1073</v>
      </c>
      <c r="H262" s="31">
        <v>2024</v>
      </c>
    </row>
    <row r="263" spans="6:8">
      <c r="F263" s="31" t="s">
        <v>1074</v>
      </c>
      <c r="H263" s="31">
        <v>2025</v>
      </c>
    </row>
  </sheetData>
  <autoFilter ref="A4:Y4"/>
  <phoneticPr fontId="1"/>
  <dataValidations count="1">
    <dataValidation imeMode="off" allowBlank="1" showInputMessage="1" showErrorMessage="1" sqref="D2:E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70" zoomScaleNormal="70" workbookViewId="0">
      <selection activeCell="D43" sqref="D43:D44"/>
    </sheetView>
  </sheetViews>
  <sheetFormatPr defaultRowHeight="13.5"/>
  <cols>
    <col min="1" max="1" width="4.75" customWidth="1"/>
    <col min="2" max="2" width="4.75" style="63" customWidth="1"/>
    <col min="3" max="3" width="15.625" customWidth="1"/>
    <col min="4" max="7" width="13.625" style="205" customWidth="1"/>
    <col min="8" max="8" width="13.625" customWidth="1"/>
  </cols>
  <sheetData>
    <row r="1" spans="1:9" s="2" customFormat="1" ht="26.25" customHeight="1">
      <c r="A1" s="685"/>
      <c r="B1" s="685"/>
      <c r="C1" s="685"/>
      <c r="D1" s="380"/>
      <c r="E1" s="380"/>
      <c r="F1" s="380"/>
      <c r="G1" s="380"/>
      <c r="H1" s="118"/>
    </row>
    <row r="2" spans="1:9" ht="24.95" customHeight="1" thickBot="1">
      <c r="A2" s="723" t="s">
        <v>147</v>
      </c>
      <c r="B2" s="723"/>
      <c r="C2" s="723"/>
      <c r="D2" s="723"/>
      <c r="E2" s="119"/>
      <c r="F2" s="119"/>
      <c r="G2" s="120"/>
      <c r="H2" s="120" t="s">
        <v>148</v>
      </c>
    </row>
    <row r="3" spans="1:9" ht="35.1" customHeight="1" thickBot="1">
      <c r="A3" s="724" t="s">
        <v>149</v>
      </c>
      <c r="B3" s="725"/>
      <c r="C3" s="726"/>
      <c r="D3" s="590" t="s">
        <v>1416</v>
      </c>
      <c r="E3" s="582" t="s">
        <v>1409</v>
      </c>
      <c r="F3" s="151" t="s">
        <v>1423</v>
      </c>
      <c r="G3" s="151" t="s">
        <v>1448</v>
      </c>
      <c r="H3" s="151" t="s">
        <v>1488</v>
      </c>
    </row>
    <row r="4" spans="1:9" ht="33" customHeight="1">
      <c r="A4" s="730" t="s">
        <v>150</v>
      </c>
      <c r="B4" s="731"/>
      <c r="C4" s="731"/>
      <c r="D4" s="591">
        <v>76856983</v>
      </c>
      <c r="E4" s="467">
        <v>75637928</v>
      </c>
      <c r="F4" s="459">
        <v>78094662</v>
      </c>
      <c r="G4" s="389">
        <v>82172780</v>
      </c>
      <c r="H4" s="389">
        <v>84146027</v>
      </c>
    </row>
    <row r="5" spans="1:9" ht="33" customHeight="1">
      <c r="A5" s="732" t="s">
        <v>151</v>
      </c>
      <c r="B5" s="733"/>
      <c r="C5" s="733"/>
      <c r="D5" s="592">
        <v>1864576</v>
      </c>
      <c r="E5" s="468">
        <v>2553304</v>
      </c>
      <c r="F5" s="243">
        <v>1878336</v>
      </c>
      <c r="G5" s="390">
        <v>1991611</v>
      </c>
      <c r="H5" s="390">
        <v>2305390</v>
      </c>
    </row>
    <row r="6" spans="1:9" ht="33" customHeight="1" thickBot="1">
      <c r="A6" s="734" t="s">
        <v>170</v>
      </c>
      <c r="B6" s="735"/>
      <c r="C6" s="735"/>
      <c r="D6" s="593">
        <f>IF(D4*D5=0,"",D5/D4*100)</f>
        <v>2.4260332987569915</v>
      </c>
      <c r="E6" s="583">
        <f>IF(E4*E5=0,"",E5/E4*100)</f>
        <v>3.3756926815869415</v>
      </c>
      <c r="F6" s="212">
        <f>IF(F4*F5=0,"",F5/F4*100)</f>
        <v>2.4052040842432993</v>
      </c>
      <c r="G6" s="393">
        <f>IF(G4*G5=0,"",G5/G4*100)</f>
        <v>2.4236870165521966</v>
      </c>
      <c r="H6" s="393">
        <f>IF(H4*H5=0,"",H5/H4*100)</f>
        <v>2.739749079299965</v>
      </c>
    </row>
    <row r="7" spans="1:9" ht="33" customHeight="1">
      <c r="A7" s="727" t="s">
        <v>152</v>
      </c>
      <c r="B7" s="736" t="s">
        <v>155</v>
      </c>
      <c r="C7" s="737"/>
      <c r="D7" s="594">
        <v>1613035</v>
      </c>
      <c r="E7" s="469">
        <v>1690947</v>
      </c>
      <c r="F7" s="242">
        <v>1634542</v>
      </c>
      <c r="G7" s="391">
        <v>1656644</v>
      </c>
      <c r="H7" s="391">
        <v>1698806</v>
      </c>
    </row>
    <row r="8" spans="1:9" ht="33" customHeight="1">
      <c r="A8" s="728"/>
      <c r="B8" s="738" t="s">
        <v>156</v>
      </c>
      <c r="C8" s="733"/>
      <c r="D8" s="592">
        <v>5811</v>
      </c>
      <c r="E8" s="468">
        <v>8059</v>
      </c>
      <c r="F8" s="243">
        <v>6650</v>
      </c>
      <c r="G8" s="390">
        <v>5559</v>
      </c>
      <c r="H8" s="390">
        <v>7840</v>
      </c>
    </row>
    <row r="9" spans="1:9" ht="33" customHeight="1">
      <c r="A9" s="728"/>
      <c r="B9" s="739" t="s">
        <v>157</v>
      </c>
      <c r="C9" s="740"/>
      <c r="D9" s="592">
        <v>185975</v>
      </c>
      <c r="E9" s="468">
        <v>805478</v>
      </c>
      <c r="F9" s="243">
        <v>182194</v>
      </c>
      <c r="G9" s="390">
        <v>197323</v>
      </c>
      <c r="H9" s="390">
        <v>504587</v>
      </c>
      <c r="I9" s="214"/>
    </row>
    <row r="10" spans="1:9" ht="33" customHeight="1">
      <c r="A10" s="728"/>
      <c r="B10" s="738" t="s">
        <v>158</v>
      </c>
      <c r="C10" s="733"/>
      <c r="D10" s="592">
        <v>19630</v>
      </c>
      <c r="E10" s="468">
        <v>18065</v>
      </c>
      <c r="F10" s="243">
        <v>20193</v>
      </c>
      <c r="G10" s="390">
        <v>19584</v>
      </c>
      <c r="H10" s="390">
        <v>23298</v>
      </c>
    </row>
    <row r="11" spans="1:9" ht="33" customHeight="1" thickBot="1">
      <c r="A11" s="729"/>
      <c r="B11" s="741" t="s">
        <v>159</v>
      </c>
      <c r="C11" s="742"/>
      <c r="D11" s="595">
        <v>40125</v>
      </c>
      <c r="E11" s="584">
        <v>30755</v>
      </c>
      <c r="F11" s="245">
        <v>34757</v>
      </c>
      <c r="G11" s="394">
        <v>112501</v>
      </c>
      <c r="H11" s="394">
        <v>70859</v>
      </c>
    </row>
    <row r="12" spans="1:9" ht="33" customHeight="1">
      <c r="A12" s="728" t="s">
        <v>153</v>
      </c>
      <c r="B12" s="743" t="s">
        <v>1211</v>
      </c>
      <c r="C12" s="580" t="s">
        <v>160</v>
      </c>
      <c r="D12" s="594">
        <v>1554372</v>
      </c>
      <c r="E12" s="471">
        <v>1633047</v>
      </c>
      <c r="F12" s="242">
        <v>1572750</v>
      </c>
      <c r="G12" s="391">
        <v>1595493</v>
      </c>
      <c r="H12" s="391">
        <v>1621723</v>
      </c>
    </row>
    <row r="13" spans="1:9" ht="33" customHeight="1">
      <c r="A13" s="728"/>
      <c r="B13" s="744"/>
      <c r="C13" s="579" t="s">
        <v>161</v>
      </c>
      <c r="D13" s="592">
        <v>161598</v>
      </c>
      <c r="E13" s="472">
        <v>149934</v>
      </c>
      <c r="F13" s="243">
        <v>133632</v>
      </c>
      <c r="G13" s="390">
        <v>177714</v>
      </c>
      <c r="H13" s="390">
        <v>203199</v>
      </c>
    </row>
    <row r="14" spans="1:9" s="63" customFormat="1" ht="33" customHeight="1">
      <c r="A14" s="728"/>
      <c r="B14" s="744"/>
      <c r="C14" s="579" t="s">
        <v>1213</v>
      </c>
      <c r="D14" s="592">
        <v>49900</v>
      </c>
      <c r="E14" s="472">
        <v>8102</v>
      </c>
      <c r="F14" s="243">
        <v>13573</v>
      </c>
      <c r="G14" s="390">
        <v>19253</v>
      </c>
      <c r="H14" s="390">
        <v>17089</v>
      </c>
    </row>
    <row r="15" spans="1:9" s="63" customFormat="1" ht="33" customHeight="1">
      <c r="A15" s="728"/>
      <c r="B15" s="744"/>
      <c r="C15" s="579" t="s">
        <v>1214</v>
      </c>
      <c r="D15" s="592">
        <v>25490</v>
      </c>
      <c r="E15" s="472">
        <v>25490</v>
      </c>
      <c r="F15" s="243">
        <v>25490</v>
      </c>
      <c r="G15" s="390">
        <v>25490</v>
      </c>
      <c r="H15" s="390">
        <v>25490</v>
      </c>
    </row>
    <row r="16" spans="1:9" ht="33" customHeight="1" thickBot="1">
      <c r="A16" s="728"/>
      <c r="B16" s="745"/>
      <c r="C16" s="581" t="s">
        <v>162</v>
      </c>
      <c r="D16" s="596">
        <v>66816</v>
      </c>
      <c r="E16" s="585">
        <v>62831</v>
      </c>
      <c r="F16" s="246">
        <v>72042</v>
      </c>
      <c r="G16" s="395">
        <v>67229</v>
      </c>
      <c r="H16" s="395">
        <v>62950</v>
      </c>
    </row>
    <row r="17" spans="1:11" s="63" customFormat="1" ht="33" customHeight="1" thickTop="1" thickBot="1">
      <c r="A17" s="728"/>
      <c r="B17" s="746" t="s">
        <v>1215</v>
      </c>
      <c r="C17" s="747"/>
      <c r="D17" s="597">
        <v>1858176</v>
      </c>
      <c r="E17" s="586">
        <f>SUM(E12:E16)</f>
        <v>1879404</v>
      </c>
      <c r="F17" s="213">
        <v>1817487</v>
      </c>
      <c r="G17" s="396">
        <f>SUM(G12:G16)</f>
        <v>1885179</v>
      </c>
      <c r="H17" s="396">
        <f>SUM(H12:H16)</f>
        <v>1930451</v>
      </c>
    </row>
    <row r="18" spans="1:11" ht="33" customHeight="1" thickBot="1">
      <c r="A18" s="728"/>
      <c r="B18" s="741" t="s">
        <v>1212</v>
      </c>
      <c r="C18" s="742"/>
      <c r="D18" s="597">
        <v>6400</v>
      </c>
      <c r="E18" s="587">
        <v>673900</v>
      </c>
      <c r="F18" s="241">
        <v>60717</v>
      </c>
      <c r="G18" s="397">
        <v>106300</v>
      </c>
      <c r="H18" s="397">
        <v>374807</v>
      </c>
    </row>
    <row r="19" spans="1:11" ht="33" customHeight="1">
      <c r="A19" s="727" t="s">
        <v>154</v>
      </c>
      <c r="B19" s="736" t="s">
        <v>163</v>
      </c>
      <c r="C19" s="737"/>
      <c r="D19" s="594">
        <v>0</v>
      </c>
      <c r="E19" s="471">
        <v>686</v>
      </c>
      <c r="F19" s="242">
        <v>10052</v>
      </c>
      <c r="G19" s="391">
        <v>15081</v>
      </c>
      <c r="H19" s="391">
        <v>2468</v>
      </c>
      <c r="I19" s="110"/>
      <c r="J19" s="111"/>
      <c r="K19" s="111"/>
    </row>
    <row r="20" spans="1:11" ht="33" customHeight="1">
      <c r="A20" s="728"/>
      <c r="B20" s="738" t="s">
        <v>169</v>
      </c>
      <c r="C20" s="733"/>
      <c r="D20" s="592">
        <v>5224</v>
      </c>
      <c r="E20" s="472">
        <v>5263</v>
      </c>
      <c r="F20" s="243">
        <v>5410</v>
      </c>
      <c r="G20" s="390">
        <v>5217</v>
      </c>
      <c r="H20" s="390">
        <v>18346</v>
      </c>
      <c r="I20" s="112"/>
      <c r="J20" s="111"/>
      <c r="K20" s="111"/>
    </row>
    <row r="21" spans="1:11" ht="33" customHeight="1">
      <c r="A21" s="728"/>
      <c r="B21" s="738" t="s">
        <v>164</v>
      </c>
      <c r="C21" s="733"/>
      <c r="D21" s="592">
        <v>3629</v>
      </c>
      <c r="E21" s="472">
        <v>2947</v>
      </c>
      <c r="F21" s="243">
        <v>3467</v>
      </c>
      <c r="G21" s="390">
        <v>5414</v>
      </c>
      <c r="H21" s="390">
        <v>4988</v>
      </c>
      <c r="I21" s="112"/>
      <c r="J21" s="111"/>
      <c r="K21" s="111"/>
    </row>
    <row r="22" spans="1:11" ht="33" customHeight="1">
      <c r="A22" s="728"/>
      <c r="B22" s="738" t="s">
        <v>165</v>
      </c>
      <c r="C22" s="733"/>
      <c r="D22" s="598" t="s">
        <v>1379</v>
      </c>
      <c r="E22" s="588" t="s">
        <v>1411</v>
      </c>
      <c r="F22" s="244" t="s">
        <v>1447</v>
      </c>
      <c r="G22" s="390" t="s">
        <v>1454</v>
      </c>
      <c r="H22" s="390" t="s">
        <v>1454</v>
      </c>
      <c r="I22" s="111"/>
      <c r="J22" s="111"/>
      <c r="K22" s="111"/>
    </row>
    <row r="23" spans="1:11" ht="33" customHeight="1">
      <c r="A23" s="728"/>
      <c r="B23" s="739" t="s">
        <v>166</v>
      </c>
      <c r="C23" s="740"/>
      <c r="D23" s="592">
        <v>2868</v>
      </c>
      <c r="E23" s="472">
        <v>2616</v>
      </c>
      <c r="F23" s="243">
        <v>3489</v>
      </c>
      <c r="G23" s="390">
        <v>1729</v>
      </c>
      <c r="H23" s="390">
        <v>1381</v>
      </c>
      <c r="I23" s="112"/>
      <c r="J23" s="112"/>
      <c r="K23" s="112"/>
    </row>
    <row r="24" spans="1:11" ht="33" customHeight="1">
      <c r="A24" s="728"/>
      <c r="B24" s="738" t="s">
        <v>167</v>
      </c>
      <c r="C24" s="733"/>
      <c r="D24" s="592">
        <v>23000</v>
      </c>
      <c r="E24" s="472">
        <v>597100</v>
      </c>
      <c r="F24" s="243">
        <v>60900</v>
      </c>
      <c r="G24" s="390">
        <v>49400</v>
      </c>
      <c r="H24" s="390">
        <v>360300</v>
      </c>
      <c r="I24" s="112"/>
      <c r="J24" s="112"/>
      <c r="K24" s="111"/>
    </row>
    <row r="25" spans="1:11" ht="33" customHeight="1" thickBot="1">
      <c r="A25" s="729"/>
      <c r="B25" s="741" t="s">
        <v>168</v>
      </c>
      <c r="C25" s="742"/>
      <c r="D25" s="595">
        <v>1829855</v>
      </c>
      <c r="E25" s="589">
        <v>1944692</v>
      </c>
      <c r="F25" s="245">
        <v>1794886</v>
      </c>
      <c r="G25" s="394">
        <v>1914638</v>
      </c>
      <c r="H25" s="394">
        <v>1917775</v>
      </c>
      <c r="I25" s="111"/>
      <c r="J25" s="111"/>
      <c r="K25" s="111"/>
    </row>
    <row r="26" spans="1:11">
      <c r="A26" s="4"/>
      <c r="B26" s="4"/>
      <c r="C26" s="4"/>
      <c r="D26" s="4"/>
      <c r="E26" s="4"/>
      <c r="F26" s="4"/>
      <c r="G26" s="4"/>
      <c r="H26" s="4"/>
    </row>
    <row r="27" spans="1:11">
      <c r="A27" s="4"/>
      <c r="B27" s="4"/>
      <c r="C27" s="4"/>
      <c r="D27" s="4"/>
      <c r="E27" s="4"/>
      <c r="F27" s="4"/>
      <c r="G27" s="4"/>
      <c r="H27" s="4"/>
    </row>
  </sheetData>
  <sheetProtection selectLockedCells="1"/>
  <mergeCells count="24">
    <mergeCell ref="B17:C17"/>
    <mergeCell ref="B18:C18"/>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&amp;C&amp;"Century,標準"&amp;12 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8"/>
  <sheetViews>
    <sheetView topLeftCell="A14" zoomScale="85" zoomScaleNormal="85" workbookViewId="0">
      <selection activeCell="D43" sqref="D43:D44"/>
    </sheetView>
  </sheetViews>
  <sheetFormatPr defaultRowHeight="13.5"/>
  <cols>
    <col min="1" max="1" width="4.75" customWidth="1"/>
    <col min="2" max="2" width="15.625" customWidth="1"/>
    <col min="3" max="4" width="14.875" style="205" customWidth="1"/>
    <col min="5" max="5" width="14.25" style="205" customWidth="1"/>
    <col min="6" max="6" width="14.875" style="205" customWidth="1"/>
    <col min="7" max="7" width="16.375" customWidth="1"/>
    <col min="10" max="10" width="8.625" customWidth="1"/>
  </cols>
  <sheetData>
    <row r="1" spans="1:10" s="5" customFormat="1" ht="26.25" customHeight="1">
      <c r="A1" s="685"/>
      <c r="B1" s="685"/>
      <c r="C1" s="380"/>
      <c r="D1" s="380"/>
      <c r="E1" s="380"/>
      <c r="F1" s="380"/>
      <c r="G1" s="118"/>
    </row>
    <row r="2" spans="1:10" ht="24.95" customHeight="1" thickBot="1">
      <c r="A2" s="723" t="s">
        <v>174</v>
      </c>
      <c r="B2" s="723"/>
      <c r="C2" s="723"/>
      <c r="D2" s="723"/>
      <c r="E2" s="119"/>
      <c r="F2" s="120"/>
      <c r="G2" s="120" t="s">
        <v>148</v>
      </c>
    </row>
    <row r="3" spans="1:10" ht="35.1" customHeight="1" thickBot="1">
      <c r="A3" s="724" t="s">
        <v>149</v>
      </c>
      <c r="B3" s="726"/>
      <c r="C3" s="475" t="s">
        <v>1370</v>
      </c>
      <c r="D3" s="466" t="s">
        <v>1418</v>
      </c>
      <c r="E3" s="271" t="s">
        <v>1424</v>
      </c>
      <c r="F3" s="271" t="s">
        <v>1449</v>
      </c>
      <c r="G3" s="271" t="s">
        <v>1489</v>
      </c>
    </row>
    <row r="4" spans="1:10" ht="33.950000000000003" customHeight="1">
      <c r="A4" s="730" t="s">
        <v>150</v>
      </c>
      <c r="B4" s="731"/>
      <c r="C4" s="476">
        <v>76028751</v>
      </c>
      <c r="D4" s="467">
        <v>74222864</v>
      </c>
      <c r="E4" s="459">
        <v>96951816</v>
      </c>
      <c r="F4" s="389">
        <v>85326201</v>
      </c>
      <c r="G4" s="389">
        <v>84117628</v>
      </c>
      <c r="J4" s="386"/>
    </row>
    <row r="5" spans="1:10" ht="33.950000000000003" customHeight="1" thickBot="1">
      <c r="A5" s="732" t="s">
        <v>151</v>
      </c>
      <c r="B5" s="733"/>
      <c r="C5" s="477">
        <v>1888610</v>
      </c>
      <c r="D5" s="468">
        <v>1898120</v>
      </c>
      <c r="E5" s="243">
        <v>2372554</v>
      </c>
      <c r="F5" s="390">
        <v>1945592</v>
      </c>
      <c r="G5" s="390">
        <v>1948891</v>
      </c>
    </row>
    <row r="6" spans="1:10" ht="33.950000000000003" customHeight="1">
      <c r="A6" s="727" t="s">
        <v>179</v>
      </c>
      <c r="B6" s="461" t="s">
        <v>155</v>
      </c>
      <c r="C6" s="478">
        <v>1616025</v>
      </c>
      <c r="D6" s="469">
        <v>1627268</v>
      </c>
      <c r="E6" s="242">
        <v>1703898</v>
      </c>
      <c r="F6" s="391">
        <v>1658740</v>
      </c>
      <c r="G6" s="391">
        <v>1661255</v>
      </c>
    </row>
    <row r="7" spans="1:10" ht="33.950000000000003" customHeight="1">
      <c r="A7" s="728"/>
      <c r="B7" s="462" t="s">
        <v>156</v>
      </c>
      <c r="C7" s="476">
        <v>5700</v>
      </c>
      <c r="D7" s="468">
        <v>5313</v>
      </c>
      <c r="E7" s="243">
        <v>8178</v>
      </c>
      <c r="F7" s="390">
        <v>5494</v>
      </c>
      <c r="G7" s="390">
        <v>4972</v>
      </c>
    </row>
    <row r="8" spans="1:10" ht="33.950000000000003" customHeight="1">
      <c r="A8" s="728"/>
      <c r="B8" s="460" t="s">
        <v>157</v>
      </c>
      <c r="C8" s="479">
        <v>205343</v>
      </c>
      <c r="D8" s="468">
        <v>217270</v>
      </c>
      <c r="E8" s="243">
        <v>560050</v>
      </c>
      <c r="F8" s="390">
        <v>220527</v>
      </c>
      <c r="G8" s="390">
        <v>198719</v>
      </c>
    </row>
    <row r="9" spans="1:10" ht="33.950000000000003" customHeight="1">
      <c r="A9" s="728"/>
      <c r="B9" s="460" t="s">
        <v>158</v>
      </c>
      <c r="C9" s="479">
        <v>23371</v>
      </c>
      <c r="D9" s="468">
        <v>20231</v>
      </c>
      <c r="E9" s="243">
        <v>26397</v>
      </c>
      <c r="F9" s="390">
        <v>19669</v>
      </c>
      <c r="G9" s="390">
        <v>21201</v>
      </c>
    </row>
    <row r="10" spans="1:10" ht="33.950000000000003" customHeight="1" thickBot="1">
      <c r="A10" s="729"/>
      <c r="B10" s="463" t="s">
        <v>159</v>
      </c>
      <c r="C10" s="480">
        <v>38169</v>
      </c>
      <c r="D10" s="470">
        <v>28041</v>
      </c>
      <c r="E10" s="458">
        <v>74034</v>
      </c>
      <c r="F10" s="392">
        <v>41162</v>
      </c>
      <c r="G10" s="392">
        <v>62744</v>
      </c>
    </row>
    <row r="11" spans="1:10" ht="33.950000000000003" customHeight="1">
      <c r="A11" s="773" t="s">
        <v>183</v>
      </c>
      <c r="B11" s="774"/>
      <c r="C11" s="478">
        <v>2145226</v>
      </c>
      <c r="D11" s="471">
        <v>2143022</v>
      </c>
      <c r="E11" s="242">
        <v>2153107</v>
      </c>
      <c r="F11" s="391">
        <v>2156415</v>
      </c>
      <c r="G11" s="391">
        <v>2098290</v>
      </c>
    </row>
    <row r="12" spans="1:10" ht="33.950000000000003" customHeight="1">
      <c r="A12" s="775" t="s">
        <v>180</v>
      </c>
      <c r="B12" s="776"/>
      <c r="C12" s="479">
        <v>1817629</v>
      </c>
      <c r="D12" s="472">
        <v>1829717</v>
      </c>
      <c r="E12" s="243">
        <v>2248633</v>
      </c>
      <c r="F12" s="390">
        <v>1840922</v>
      </c>
      <c r="G12" s="390">
        <v>1877565</v>
      </c>
    </row>
    <row r="13" spans="1:10" ht="33.950000000000003" customHeight="1">
      <c r="A13" s="779" t="s">
        <v>184</v>
      </c>
      <c r="B13" s="780"/>
      <c r="C13" s="479">
        <v>1706440</v>
      </c>
      <c r="D13" s="472">
        <v>1706192</v>
      </c>
      <c r="E13" s="243">
        <v>1791809</v>
      </c>
      <c r="F13" s="390">
        <v>1762060</v>
      </c>
      <c r="G13" s="390">
        <v>1756984</v>
      </c>
    </row>
    <row r="14" spans="1:10" ht="17.45" customHeight="1">
      <c r="A14" s="762" t="s">
        <v>181</v>
      </c>
      <c r="B14" s="763"/>
      <c r="C14" s="751">
        <f>IF(C13=0,"",C13/C11)</f>
        <v>0.79545931291155336</v>
      </c>
      <c r="D14" s="753">
        <f>IF(D13=0,0,D13/D11)</f>
        <v>0.7961616819612678</v>
      </c>
      <c r="E14" s="784">
        <f t="shared" ref="E14" si="0">IF(E13=0,0,E13/E11)</f>
        <v>0.83219691357651993</v>
      </c>
      <c r="F14" s="748">
        <f>IF(F13=0,0,F13/F11)</f>
        <v>0.81712471857225999</v>
      </c>
      <c r="G14" s="748">
        <f>IF(G13=0,0,G13/G11)</f>
        <v>0.83734088233752246</v>
      </c>
    </row>
    <row r="15" spans="1:10" ht="17.45" customHeight="1" thickBot="1">
      <c r="A15" s="777" t="s">
        <v>182</v>
      </c>
      <c r="B15" s="778"/>
      <c r="C15" s="752"/>
      <c r="D15" s="754"/>
      <c r="E15" s="785"/>
      <c r="F15" s="749"/>
      <c r="G15" s="749"/>
    </row>
    <row r="16" spans="1:10" ht="126.75" customHeight="1" thickBot="1">
      <c r="A16" s="782" t="s">
        <v>185</v>
      </c>
      <c r="B16" s="783"/>
      <c r="C16" s="481" t="s">
        <v>1456</v>
      </c>
      <c r="D16" s="473" t="s">
        <v>1457</v>
      </c>
      <c r="E16" s="482" t="s">
        <v>1491</v>
      </c>
      <c r="F16" s="388" t="s">
        <v>1492</v>
      </c>
      <c r="G16" s="388" t="s">
        <v>1490</v>
      </c>
    </row>
    <row r="17" spans="1:16" ht="18.75" customHeight="1">
      <c r="A17" s="121"/>
      <c r="B17" s="121"/>
      <c r="C17" s="122"/>
      <c r="D17" s="122"/>
      <c r="E17" s="122"/>
      <c r="F17" s="122"/>
      <c r="G17" s="122"/>
    </row>
    <row r="18" spans="1:16" ht="24.95" customHeight="1" thickBot="1">
      <c r="A18" s="781" t="s">
        <v>1210</v>
      </c>
      <c r="B18" s="781"/>
      <c r="C18" s="781"/>
      <c r="D18" s="781"/>
      <c r="E18" s="781"/>
      <c r="F18" s="758" t="s">
        <v>1410</v>
      </c>
      <c r="G18" s="758"/>
    </row>
    <row r="19" spans="1:16" ht="35.1" customHeight="1" thickBot="1">
      <c r="A19" s="724" t="s">
        <v>149</v>
      </c>
      <c r="B19" s="726"/>
      <c r="C19" s="475" t="s">
        <v>1370</v>
      </c>
      <c r="D19" s="474" t="s">
        <v>1417</v>
      </c>
      <c r="E19" s="271" t="s">
        <v>1424</v>
      </c>
      <c r="F19" s="271" t="s">
        <v>1449</v>
      </c>
      <c r="G19" s="271" t="s">
        <v>1489</v>
      </c>
    </row>
    <row r="20" spans="1:16" ht="23.1" customHeight="1">
      <c r="A20" s="771" t="s">
        <v>175</v>
      </c>
      <c r="B20" s="772"/>
      <c r="C20" s="759">
        <v>196331</v>
      </c>
      <c r="D20" s="755">
        <v>194952</v>
      </c>
      <c r="E20" s="759">
        <v>193615</v>
      </c>
      <c r="F20" s="759">
        <v>193615</v>
      </c>
      <c r="G20" s="759">
        <v>190148</v>
      </c>
      <c r="H20" s="240"/>
      <c r="I20" s="769"/>
      <c r="J20" s="769"/>
      <c r="K20" s="769"/>
      <c r="L20" s="769"/>
      <c r="M20" s="769"/>
      <c r="N20" s="769"/>
      <c r="O20" s="769"/>
      <c r="P20" s="769"/>
    </row>
    <row r="21" spans="1:16" ht="15" customHeight="1">
      <c r="A21" s="65"/>
      <c r="B21" s="464" t="s">
        <v>1285</v>
      </c>
      <c r="C21" s="760"/>
      <c r="D21" s="756"/>
      <c r="E21" s="760"/>
      <c r="F21" s="760"/>
      <c r="G21" s="760"/>
      <c r="I21" s="769"/>
      <c r="J21" s="769"/>
      <c r="K21" s="769"/>
      <c r="L21" s="769"/>
      <c r="M21" s="769"/>
      <c r="N21" s="769"/>
      <c r="O21" s="769"/>
      <c r="P21" s="769"/>
    </row>
    <row r="22" spans="1:16" ht="23.1" customHeight="1">
      <c r="A22" s="762" t="s">
        <v>176</v>
      </c>
      <c r="B22" s="763"/>
      <c r="C22" s="750">
        <f>IF(C20=0,0,(C5/C20)*1000)</f>
        <v>9619.5200961641312</v>
      </c>
      <c r="D22" s="757">
        <f>IF(D20=0,0,(D5/D20)*1000)</f>
        <v>9736.3453568057776</v>
      </c>
      <c r="E22" s="761">
        <f t="shared" ref="E22:F22" si="1">IF(E20=0,0,(E5/E20)*1000)</f>
        <v>12253.978255816957</v>
      </c>
      <c r="F22" s="761">
        <f t="shared" si="1"/>
        <v>10048.766882731194</v>
      </c>
      <c r="G22" s="761">
        <f>IF(G20=0,0,(G5/G20)*1000)</f>
        <v>10249.337358268296</v>
      </c>
      <c r="I22" s="770"/>
      <c r="J22" s="770"/>
      <c r="K22" s="770"/>
      <c r="L22" s="770"/>
      <c r="M22" s="205"/>
      <c r="N22" s="205"/>
      <c r="O22" s="205"/>
      <c r="P22" s="205"/>
    </row>
    <row r="23" spans="1:16" ht="15" customHeight="1">
      <c r="A23" s="65"/>
      <c r="B23" s="464" t="s">
        <v>1284</v>
      </c>
      <c r="C23" s="750"/>
      <c r="D23" s="757"/>
      <c r="E23" s="761"/>
      <c r="F23" s="761"/>
      <c r="G23" s="761"/>
      <c r="I23" s="770"/>
      <c r="J23" s="770"/>
      <c r="K23" s="770"/>
      <c r="L23" s="770"/>
      <c r="M23" s="205"/>
      <c r="N23" s="205"/>
      <c r="O23" s="205"/>
      <c r="P23" s="205"/>
    </row>
    <row r="24" spans="1:16" ht="23.1" customHeight="1">
      <c r="A24" s="762" t="s">
        <v>177</v>
      </c>
      <c r="B24" s="763"/>
      <c r="C24" s="766">
        <v>86923</v>
      </c>
      <c r="D24" s="767">
        <v>87467</v>
      </c>
      <c r="E24" s="766">
        <v>88174</v>
      </c>
      <c r="F24" s="766">
        <v>88174</v>
      </c>
      <c r="G24" s="766">
        <v>88727</v>
      </c>
      <c r="H24" s="240"/>
    </row>
    <row r="25" spans="1:16" ht="15" customHeight="1">
      <c r="A25" s="65"/>
      <c r="B25" s="464" t="s">
        <v>1286</v>
      </c>
      <c r="C25" s="760"/>
      <c r="D25" s="756"/>
      <c r="E25" s="760"/>
      <c r="F25" s="760"/>
      <c r="G25" s="760"/>
    </row>
    <row r="26" spans="1:16" ht="23.1" customHeight="1">
      <c r="A26" s="762" t="s">
        <v>178</v>
      </c>
      <c r="B26" s="763"/>
      <c r="C26" s="750">
        <f>IF(C24=0,0,(C5/C24)*1000)</f>
        <v>21727.390909195496</v>
      </c>
      <c r="D26" s="757">
        <f>IF(D24=0,0,(D5/D24)*1000)</f>
        <v>21700.984371248585</v>
      </c>
      <c r="E26" s="761">
        <f t="shared" ref="E26:F26" si="2">IF(E24=0,0,(E5/E24)*1000)</f>
        <v>26907.637171955452</v>
      </c>
      <c r="F26" s="761">
        <f t="shared" si="2"/>
        <v>22065.370744210311</v>
      </c>
      <c r="G26" s="761">
        <f t="shared" ref="G26" si="3">IF(G24=0,0,(G5/G24)*1000)</f>
        <v>21965.027556437159</v>
      </c>
    </row>
    <row r="27" spans="1:16" ht="15" customHeight="1" thickBot="1">
      <c r="A27" s="66"/>
      <c r="B27" s="465" t="s">
        <v>1284</v>
      </c>
      <c r="C27" s="765"/>
      <c r="D27" s="768"/>
      <c r="E27" s="764"/>
      <c r="F27" s="764"/>
      <c r="G27" s="764"/>
    </row>
    <row r="28" spans="1:16">
      <c r="A28" s="4"/>
      <c r="B28" s="4"/>
      <c r="C28" s="4"/>
      <c r="D28" s="4"/>
      <c r="E28" s="4"/>
      <c r="F28" s="4"/>
      <c r="G28" s="4"/>
    </row>
  </sheetData>
  <mergeCells count="46">
    <mergeCell ref="I20:P21"/>
    <mergeCell ref="I22:L23"/>
    <mergeCell ref="A6:A10"/>
    <mergeCell ref="A19:B19"/>
    <mergeCell ref="A20:B20"/>
    <mergeCell ref="A22:B22"/>
    <mergeCell ref="A11:B11"/>
    <mergeCell ref="A12:B12"/>
    <mergeCell ref="A15:B15"/>
    <mergeCell ref="A13:B13"/>
    <mergeCell ref="A18:E18"/>
    <mergeCell ref="A14:B14"/>
    <mergeCell ref="A16:B16"/>
    <mergeCell ref="E20:E21"/>
    <mergeCell ref="E14:E15"/>
    <mergeCell ref="F14:F15"/>
    <mergeCell ref="A1:B1"/>
    <mergeCell ref="A2:D2"/>
    <mergeCell ref="A3:B3"/>
    <mergeCell ref="A4:B4"/>
    <mergeCell ref="A5:B5"/>
    <mergeCell ref="A24:B24"/>
    <mergeCell ref="E26:E27"/>
    <mergeCell ref="F26:F27"/>
    <mergeCell ref="G26:G27"/>
    <mergeCell ref="C26:C27"/>
    <mergeCell ref="E24:E25"/>
    <mergeCell ref="F24:F25"/>
    <mergeCell ref="G24:G25"/>
    <mergeCell ref="C24:C25"/>
    <mergeCell ref="A26:B26"/>
    <mergeCell ref="D24:D25"/>
    <mergeCell ref="D26:D27"/>
    <mergeCell ref="G14:G15"/>
    <mergeCell ref="C22:C23"/>
    <mergeCell ref="C14:C15"/>
    <mergeCell ref="D14:D15"/>
    <mergeCell ref="D20:D21"/>
    <mergeCell ref="D22:D23"/>
    <mergeCell ref="F18:G18"/>
    <mergeCell ref="G20:G21"/>
    <mergeCell ref="C20:C21"/>
    <mergeCell ref="E22:E23"/>
    <mergeCell ref="F22:F23"/>
    <mergeCell ref="F20:F21"/>
    <mergeCell ref="G22:G23"/>
  </mergeCells>
  <phoneticPr fontId="1"/>
  <dataValidations count="2">
    <dataValidation imeMode="hiragana" allowBlank="1" showInputMessage="1" showErrorMessage="1" sqref="A11:A17 A19:B27 A3:B10 A1:XFD1 C16:G16 C3:G3 C19:G19"/>
    <dataValidation imeMode="off" allowBlank="1" showInputMessage="1" showErrorMessage="1" sqref="C22:G22 C17:G17 C24:G24 C20:G20 C4:G14 C26:G26"/>
  </dataValidations>
  <pageMargins left="0.23622047244094491" right="0.70866141732283472" top="0.51181102362204722" bottom="0.59055118110236227" header="0.31496062992125984" footer="0.31496062992125984"/>
  <pageSetup paperSize="9" scale="99" firstPageNumber="8" orientation="portrait" useFirstPageNumber="1" r:id="rId1"/>
  <headerFooter>
    <oddFooter>&amp;C&amp;"Century,標準"&amp;12 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2"/>
  <sheetViews>
    <sheetView zoomScaleNormal="100" workbookViewId="0">
      <selection activeCell="D43" sqref="D43:D44"/>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64" customWidth="1"/>
    <col min="9" max="9" width="12.875" customWidth="1"/>
  </cols>
  <sheetData>
    <row r="1" spans="1:18" s="2" customFormat="1" ht="26.25" customHeight="1">
      <c r="A1" s="851"/>
      <c r="B1" s="851"/>
      <c r="C1" s="113"/>
      <c r="F1" s="5"/>
      <c r="H1" s="162"/>
    </row>
    <row r="2" spans="1:18" s="5" customFormat="1" ht="24.95" customHeight="1" thickBot="1">
      <c r="A2" s="852" t="s">
        <v>1362</v>
      </c>
      <c r="B2" s="852"/>
      <c r="C2" s="852"/>
      <c r="D2" s="429"/>
      <c r="E2" s="429"/>
      <c r="F2" s="429"/>
      <c r="G2" s="861" t="s">
        <v>1463</v>
      </c>
      <c r="H2" s="861"/>
      <c r="I2" s="861"/>
      <c r="K2" s="272"/>
      <c r="L2" s="272"/>
      <c r="M2" s="272"/>
      <c r="N2" s="152"/>
    </row>
    <row r="3" spans="1:18" s="5" customFormat="1" ht="20.100000000000001" customHeight="1">
      <c r="A3" s="853" t="s">
        <v>186</v>
      </c>
      <c r="B3" s="854"/>
      <c r="C3" s="855"/>
      <c r="D3" s="802" t="s">
        <v>1363</v>
      </c>
      <c r="E3" s="788" t="s">
        <v>187</v>
      </c>
      <c r="F3" s="789"/>
      <c r="G3" s="788" t="s">
        <v>188</v>
      </c>
      <c r="H3" s="789"/>
      <c r="I3" s="13" t="s">
        <v>189</v>
      </c>
      <c r="J3" s="419"/>
      <c r="K3" s="419"/>
      <c r="L3" s="419"/>
      <c r="M3" s="419"/>
      <c r="N3" s="419"/>
      <c r="O3" s="419"/>
      <c r="P3" s="419"/>
      <c r="Q3" s="419"/>
      <c r="R3" s="419"/>
    </row>
    <row r="4" spans="1:18" s="5" customFormat="1" ht="12" customHeight="1">
      <c r="A4" s="856"/>
      <c r="B4" s="857"/>
      <c r="C4" s="858"/>
      <c r="D4" s="803"/>
      <c r="E4" s="790"/>
      <c r="F4" s="791"/>
      <c r="G4" s="790"/>
      <c r="H4" s="791"/>
      <c r="I4" s="12" t="s">
        <v>190</v>
      </c>
      <c r="J4" s="419"/>
      <c r="K4" s="419"/>
      <c r="L4" s="419"/>
      <c r="M4" s="419"/>
      <c r="N4" s="419"/>
      <c r="O4" s="419"/>
      <c r="P4" s="419"/>
      <c r="Q4" s="419"/>
      <c r="R4" s="419"/>
    </row>
    <row r="5" spans="1:18" ht="30" customHeight="1" thickBot="1">
      <c r="A5" s="842" t="s">
        <v>1365</v>
      </c>
      <c r="B5" s="859" t="s">
        <v>194</v>
      </c>
      <c r="C5" s="860"/>
      <c r="D5" s="10">
        <v>6</v>
      </c>
      <c r="E5" s="792">
        <v>6</v>
      </c>
      <c r="F5" s="793"/>
      <c r="G5" s="180">
        <f>IF(COUNTA(E5)=0,"0  ",E5-D5)</f>
        <v>0</v>
      </c>
      <c r="H5" s="171"/>
      <c r="I5" s="18">
        <f t="shared" ref="I5:I10" si="0">IF(COUNTA(E5)=0,"",E5/D5*100)</f>
        <v>100</v>
      </c>
      <c r="J5" s="247"/>
      <c r="K5" s="420"/>
      <c r="L5" s="247"/>
      <c r="M5" s="247"/>
      <c r="N5" s="247"/>
      <c r="O5" s="247"/>
      <c r="P5" s="247"/>
      <c r="Q5" s="247"/>
      <c r="R5" s="247"/>
    </row>
    <row r="6" spans="1:18" ht="30" customHeight="1" thickTop="1">
      <c r="A6" s="843"/>
      <c r="B6" s="829" t="s">
        <v>193</v>
      </c>
      <c r="C6" s="185" t="s">
        <v>195</v>
      </c>
      <c r="D6" s="14">
        <v>9</v>
      </c>
      <c r="E6" s="862">
        <v>7</v>
      </c>
      <c r="F6" s="863"/>
      <c r="G6" s="208">
        <f>IF(COUNTA(E6)=0,"",D6-E6)</f>
        <v>2</v>
      </c>
      <c r="H6" s="172"/>
      <c r="I6" s="19">
        <f t="shared" si="0"/>
        <v>77.777777777777786</v>
      </c>
      <c r="J6" s="421"/>
      <c r="K6" s="848"/>
      <c r="L6" s="848"/>
      <c r="M6" s="848"/>
      <c r="N6" s="848"/>
      <c r="O6" s="848"/>
      <c r="P6" s="848"/>
      <c r="Q6" s="848"/>
      <c r="R6" s="247"/>
    </row>
    <row r="7" spans="1:18" ht="30" customHeight="1">
      <c r="A7" s="843"/>
      <c r="B7" s="830"/>
      <c r="C7" s="424" t="s">
        <v>196</v>
      </c>
      <c r="D7" s="8">
        <v>1</v>
      </c>
      <c r="E7" s="804">
        <v>2</v>
      </c>
      <c r="F7" s="805"/>
      <c r="G7" s="209">
        <f>IF(COUNTA(E7)=0,"",D7-E7)</f>
        <v>-1</v>
      </c>
      <c r="H7" s="210"/>
      <c r="I7" s="20">
        <f t="shared" si="0"/>
        <v>200</v>
      </c>
      <c r="J7" s="247"/>
      <c r="K7" s="422"/>
      <c r="L7" s="422"/>
      <c r="M7" s="422"/>
      <c r="N7" s="422"/>
      <c r="O7" s="422"/>
      <c r="P7" s="422"/>
      <c r="Q7" s="247"/>
      <c r="R7" s="247"/>
    </row>
    <row r="8" spans="1:18" ht="30" customHeight="1">
      <c r="A8" s="843"/>
      <c r="B8" s="830"/>
      <c r="C8" s="424" t="s">
        <v>197</v>
      </c>
      <c r="D8" s="8">
        <v>1</v>
      </c>
      <c r="E8" s="804">
        <v>1</v>
      </c>
      <c r="F8" s="805"/>
      <c r="G8" s="182">
        <f>IF(COUNTA(E8)=0,"",D8-E8)</f>
        <v>0</v>
      </c>
      <c r="H8" s="177"/>
      <c r="I8" s="20">
        <f t="shared" si="0"/>
        <v>100</v>
      </c>
      <c r="J8" s="247"/>
      <c r="K8" s="247"/>
      <c r="L8" s="247"/>
      <c r="M8" s="247"/>
      <c r="N8" s="247"/>
      <c r="O8" s="247"/>
      <c r="P8" s="247"/>
      <c r="Q8" s="247"/>
      <c r="R8" s="247"/>
    </row>
    <row r="9" spans="1:18" ht="30" customHeight="1">
      <c r="A9" s="843"/>
      <c r="B9" s="830"/>
      <c r="C9" s="424" t="s">
        <v>198</v>
      </c>
      <c r="D9" s="8">
        <v>7</v>
      </c>
      <c r="E9" s="806">
        <v>5</v>
      </c>
      <c r="F9" s="807"/>
      <c r="G9" s="182">
        <f>IF(COUNTA(E9)=0,"",D9-E9)</f>
        <v>2</v>
      </c>
      <c r="H9" s="177"/>
      <c r="I9" s="20">
        <f t="shared" si="0"/>
        <v>71.428571428571431</v>
      </c>
      <c r="J9" s="421"/>
      <c r="K9" s="849"/>
      <c r="L9" s="850"/>
      <c r="M9" s="850"/>
      <c r="N9" s="850"/>
      <c r="O9" s="850"/>
      <c r="P9" s="850"/>
      <c r="Q9" s="850"/>
      <c r="R9" s="850"/>
    </row>
    <row r="10" spans="1:18" ht="30" customHeight="1">
      <c r="A10" s="843"/>
      <c r="B10" s="830"/>
      <c r="C10" s="424" t="s">
        <v>199</v>
      </c>
      <c r="D10" s="8">
        <v>1</v>
      </c>
      <c r="E10" s="804">
        <v>1</v>
      </c>
      <c r="F10" s="805"/>
      <c r="G10" s="182">
        <f>IF(COUNTA(E10)=0,"",D10-E10)</f>
        <v>0</v>
      </c>
      <c r="H10" s="177"/>
      <c r="I10" s="20">
        <f t="shared" si="0"/>
        <v>100</v>
      </c>
      <c r="J10" s="247"/>
      <c r="K10" s="850"/>
      <c r="L10" s="850"/>
      <c r="M10" s="850"/>
      <c r="N10" s="850"/>
      <c r="O10" s="850"/>
      <c r="P10" s="850"/>
      <c r="Q10" s="850"/>
      <c r="R10" s="850"/>
    </row>
    <row r="11" spans="1:18" s="64" customFormat="1" ht="15" customHeight="1">
      <c r="A11" s="843"/>
      <c r="B11" s="830"/>
      <c r="C11" s="186" t="s">
        <v>200</v>
      </c>
      <c r="D11" s="796" t="s">
        <v>1281</v>
      </c>
      <c r="E11" s="798" t="s">
        <v>1364</v>
      </c>
      <c r="F11" s="799" t="s">
        <v>1292</v>
      </c>
      <c r="G11" s="794" t="s">
        <v>1279</v>
      </c>
      <c r="H11" s="173"/>
      <c r="I11" s="786" t="s">
        <v>1281</v>
      </c>
      <c r="J11" s="247"/>
      <c r="K11" s="422"/>
      <c r="L11" s="422"/>
      <c r="M11" s="422"/>
      <c r="N11" s="422"/>
      <c r="O11" s="422"/>
      <c r="P11" s="422"/>
      <c r="Q11" s="247"/>
      <c r="R11" s="247"/>
    </row>
    <row r="12" spans="1:18" s="64" customFormat="1" ht="15" customHeight="1">
      <c r="A12" s="843"/>
      <c r="B12" s="830"/>
      <c r="C12" s="168" t="s">
        <v>1282</v>
      </c>
      <c r="D12" s="797"/>
      <c r="E12" s="800"/>
      <c r="F12" s="801"/>
      <c r="G12" s="795"/>
      <c r="H12" s="174"/>
      <c r="I12" s="787"/>
      <c r="J12" s="247"/>
      <c r="K12" s="247"/>
      <c r="L12" s="247"/>
      <c r="M12" s="247"/>
      <c r="N12" s="247"/>
      <c r="O12" s="247"/>
      <c r="P12" s="247"/>
      <c r="Q12" s="247"/>
      <c r="R12" s="247"/>
    </row>
    <row r="13" spans="1:18" ht="30" customHeight="1" thickBot="1">
      <c r="A13" s="844"/>
      <c r="B13" s="831"/>
      <c r="C13" s="167" t="s">
        <v>201</v>
      </c>
      <c r="D13" s="169" t="s">
        <v>1281</v>
      </c>
      <c r="E13" s="810">
        <v>5</v>
      </c>
      <c r="F13" s="811"/>
      <c r="G13" s="425" t="s">
        <v>1279</v>
      </c>
      <c r="H13" s="175"/>
      <c r="I13" s="170" t="s">
        <v>1281</v>
      </c>
      <c r="J13" s="247"/>
      <c r="K13" s="247"/>
      <c r="L13" s="247"/>
      <c r="M13" s="247"/>
      <c r="N13" s="247"/>
      <c r="O13" s="247"/>
      <c r="P13" s="247"/>
      <c r="Q13" s="247"/>
      <c r="R13" s="247"/>
    </row>
    <row r="14" spans="1:18" ht="30" customHeight="1" thickTop="1" thickBot="1">
      <c r="A14" s="826" t="s">
        <v>115</v>
      </c>
      <c r="B14" s="827"/>
      <c r="C14" s="828"/>
      <c r="D14" s="9">
        <f>SUM(D6:D13)</f>
        <v>19</v>
      </c>
      <c r="E14" s="812">
        <f>SUM(E6:F13)</f>
        <v>21</v>
      </c>
      <c r="F14" s="813"/>
      <c r="G14" s="181">
        <f>SUM(G6:G13)</f>
        <v>3</v>
      </c>
      <c r="H14" s="176"/>
      <c r="I14" s="196"/>
    </row>
    <row r="15" spans="1:18" ht="30" customHeight="1">
      <c r="A15" s="845" t="s">
        <v>1366</v>
      </c>
      <c r="B15" s="832" t="s">
        <v>192</v>
      </c>
      <c r="C15" s="187" t="s">
        <v>1293</v>
      </c>
      <c r="D15" s="15">
        <v>9</v>
      </c>
      <c r="E15" s="219">
        <v>8</v>
      </c>
      <c r="F15" s="220"/>
      <c r="G15" s="221">
        <f>IF(COUNTA(E15)=0,"",D15-E15)</f>
        <v>1</v>
      </c>
      <c r="H15" s="222"/>
      <c r="I15" s="215">
        <f>IF(COUNTA(E15:F15)=0,"",(E15+F15)/D15*100)</f>
        <v>88.888888888888886</v>
      </c>
    </row>
    <row r="16" spans="1:18" s="64" customFormat="1" ht="30" customHeight="1">
      <c r="A16" s="846"/>
      <c r="B16" s="833"/>
      <c r="C16" s="188" t="s">
        <v>1294</v>
      </c>
      <c r="D16" s="426" t="s">
        <v>1292</v>
      </c>
      <c r="E16" s="223">
        <v>4</v>
      </c>
      <c r="F16" s="224">
        <v>2</v>
      </c>
      <c r="G16" s="427" t="s">
        <v>1279</v>
      </c>
      <c r="H16" s="229"/>
      <c r="I16" s="428" t="s">
        <v>1292</v>
      </c>
    </row>
    <row r="17" spans="1:10" ht="30" customHeight="1">
      <c r="A17" s="846"/>
      <c r="B17" s="833"/>
      <c r="C17" s="188" t="s">
        <v>1295</v>
      </c>
      <c r="D17" s="8">
        <v>136</v>
      </c>
      <c r="E17" s="225">
        <v>64</v>
      </c>
      <c r="F17" s="226">
        <v>4</v>
      </c>
      <c r="G17" s="227">
        <f>IF(COUNTA(E17)=0,"",D17-E17)</f>
        <v>72</v>
      </c>
      <c r="H17" s="228"/>
      <c r="I17" s="216">
        <f>IF(COUNTA(E17:F17)=0,"",(E17+F17)/D17*100)</f>
        <v>50</v>
      </c>
    </row>
    <row r="18" spans="1:10" s="64" customFormat="1" ht="30" customHeight="1">
      <c r="A18" s="846"/>
      <c r="B18" s="833"/>
      <c r="C18" s="188" t="s">
        <v>1297</v>
      </c>
      <c r="D18" s="8">
        <v>15</v>
      </c>
      <c r="E18" s="225">
        <v>16</v>
      </c>
      <c r="F18" s="226"/>
      <c r="G18" s="209">
        <f>IF(COUNTA(E18)=0,"",D18-E18)</f>
        <v>-1</v>
      </c>
      <c r="H18" s="228"/>
      <c r="I18" s="216">
        <f>IF(COUNTA(E18:F18)=0,"",(E18+F18)/D18*100)</f>
        <v>106.66666666666667</v>
      </c>
    </row>
    <row r="19" spans="1:10" ht="15" customHeight="1">
      <c r="A19" s="846"/>
      <c r="B19" s="833"/>
      <c r="C19" s="189" t="s">
        <v>1296</v>
      </c>
      <c r="D19" s="822" t="s">
        <v>1281</v>
      </c>
      <c r="E19" s="820" t="s">
        <v>1367</v>
      </c>
      <c r="F19" s="818"/>
      <c r="G19" s="814" t="s">
        <v>1279</v>
      </c>
      <c r="H19" s="230"/>
      <c r="I19" s="816" t="s">
        <v>1281</v>
      </c>
    </row>
    <row r="20" spans="1:10" s="64" customFormat="1" ht="15" customHeight="1">
      <c r="A20" s="846"/>
      <c r="B20" s="833"/>
      <c r="C20" s="190" t="s">
        <v>1280</v>
      </c>
      <c r="D20" s="797"/>
      <c r="E20" s="821"/>
      <c r="F20" s="819"/>
      <c r="G20" s="815"/>
      <c r="H20" s="229"/>
      <c r="I20" s="817"/>
    </row>
    <row r="21" spans="1:10" ht="15" customHeight="1">
      <c r="A21" s="846"/>
      <c r="B21" s="833"/>
      <c r="C21" s="191" t="s">
        <v>1328</v>
      </c>
      <c r="D21" s="796" t="s">
        <v>1281</v>
      </c>
      <c r="E21" s="825" t="s">
        <v>1367</v>
      </c>
      <c r="F21" s="823"/>
      <c r="G21" s="814" t="s">
        <v>1279</v>
      </c>
      <c r="H21" s="231"/>
      <c r="I21" s="824" t="s">
        <v>1281</v>
      </c>
    </row>
    <row r="22" spans="1:10" s="64" customFormat="1" ht="15" customHeight="1">
      <c r="A22" s="846"/>
      <c r="B22" s="833"/>
      <c r="C22" s="192" t="s">
        <v>1329</v>
      </c>
      <c r="D22" s="797"/>
      <c r="E22" s="821"/>
      <c r="F22" s="819"/>
      <c r="G22" s="815"/>
      <c r="H22" s="229"/>
      <c r="I22" s="817"/>
    </row>
    <row r="23" spans="1:10" ht="30" customHeight="1" thickBot="1">
      <c r="A23" s="846"/>
      <c r="B23" s="833"/>
      <c r="C23" s="193" t="s">
        <v>1298</v>
      </c>
      <c r="D23" s="10">
        <v>64</v>
      </c>
      <c r="E23" s="232">
        <v>48</v>
      </c>
      <c r="F23" s="233"/>
      <c r="G23" s="234">
        <f>IF(COUNTA(E23)=0,"",D23-E23)</f>
        <v>16</v>
      </c>
      <c r="H23" s="235"/>
      <c r="I23" s="217">
        <f>IF(COUNTA(E23:F23)=0,"",(E23+F23)/D23*100)</f>
        <v>75</v>
      </c>
    </row>
    <row r="24" spans="1:10" ht="30" customHeight="1" thickTop="1" thickBot="1">
      <c r="A24" s="846"/>
      <c r="B24" s="834"/>
      <c r="C24" s="194" t="s">
        <v>116</v>
      </c>
      <c r="D24" s="9">
        <f>SUM(D15:D23)</f>
        <v>224</v>
      </c>
      <c r="E24" s="154">
        <f>SUM(E15:E23)</f>
        <v>140</v>
      </c>
      <c r="F24" s="155">
        <f>SUM(F15:F23)</f>
        <v>6</v>
      </c>
      <c r="G24" s="236">
        <f>SUM(G15:G23)</f>
        <v>88</v>
      </c>
      <c r="H24" s="237"/>
      <c r="I24" s="238"/>
    </row>
    <row r="25" spans="1:10" ht="30" customHeight="1">
      <c r="A25" s="846"/>
      <c r="B25" s="835" t="s">
        <v>203</v>
      </c>
      <c r="C25" s="836"/>
      <c r="D25" s="204">
        <v>10</v>
      </c>
      <c r="E25" s="223">
        <v>8</v>
      </c>
      <c r="F25" s="224">
        <v>2</v>
      </c>
      <c r="G25" s="221">
        <f>IF(COUNTA(E25)=0,"",D25-E25)</f>
        <v>2</v>
      </c>
      <c r="H25" s="239"/>
      <c r="I25" s="218">
        <f>IF(COUNTA(E25)=0,"",E25/D25*100)</f>
        <v>80</v>
      </c>
    </row>
    <row r="26" spans="1:10" ht="30" customHeight="1">
      <c r="A26" s="846"/>
      <c r="B26" s="733" t="s">
        <v>206</v>
      </c>
      <c r="C26" s="837"/>
      <c r="D26" s="426" t="s">
        <v>1292</v>
      </c>
      <c r="E26" s="225">
        <v>36</v>
      </c>
      <c r="F26" s="226">
        <v>2</v>
      </c>
      <c r="G26" s="427" t="s">
        <v>1279</v>
      </c>
      <c r="H26" s="229"/>
      <c r="I26" s="428" t="s">
        <v>1292</v>
      </c>
    </row>
    <row r="27" spans="1:10" ht="30" customHeight="1">
      <c r="A27" s="846"/>
      <c r="B27" s="838" t="s">
        <v>191</v>
      </c>
      <c r="C27" s="188" t="s">
        <v>204</v>
      </c>
      <c r="D27" s="204">
        <v>38</v>
      </c>
      <c r="E27" s="223">
        <v>8</v>
      </c>
      <c r="F27" s="224"/>
      <c r="G27" s="227">
        <f>IF(COUNTA(E27)=0,"",D27-E27)</f>
        <v>30</v>
      </c>
      <c r="H27" s="228"/>
      <c r="I27" s="216">
        <f>IF(COUNTA(E27)=0,"",E27/D27*100)</f>
        <v>21.052631578947366</v>
      </c>
    </row>
    <row r="28" spans="1:10" ht="30" customHeight="1" thickBot="1">
      <c r="A28" s="846"/>
      <c r="B28" s="839"/>
      <c r="C28" s="195" t="s">
        <v>205</v>
      </c>
      <c r="D28" s="10">
        <v>4</v>
      </c>
      <c r="E28" s="232">
        <v>3</v>
      </c>
      <c r="F28" s="233"/>
      <c r="G28" s="234">
        <f>IF(COUNTA(E28)=0,"",D28-E28)</f>
        <v>1</v>
      </c>
      <c r="H28" s="235"/>
      <c r="I28" s="217">
        <f>IF(COUNTA(E28)=0,"",E28/D28*100)</f>
        <v>75</v>
      </c>
      <c r="J28" s="62"/>
    </row>
    <row r="29" spans="1:10" ht="30" customHeight="1" thickTop="1" thickBot="1">
      <c r="A29" s="847"/>
      <c r="B29" s="840" t="s">
        <v>116</v>
      </c>
      <c r="C29" s="841"/>
      <c r="D29" s="21">
        <f>SUM(D25:D28)</f>
        <v>52</v>
      </c>
      <c r="E29" s="60">
        <f>SUM(E25:E28)</f>
        <v>55</v>
      </c>
      <c r="F29" s="22">
        <f>SUM(F25:F28)</f>
        <v>4</v>
      </c>
      <c r="G29" s="184">
        <f>SUM(G25:G28)</f>
        <v>33</v>
      </c>
      <c r="H29" s="179"/>
      <c r="I29" s="197"/>
    </row>
    <row r="30" spans="1:10" ht="30" customHeight="1" thickTop="1" thickBot="1">
      <c r="A30" s="826" t="s">
        <v>115</v>
      </c>
      <c r="B30" s="827"/>
      <c r="C30" s="828"/>
      <c r="D30" s="9">
        <f>D24+D29</f>
        <v>276</v>
      </c>
      <c r="E30" s="59">
        <f>E24+E29</f>
        <v>195</v>
      </c>
      <c r="F30" s="17">
        <f>F24+F29</f>
        <v>10</v>
      </c>
      <c r="G30" s="183">
        <f>G24+G29</f>
        <v>121</v>
      </c>
      <c r="H30" s="178"/>
      <c r="I30" s="196"/>
    </row>
    <row r="31" spans="1:10" ht="6" customHeight="1"/>
    <row r="32" spans="1:10" ht="50.1" customHeight="1">
      <c r="A32" s="808" t="s">
        <v>1299</v>
      </c>
      <c r="B32" s="809"/>
      <c r="C32" s="809"/>
      <c r="D32" s="809"/>
      <c r="E32" s="809"/>
      <c r="F32" s="809"/>
      <c r="G32" s="809"/>
      <c r="H32" s="809"/>
      <c r="I32" s="809"/>
    </row>
  </sheetData>
  <sheetProtection selectLockedCells="1"/>
  <mergeCells count="43">
    <mergeCell ref="K6:Q6"/>
    <mergeCell ref="K9:R10"/>
    <mergeCell ref="A1:B1"/>
    <mergeCell ref="A2:C2"/>
    <mergeCell ref="A3:C4"/>
    <mergeCell ref="B5:C5"/>
    <mergeCell ref="G2:I2"/>
    <mergeCell ref="G3:H4"/>
    <mergeCell ref="E6:F6"/>
    <mergeCell ref="E7:F7"/>
    <mergeCell ref="B25:C25"/>
    <mergeCell ref="B26:C26"/>
    <mergeCell ref="B27:B28"/>
    <mergeCell ref="B29:C29"/>
    <mergeCell ref="A5:A13"/>
    <mergeCell ref="A15:A29"/>
    <mergeCell ref="A14:C14"/>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I11:I12"/>
    <mergeCell ref="E3:F4"/>
    <mergeCell ref="E5:F5"/>
    <mergeCell ref="G11:G12"/>
    <mergeCell ref="D11:D12"/>
    <mergeCell ref="E11:F12"/>
    <mergeCell ref="D3:D4"/>
    <mergeCell ref="E8:F8"/>
    <mergeCell ref="E9:F9"/>
    <mergeCell ref="E10:F10"/>
  </mergeCells>
  <phoneticPr fontId="1"/>
  <dataValidations count="23">
    <dataValidation imeMode="hiragana" allowBlank="1" showInputMessage="1" showErrorMessage="1" sqref="A1:C1 D1:E3 O1:IV4 J1:K4 L3:N4 L1:N1 F1:I2 I3:I4 A2:A3 G3 B5:B6 C15:C24 C27:C28 B25:B27 C6:C13 A14 B15 A30 B29"/>
    <dataValidation imeMode="off" allowBlank="1" showInputMessage="1" showErrorMessage="1" sqref="E27:E28 E25 G21:H21 E11 E23 D28 D7:F8 E5:H5 I15:I18 G23:I23 I5:I10 G6:H11 D10:F10 E15:E21 D14:F14 D29:I30 D24:I24 G25:I28 G13:I14 G15:H19"/>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5"/>
  <sheetViews>
    <sheetView view="pageBreakPreview" zoomScale="90" zoomScaleNormal="80" zoomScaleSheetLayoutView="90" workbookViewId="0">
      <pane xSplit="2" ySplit="4" topLeftCell="C5" activePane="bottomRight" state="frozen"/>
      <selection activeCell="D43" sqref="D43:D44"/>
      <selection pane="topRight" activeCell="D43" sqref="D43:D44"/>
      <selection pane="bottomLeft" activeCell="D43" sqref="D43:D44"/>
      <selection pane="bottomRight" activeCell="D43" sqref="D43:D44"/>
    </sheetView>
  </sheetViews>
  <sheetFormatPr defaultColWidth="9" defaultRowHeight="13.5"/>
  <cols>
    <col min="1" max="2" width="4.625" style="433" customWidth="1"/>
    <col min="3" max="3" width="5.25" style="566" customWidth="1"/>
    <col min="4" max="4" width="4.25" style="566" customWidth="1"/>
    <col min="5" max="5" width="2.75" style="566" customWidth="1"/>
    <col min="6" max="6" width="5" style="567" customWidth="1"/>
    <col min="7" max="7" width="0.625" style="567" customWidth="1"/>
    <col min="8" max="8" width="24.625" style="433" customWidth="1"/>
    <col min="9" max="9" width="4.875" style="567" customWidth="1"/>
    <col min="10" max="10" width="3.375" style="567" customWidth="1"/>
    <col min="11" max="11" width="3.375" style="578" customWidth="1"/>
    <col min="12" max="12" width="16.75" style="433" customWidth="1"/>
    <col min="13" max="13" width="5.75" style="433" hidden="1" customWidth="1"/>
    <col min="14" max="14" width="9" style="433"/>
    <col min="15" max="18" width="10.625" style="433" customWidth="1"/>
    <col min="19" max="19" width="9.875" style="433" customWidth="1"/>
    <col min="20" max="21" width="12.125" style="433" customWidth="1"/>
    <col min="22" max="22" width="17.875" style="433" customWidth="1"/>
    <col min="23" max="16384" width="9" style="433"/>
  </cols>
  <sheetData>
    <row r="1" spans="1:22" s="431" customFormat="1" ht="26.25" customHeight="1">
      <c r="A1" s="908"/>
      <c r="B1" s="908"/>
      <c r="C1" s="483"/>
      <c r="D1" s="483"/>
      <c r="E1" s="483"/>
      <c r="F1" s="484"/>
      <c r="G1" s="484"/>
      <c r="H1" s="906"/>
      <c r="I1" s="484"/>
      <c r="J1" s="484"/>
      <c r="K1" s="485"/>
    </row>
    <row r="2" spans="1:22" s="431" customFormat="1" ht="26.25" customHeight="1" thickBot="1">
      <c r="A2" s="852" t="s">
        <v>1382</v>
      </c>
      <c r="B2" s="852"/>
      <c r="C2" s="852"/>
      <c r="D2" s="852"/>
      <c r="E2" s="852"/>
      <c r="F2" s="852"/>
      <c r="G2" s="484"/>
      <c r="H2" s="907"/>
      <c r="I2" s="484"/>
      <c r="J2" s="484"/>
      <c r="K2" s="485"/>
      <c r="U2" s="895" t="s">
        <v>1464</v>
      </c>
      <c r="V2" s="895"/>
    </row>
    <row r="3" spans="1:22" ht="16.350000000000001" customHeight="1">
      <c r="A3" s="876" t="s">
        <v>1326</v>
      </c>
      <c r="B3" s="877"/>
      <c r="C3" s="889" t="s">
        <v>1323</v>
      </c>
      <c r="D3" s="890"/>
      <c r="E3" s="890"/>
      <c r="F3" s="890"/>
      <c r="G3" s="877"/>
      <c r="H3" s="893" t="s">
        <v>239</v>
      </c>
      <c r="I3" s="889" t="s">
        <v>1324</v>
      </c>
      <c r="J3" s="890"/>
      <c r="K3" s="877"/>
      <c r="L3" s="902" t="s">
        <v>1325</v>
      </c>
      <c r="M3" s="432" t="s">
        <v>1317</v>
      </c>
      <c r="N3" s="432" t="s">
        <v>1318</v>
      </c>
      <c r="O3" s="432" t="s">
        <v>1319</v>
      </c>
      <c r="P3" s="432" t="s">
        <v>1320</v>
      </c>
      <c r="Q3" s="432" t="s">
        <v>1307</v>
      </c>
      <c r="R3" s="432" t="s">
        <v>1321</v>
      </c>
      <c r="S3" s="432" t="s">
        <v>1308</v>
      </c>
      <c r="T3" s="432" t="s">
        <v>1322</v>
      </c>
      <c r="U3" s="432" t="s">
        <v>1309</v>
      </c>
      <c r="V3" s="904" t="s">
        <v>240</v>
      </c>
    </row>
    <row r="4" spans="1:22" ht="16.350000000000001" customHeight="1" thickBot="1">
      <c r="A4" s="878"/>
      <c r="B4" s="879"/>
      <c r="C4" s="891"/>
      <c r="D4" s="892"/>
      <c r="E4" s="892"/>
      <c r="F4" s="892"/>
      <c r="G4" s="879"/>
      <c r="H4" s="894"/>
      <c r="I4" s="891"/>
      <c r="J4" s="892"/>
      <c r="K4" s="879"/>
      <c r="L4" s="903"/>
      <c r="M4" s="434" t="s">
        <v>1310</v>
      </c>
      <c r="N4" s="434" t="s">
        <v>1302</v>
      </c>
      <c r="O4" s="434" t="s">
        <v>1303</v>
      </c>
      <c r="P4" s="434" t="s">
        <v>1304</v>
      </c>
      <c r="Q4" s="434" t="s">
        <v>1304</v>
      </c>
      <c r="R4" s="434" t="s">
        <v>1304</v>
      </c>
      <c r="S4" s="434" t="s">
        <v>1305</v>
      </c>
      <c r="T4" s="434" t="s">
        <v>1306</v>
      </c>
      <c r="U4" s="434" t="s">
        <v>1306</v>
      </c>
      <c r="V4" s="905"/>
    </row>
    <row r="5" spans="1:22" ht="20.45" customHeight="1">
      <c r="A5" s="896" t="s">
        <v>242</v>
      </c>
      <c r="B5" s="897"/>
      <c r="C5" s="486" t="s">
        <v>238</v>
      </c>
      <c r="D5" s="487">
        <v>502</v>
      </c>
      <c r="E5" s="487" t="s">
        <v>1414</v>
      </c>
      <c r="F5" s="488">
        <v>2576</v>
      </c>
      <c r="G5" s="489"/>
      <c r="H5" s="490" t="s">
        <v>1345</v>
      </c>
      <c r="I5" s="491" t="str">
        <f>IF(J5=0,"","平成")</f>
        <v>平成</v>
      </c>
      <c r="J5" s="492">
        <v>27</v>
      </c>
      <c r="K5" s="493" t="str">
        <f>IF(J5=0,"","年")</f>
        <v>年</v>
      </c>
      <c r="L5" s="494" t="s">
        <v>1311</v>
      </c>
      <c r="M5" s="435">
        <v>91</v>
      </c>
      <c r="N5" s="495"/>
      <c r="O5" s="435">
        <v>1240</v>
      </c>
      <c r="P5" s="435">
        <v>3850</v>
      </c>
      <c r="Q5" s="435">
        <v>1690</v>
      </c>
      <c r="R5" s="435">
        <v>1510</v>
      </c>
      <c r="S5" s="435">
        <v>5</v>
      </c>
      <c r="T5" s="435">
        <v>980</v>
      </c>
      <c r="U5" s="435">
        <v>1255</v>
      </c>
      <c r="V5" s="436">
        <v>42278</v>
      </c>
    </row>
    <row r="6" spans="1:22" ht="20.45" customHeight="1">
      <c r="A6" s="898"/>
      <c r="B6" s="899"/>
      <c r="C6" s="496" t="str">
        <f t="shared" ref="C6:C41" si="0">IF(D6=0,"","和泉")</f>
        <v>和泉</v>
      </c>
      <c r="D6" s="146">
        <v>880</v>
      </c>
      <c r="E6" s="146" t="s">
        <v>245</v>
      </c>
      <c r="F6" s="147">
        <v>1001</v>
      </c>
      <c r="G6" s="148"/>
      <c r="H6" s="149" t="s">
        <v>232</v>
      </c>
      <c r="I6" s="139" t="str">
        <f t="shared" ref="I6:I41" si="1">IF(J6=0,"","平成")</f>
        <v>平成</v>
      </c>
      <c r="J6" s="140">
        <v>22</v>
      </c>
      <c r="K6" s="141" t="str">
        <f t="shared" ref="K6:K41" si="2">IF(J6=0,"","年")</f>
        <v>年</v>
      </c>
      <c r="L6" s="153" t="s">
        <v>1312</v>
      </c>
      <c r="M6" s="142">
        <v>53</v>
      </c>
      <c r="N6" s="143"/>
      <c r="O6" s="142">
        <v>650</v>
      </c>
      <c r="P6" s="142">
        <v>3390</v>
      </c>
      <c r="Q6" s="142">
        <v>1470</v>
      </c>
      <c r="R6" s="142">
        <v>1960</v>
      </c>
      <c r="S6" s="142">
        <v>4</v>
      </c>
      <c r="T6" s="142">
        <v>910</v>
      </c>
      <c r="U6" s="142">
        <v>1380</v>
      </c>
      <c r="V6" s="144">
        <v>40452</v>
      </c>
    </row>
    <row r="7" spans="1:22" ht="20.45" customHeight="1">
      <c r="A7" s="898"/>
      <c r="B7" s="899"/>
      <c r="C7" s="496" t="str">
        <f t="shared" si="0"/>
        <v>和泉</v>
      </c>
      <c r="D7" s="146">
        <v>800</v>
      </c>
      <c r="E7" s="146" t="s">
        <v>246</v>
      </c>
      <c r="F7" s="147">
        <v>292</v>
      </c>
      <c r="G7" s="148"/>
      <c r="H7" s="149" t="s">
        <v>235</v>
      </c>
      <c r="I7" s="139" t="str">
        <f t="shared" si="1"/>
        <v>平成</v>
      </c>
      <c r="J7" s="140">
        <v>17</v>
      </c>
      <c r="K7" s="141" t="str">
        <f t="shared" si="2"/>
        <v>年</v>
      </c>
      <c r="L7" s="153" t="s">
        <v>1313</v>
      </c>
      <c r="M7" s="142">
        <v>120</v>
      </c>
      <c r="N7" s="143"/>
      <c r="O7" s="142">
        <v>1990</v>
      </c>
      <c r="P7" s="142">
        <v>4690</v>
      </c>
      <c r="Q7" s="142">
        <v>1690</v>
      </c>
      <c r="R7" s="142">
        <v>2200</v>
      </c>
      <c r="S7" s="142">
        <v>9</v>
      </c>
      <c r="T7" s="142">
        <v>1780</v>
      </c>
      <c r="U7" s="142">
        <v>2775</v>
      </c>
      <c r="V7" s="144">
        <v>38534</v>
      </c>
    </row>
    <row r="8" spans="1:22" ht="20.45" customHeight="1">
      <c r="A8" s="898"/>
      <c r="B8" s="899"/>
      <c r="C8" s="496" t="str">
        <f t="shared" si="0"/>
        <v>和泉</v>
      </c>
      <c r="D8" s="146">
        <v>480</v>
      </c>
      <c r="E8" s="146" t="s">
        <v>1301</v>
      </c>
      <c r="F8" s="147">
        <v>4894</v>
      </c>
      <c r="G8" s="148"/>
      <c r="H8" s="149" t="s">
        <v>234</v>
      </c>
      <c r="I8" s="139" t="str">
        <f t="shared" si="1"/>
        <v>平成</v>
      </c>
      <c r="J8" s="140">
        <v>29</v>
      </c>
      <c r="K8" s="141" t="str">
        <f t="shared" si="2"/>
        <v>年</v>
      </c>
      <c r="L8" s="153" t="s">
        <v>1312</v>
      </c>
      <c r="M8" s="142">
        <v>53</v>
      </c>
      <c r="N8" s="143"/>
      <c r="O8" s="142">
        <v>650</v>
      </c>
      <c r="P8" s="142">
        <v>3390</v>
      </c>
      <c r="Q8" s="142">
        <v>1470</v>
      </c>
      <c r="R8" s="142">
        <v>1870</v>
      </c>
      <c r="S8" s="142">
        <v>4</v>
      </c>
      <c r="T8" s="142">
        <v>900</v>
      </c>
      <c r="U8" s="142">
        <v>1370</v>
      </c>
      <c r="V8" s="144">
        <v>42887</v>
      </c>
    </row>
    <row r="9" spans="1:22" ht="20.45" customHeight="1">
      <c r="A9" s="898"/>
      <c r="B9" s="899"/>
      <c r="C9" s="497" t="str">
        <f>IF(D9=0,"","和泉")</f>
        <v>和泉</v>
      </c>
      <c r="D9" s="498">
        <v>536</v>
      </c>
      <c r="E9" s="498" t="s">
        <v>1344</v>
      </c>
      <c r="F9" s="499">
        <v>70</v>
      </c>
      <c r="G9" s="500"/>
      <c r="H9" s="149" t="s">
        <v>1352</v>
      </c>
      <c r="I9" s="501" t="str">
        <f t="shared" si="1"/>
        <v>平成</v>
      </c>
      <c r="J9" s="502">
        <v>30</v>
      </c>
      <c r="K9" s="503" t="str">
        <f t="shared" si="2"/>
        <v>年</v>
      </c>
      <c r="L9" s="504" t="s">
        <v>1350</v>
      </c>
      <c r="M9" s="505">
        <v>99</v>
      </c>
      <c r="N9" s="506"/>
      <c r="O9" s="437">
        <v>1790</v>
      </c>
      <c r="P9" s="437">
        <v>4690</v>
      </c>
      <c r="Q9" s="437">
        <v>1690</v>
      </c>
      <c r="R9" s="437">
        <v>1820</v>
      </c>
      <c r="S9" s="437">
        <v>7</v>
      </c>
      <c r="T9" s="437">
        <v>1610</v>
      </c>
      <c r="U9" s="437">
        <v>1995</v>
      </c>
      <c r="V9" s="438">
        <v>43221</v>
      </c>
    </row>
    <row r="10" spans="1:22" ht="20.45" customHeight="1">
      <c r="A10" s="898"/>
      <c r="B10" s="899"/>
      <c r="C10" s="497" t="str">
        <f>IF(D10=0,"","和泉")</f>
        <v>和泉</v>
      </c>
      <c r="D10" s="498">
        <v>880</v>
      </c>
      <c r="E10" s="498" t="s">
        <v>245</v>
      </c>
      <c r="F10" s="499">
        <v>2232</v>
      </c>
      <c r="G10" s="500"/>
      <c r="H10" s="507" t="s">
        <v>1346</v>
      </c>
      <c r="I10" s="501" t="str">
        <f t="shared" si="1"/>
        <v>平成</v>
      </c>
      <c r="J10" s="502">
        <v>30</v>
      </c>
      <c r="K10" s="503" t="str">
        <f t="shared" si="2"/>
        <v>年</v>
      </c>
      <c r="L10" s="504" t="s">
        <v>1312</v>
      </c>
      <c r="M10" s="505">
        <v>53</v>
      </c>
      <c r="N10" s="506"/>
      <c r="O10" s="437">
        <v>650</v>
      </c>
      <c r="P10" s="437">
        <v>3390</v>
      </c>
      <c r="Q10" s="437">
        <v>1470</v>
      </c>
      <c r="R10" s="437">
        <v>1940</v>
      </c>
      <c r="S10" s="437">
        <v>4</v>
      </c>
      <c r="T10" s="437">
        <v>940</v>
      </c>
      <c r="U10" s="437">
        <v>1410</v>
      </c>
      <c r="V10" s="438">
        <v>43435</v>
      </c>
    </row>
    <row r="11" spans="1:22" ht="20.45" customHeight="1" thickBot="1">
      <c r="A11" s="900"/>
      <c r="B11" s="901"/>
      <c r="C11" s="508" t="s">
        <v>1451</v>
      </c>
      <c r="D11" s="509"/>
      <c r="E11" s="509"/>
      <c r="F11" s="510">
        <v>3059</v>
      </c>
      <c r="G11" s="511"/>
      <c r="H11" s="512" t="s">
        <v>1453</v>
      </c>
      <c r="I11" s="513" t="s">
        <v>1377</v>
      </c>
      <c r="J11" s="514">
        <v>5</v>
      </c>
      <c r="K11" s="515" t="str">
        <f t="shared" si="2"/>
        <v>年</v>
      </c>
      <c r="L11" s="516" t="s">
        <v>1452</v>
      </c>
      <c r="M11" s="517">
        <v>53</v>
      </c>
      <c r="N11" s="518"/>
      <c r="O11" s="439">
        <v>50</v>
      </c>
      <c r="P11" s="439">
        <v>1830</v>
      </c>
      <c r="Q11" s="439">
        <v>690</v>
      </c>
      <c r="R11" s="439">
        <v>1035</v>
      </c>
      <c r="S11" s="439">
        <v>1</v>
      </c>
      <c r="T11" s="439"/>
      <c r="U11" s="439"/>
      <c r="V11" s="441">
        <v>45017</v>
      </c>
    </row>
    <row r="12" spans="1:22" ht="20.45" customHeight="1">
      <c r="A12" s="867" t="s">
        <v>241</v>
      </c>
      <c r="B12" s="880" t="s">
        <v>243</v>
      </c>
      <c r="C12" s="519" t="str">
        <f t="shared" ref="C12" si="3">IF(D12=0,"","和泉")</f>
        <v>和泉</v>
      </c>
      <c r="D12" s="487">
        <v>800</v>
      </c>
      <c r="E12" s="487" t="s">
        <v>246</v>
      </c>
      <c r="F12" s="488">
        <v>3489</v>
      </c>
      <c r="G12" s="489"/>
      <c r="H12" s="490" t="s">
        <v>244</v>
      </c>
      <c r="I12" s="491" t="str">
        <f t="shared" ref="I12" si="4">IF(J12=0,"","平成")</f>
        <v>平成</v>
      </c>
      <c r="J12" s="492">
        <v>20</v>
      </c>
      <c r="K12" s="493" t="str">
        <f t="shared" si="2"/>
        <v>年</v>
      </c>
      <c r="L12" s="494" t="s">
        <v>269</v>
      </c>
      <c r="M12" s="435">
        <v>150</v>
      </c>
      <c r="N12" s="495">
        <v>2.2000000000000002</v>
      </c>
      <c r="O12" s="435">
        <v>4000</v>
      </c>
      <c r="P12" s="435">
        <v>5210</v>
      </c>
      <c r="Q12" s="435">
        <v>1900</v>
      </c>
      <c r="R12" s="435">
        <v>2550</v>
      </c>
      <c r="S12" s="435">
        <v>5</v>
      </c>
      <c r="T12" s="435">
        <v>4810</v>
      </c>
      <c r="U12" s="435">
        <v>5985</v>
      </c>
      <c r="V12" s="436">
        <v>39753</v>
      </c>
    </row>
    <row r="13" spans="1:22" ht="20.45" customHeight="1">
      <c r="A13" s="868"/>
      <c r="B13" s="881"/>
      <c r="C13" s="520" t="str">
        <f>IF(D13=0,"","和泉")</f>
        <v>和泉</v>
      </c>
      <c r="D13" s="521">
        <v>830</v>
      </c>
      <c r="E13" s="521" t="s">
        <v>264</v>
      </c>
      <c r="F13" s="522">
        <v>1608</v>
      </c>
      <c r="G13" s="523"/>
      <c r="H13" s="524" t="s">
        <v>1469</v>
      </c>
      <c r="I13" s="139" t="s">
        <v>1272</v>
      </c>
      <c r="J13" s="140">
        <v>28</v>
      </c>
      <c r="K13" s="141" t="str">
        <f>IF(J13=0,"","年")</f>
        <v>年</v>
      </c>
      <c r="L13" s="153" t="s">
        <v>1468</v>
      </c>
      <c r="M13" s="142">
        <v>220</v>
      </c>
      <c r="N13" s="143">
        <v>2.2000000000000002</v>
      </c>
      <c r="O13" s="142">
        <v>6400</v>
      </c>
      <c r="P13" s="142">
        <v>7500</v>
      </c>
      <c r="Q13" s="142">
        <v>2330</v>
      </c>
      <c r="R13" s="142">
        <v>3020</v>
      </c>
      <c r="S13" s="142">
        <v>6</v>
      </c>
      <c r="T13" s="442">
        <v>11670</v>
      </c>
      <c r="U13" s="142">
        <v>12900</v>
      </c>
      <c r="V13" s="144">
        <v>42583</v>
      </c>
    </row>
    <row r="14" spans="1:22" ht="20.45" customHeight="1">
      <c r="A14" s="868"/>
      <c r="B14" s="881"/>
      <c r="C14" s="520" t="str">
        <f t="shared" si="0"/>
        <v>和泉</v>
      </c>
      <c r="D14" s="521">
        <v>833</v>
      </c>
      <c r="E14" s="521" t="s">
        <v>248</v>
      </c>
      <c r="F14" s="522">
        <v>119</v>
      </c>
      <c r="G14" s="523"/>
      <c r="H14" s="524" t="s">
        <v>199</v>
      </c>
      <c r="I14" s="139" t="str">
        <f t="shared" si="1"/>
        <v>平成</v>
      </c>
      <c r="J14" s="140">
        <v>24</v>
      </c>
      <c r="K14" s="141" t="str">
        <f t="shared" si="2"/>
        <v>年</v>
      </c>
      <c r="L14" s="525" t="s">
        <v>1314</v>
      </c>
      <c r="M14" s="142">
        <v>220</v>
      </c>
      <c r="N14" s="143"/>
      <c r="O14" s="142">
        <v>6400</v>
      </c>
      <c r="P14" s="142">
        <v>7800</v>
      </c>
      <c r="Q14" s="142">
        <v>2300</v>
      </c>
      <c r="R14" s="142">
        <v>3170</v>
      </c>
      <c r="S14" s="142">
        <v>6</v>
      </c>
      <c r="T14" s="142">
        <v>11640</v>
      </c>
      <c r="U14" s="142">
        <v>11970</v>
      </c>
      <c r="V14" s="144">
        <v>41214</v>
      </c>
    </row>
    <row r="15" spans="1:22" ht="20.45" customHeight="1">
      <c r="A15" s="868"/>
      <c r="B15" s="881"/>
      <c r="C15" s="520" t="str">
        <f t="shared" si="0"/>
        <v>和泉</v>
      </c>
      <c r="D15" s="521">
        <v>800</v>
      </c>
      <c r="E15" s="521" t="s">
        <v>248</v>
      </c>
      <c r="F15" s="522">
        <v>1089</v>
      </c>
      <c r="G15" s="523"/>
      <c r="H15" s="524" t="s">
        <v>1470</v>
      </c>
      <c r="I15" s="139" t="str">
        <f t="shared" si="1"/>
        <v>平成</v>
      </c>
      <c r="J15" s="140">
        <v>24</v>
      </c>
      <c r="K15" s="141" t="str">
        <f t="shared" si="2"/>
        <v>年</v>
      </c>
      <c r="L15" s="153" t="s">
        <v>266</v>
      </c>
      <c r="M15" s="142">
        <v>380</v>
      </c>
      <c r="N15" s="143"/>
      <c r="O15" s="142">
        <v>8860</v>
      </c>
      <c r="P15" s="142">
        <v>10620</v>
      </c>
      <c r="Q15" s="142">
        <v>2490</v>
      </c>
      <c r="R15" s="142">
        <v>3500</v>
      </c>
      <c r="S15" s="142">
        <v>6</v>
      </c>
      <c r="T15" s="142">
        <v>19700</v>
      </c>
      <c r="U15" s="142">
        <v>20030</v>
      </c>
      <c r="V15" s="144">
        <v>40909</v>
      </c>
    </row>
    <row r="16" spans="1:22" ht="20.45" customHeight="1">
      <c r="A16" s="868"/>
      <c r="B16" s="881"/>
      <c r="C16" s="145" t="str">
        <f t="shared" si="0"/>
        <v>和泉</v>
      </c>
      <c r="D16" s="146">
        <v>830</v>
      </c>
      <c r="E16" s="146" t="s">
        <v>264</v>
      </c>
      <c r="F16" s="147">
        <v>1611</v>
      </c>
      <c r="G16" s="148"/>
      <c r="H16" s="149" t="s">
        <v>229</v>
      </c>
      <c r="I16" s="139" t="str">
        <f>IF(J16=0,"","平成")</f>
        <v>平成</v>
      </c>
      <c r="J16" s="140">
        <v>28</v>
      </c>
      <c r="K16" s="141" t="str">
        <f t="shared" si="2"/>
        <v>年</v>
      </c>
      <c r="L16" s="153" t="s">
        <v>267</v>
      </c>
      <c r="M16" s="142">
        <v>151</v>
      </c>
      <c r="N16" s="143"/>
      <c r="O16" s="142">
        <v>2690</v>
      </c>
      <c r="P16" s="142">
        <v>5650</v>
      </c>
      <c r="Q16" s="142">
        <v>1890</v>
      </c>
      <c r="R16" s="142">
        <v>2490</v>
      </c>
      <c r="S16" s="142">
        <v>7</v>
      </c>
      <c r="T16" s="142">
        <v>2840</v>
      </c>
      <c r="U16" s="142">
        <v>3225</v>
      </c>
      <c r="V16" s="144">
        <v>42675</v>
      </c>
    </row>
    <row r="17" spans="1:23" ht="20.45" customHeight="1">
      <c r="A17" s="868"/>
      <c r="B17" s="881"/>
      <c r="C17" s="145" t="str">
        <f t="shared" si="0"/>
        <v>和泉</v>
      </c>
      <c r="D17" s="146">
        <v>830</v>
      </c>
      <c r="E17" s="146" t="s">
        <v>264</v>
      </c>
      <c r="F17" s="147">
        <v>2108</v>
      </c>
      <c r="G17" s="148"/>
      <c r="H17" s="149" t="s">
        <v>229</v>
      </c>
      <c r="I17" s="139" t="s">
        <v>1377</v>
      </c>
      <c r="J17" s="140">
        <v>3</v>
      </c>
      <c r="K17" s="141" t="str">
        <f t="shared" si="2"/>
        <v>年</v>
      </c>
      <c r="L17" s="153" t="s">
        <v>1425</v>
      </c>
      <c r="M17" s="142">
        <v>151</v>
      </c>
      <c r="N17" s="143"/>
      <c r="O17" s="142">
        <v>2690</v>
      </c>
      <c r="P17" s="142">
        <v>5660</v>
      </c>
      <c r="Q17" s="142">
        <v>1890</v>
      </c>
      <c r="R17" s="142">
        <v>2490</v>
      </c>
      <c r="S17" s="142">
        <v>7</v>
      </c>
      <c r="T17" s="142">
        <v>2890</v>
      </c>
      <c r="U17" s="142">
        <v>3275</v>
      </c>
      <c r="V17" s="144" t="s">
        <v>1426</v>
      </c>
    </row>
    <row r="18" spans="1:23" ht="20.45" customHeight="1">
      <c r="A18" s="868"/>
      <c r="B18" s="881"/>
      <c r="C18" s="145" t="s">
        <v>238</v>
      </c>
      <c r="D18" s="146">
        <v>830</v>
      </c>
      <c r="E18" s="146" t="s">
        <v>264</v>
      </c>
      <c r="F18" s="147">
        <v>2212</v>
      </c>
      <c r="G18" s="148"/>
      <c r="H18" s="149" t="s">
        <v>229</v>
      </c>
      <c r="I18" s="139" t="s">
        <v>1377</v>
      </c>
      <c r="J18" s="140">
        <v>4</v>
      </c>
      <c r="K18" s="141" t="str">
        <f t="shared" si="2"/>
        <v>年</v>
      </c>
      <c r="L18" s="153" t="s">
        <v>1425</v>
      </c>
      <c r="M18" s="142"/>
      <c r="N18" s="143"/>
      <c r="O18" s="142">
        <v>2690</v>
      </c>
      <c r="P18" s="142">
        <v>5660</v>
      </c>
      <c r="Q18" s="142">
        <v>1890</v>
      </c>
      <c r="R18" s="142">
        <v>2490</v>
      </c>
      <c r="S18" s="142">
        <v>7</v>
      </c>
      <c r="T18" s="142">
        <v>2830</v>
      </c>
      <c r="U18" s="142">
        <v>3215</v>
      </c>
      <c r="V18" s="144" t="s">
        <v>1450</v>
      </c>
    </row>
    <row r="19" spans="1:23" ht="20.45" customHeight="1">
      <c r="A19" s="868"/>
      <c r="B19" s="881"/>
      <c r="C19" s="145" t="str">
        <f>IF(D19=0,"","和泉")</f>
        <v>和泉</v>
      </c>
      <c r="D19" s="146">
        <v>833</v>
      </c>
      <c r="E19" s="146" t="s">
        <v>1316</v>
      </c>
      <c r="F19" s="147">
        <v>119</v>
      </c>
      <c r="G19" s="148"/>
      <c r="H19" s="149" t="s">
        <v>1376</v>
      </c>
      <c r="I19" s="139" t="str">
        <f>IF(J19=0,"","平成")</f>
        <v>平成</v>
      </c>
      <c r="J19" s="140">
        <v>24</v>
      </c>
      <c r="K19" s="141" t="str">
        <f t="shared" si="2"/>
        <v>年</v>
      </c>
      <c r="L19" s="153" t="s">
        <v>267</v>
      </c>
      <c r="M19" s="142">
        <v>151</v>
      </c>
      <c r="N19" s="143"/>
      <c r="O19" s="142">
        <v>2690</v>
      </c>
      <c r="P19" s="142">
        <v>5620</v>
      </c>
      <c r="Q19" s="142">
        <v>1900</v>
      </c>
      <c r="R19" s="142">
        <v>2490</v>
      </c>
      <c r="S19" s="142">
        <v>7</v>
      </c>
      <c r="T19" s="142">
        <v>2830</v>
      </c>
      <c r="U19" s="142">
        <v>3215</v>
      </c>
      <c r="V19" s="144">
        <v>41214</v>
      </c>
    </row>
    <row r="20" spans="1:23" ht="20.45" customHeight="1">
      <c r="A20" s="868"/>
      <c r="B20" s="881"/>
      <c r="C20" s="520" t="str">
        <f>IF(D20=0,"","和泉")</f>
        <v>和泉</v>
      </c>
      <c r="D20" s="521">
        <v>800</v>
      </c>
      <c r="E20" s="521" t="s">
        <v>246</v>
      </c>
      <c r="F20" s="522">
        <v>6072</v>
      </c>
      <c r="G20" s="523"/>
      <c r="H20" s="524" t="s">
        <v>202</v>
      </c>
      <c r="I20" s="139" t="str">
        <f>IF(J20=0,"","平成")</f>
        <v>平成</v>
      </c>
      <c r="J20" s="140">
        <v>25</v>
      </c>
      <c r="K20" s="141" t="str">
        <f t="shared" si="2"/>
        <v>年</v>
      </c>
      <c r="L20" s="153" t="s">
        <v>268</v>
      </c>
      <c r="M20" s="142">
        <v>151</v>
      </c>
      <c r="N20" s="143"/>
      <c r="O20" s="142">
        <v>2690</v>
      </c>
      <c r="P20" s="142">
        <v>5380</v>
      </c>
      <c r="Q20" s="142">
        <v>1880</v>
      </c>
      <c r="R20" s="142">
        <v>2450</v>
      </c>
      <c r="S20" s="142">
        <v>8</v>
      </c>
      <c r="T20" s="142">
        <v>2490</v>
      </c>
      <c r="U20" s="142">
        <v>2930</v>
      </c>
      <c r="V20" s="144">
        <v>41548</v>
      </c>
    </row>
    <row r="21" spans="1:23" ht="20.45" customHeight="1">
      <c r="A21" s="868"/>
      <c r="B21" s="881"/>
      <c r="C21" s="520" t="str">
        <f>IF(D21=0,"","和泉")</f>
        <v>和泉</v>
      </c>
      <c r="D21" s="521">
        <v>830</v>
      </c>
      <c r="E21" s="521" t="s">
        <v>246</v>
      </c>
      <c r="F21" s="522">
        <v>2103</v>
      </c>
      <c r="G21" s="523"/>
      <c r="H21" s="524" t="s">
        <v>1387</v>
      </c>
      <c r="I21" s="139" t="s">
        <v>1377</v>
      </c>
      <c r="J21" s="140">
        <v>3</v>
      </c>
      <c r="K21" s="141" t="str">
        <f t="shared" si="2"/>
        <v>年</v>
      </c>
      <c r="L21" s="526" t="s">
        <v>1412</v>
      </c>
      <c r="M21" s="443">
        <v>109</v>
      </c>
      <c r="N21" s="527"/>
      <c r="O21" s="443">
        <v>1590</v>
      </c>
      <c r="P21" s="443">
        <v>4410</v>
      </c>
      <c r="Q21" s="443">
        <v>1690</v>
      </c>
      <c r="R21" s="443">
        <v>1990</v>
      </c>
      <c r="S21" s="443">
        <v>5</v>
      </c>
      <c r="T21" s="443">
        <v>1450</v>
      </c>
      <c r="U21" s="443">
        <v>2025</v>
      </c>
      <c r="V21" s="444">
        <v>44272</v>
      </c>
      <c r="W21" s="528"/>
    </row>
    <row r="22" spans="1:23" ht="20.45" customHeight="1">
      <c r="A22" s="868"/>
      <c r="B22" s="881"/>
      <c r="C22" s="520" t="str">
        <f t="shared" si="0"/>
        <v>和泉</v>
      </c>
      <c r="D22" s="521">
        <v>880</v>
      </c>
      <c r="E22" s="521" t="s">
        <v>245</v>
      </c>
      <c r="F22" s="522">
        <v>2556</v>
      </c>
      <c r="G22" s="523"/>
      <c r="H22" s="524" t="s">
        <v>1388</v>
      </c>
      <c r="I22" s="139" t="s">
        <v>1377</v>
      </c>
      <c r="J22" s="140">
        <v>3</v>
      </c>
      <c r="K22" s="141" t="str">
        <f t="shared" si="2"/>
        <v>年</v>
      </c>
      <c r="L22" s="526" t="s">
        <v>1413</v>
      </c>
      <c r="M22" s="443">
        <v>53</v>
      </c>
      <c r="N22" s="527"/>
      <c r="O22" s="443">
        <v>650</v>
      </c>
      <c r="P22" s="443">
        <v>3390</v>
      </c>
      <c r="Q22" s="443">
        <v>1470</v>
      </c>
      <c r="R22" s="443">
        <v>1920</v>
      </c>
      <c r="S22" s="443">
        <v>4</v>
      </c>
      <c r="T22" s="443">
        <v>920</v>
      </c>
      <c r="U22" s="443">
        <v>1390</v>
      </c>
      <c r="V22" s="444">
        <v>44224</v>
      </c>
      <c r="W22" s="528"/>
    </row>
    <row r="23" spans="1:23" ht="20.45" customHeight="1">
      <c r="A23" s="868"/>
      <c r="B23" s="881"/>
      <c r="C23" s="520" t="str">
        <f t="shared" si="0"/>
        <v>和泉</v>
      </c>
      <c r="D23" s="521">
        <v>800</v>
      </c>
      <c r="E23" s="521" t="s">
        <v>246</v>
      </c>
      <c r="F23" s="522">
        <v>4055</v>
      </c>
      <c r="G23" s="523"/>
      <c r="H23" s="524" t="s">
        <v>233</v>
      </c>
      <c r="I23" s="139" t="str">
        <f t="shared" si="1"/>
        <v>平成</v>
      </c>
      <c r="J23" s="140">
        <v>21</v>
      </c>
      <c r="K23" s="141" t="str">
        <f t="shared" si="2"/>
        <v>年</v>
      </c>
      <c r="L23" s="153" t="s">
        <v>1343</v>
      </c>
      <c r="M23" s="142">
        <v>150</v>
      </c>
      <c r="N23" s="143"/>
      <c r="O23" s="142">
        <v>1990</v>
      </c>
      <c r="P23" s="142">
        <v>4770</v>
      </c>
      <c r="Q23" s="142">
        <v>1690</v>
      </c>
      <c r="R23" s="142">
        <v>2150</v>
      </c>
      <c r="S23" s="142">
        <v>3</v>
      </c>
      <c r="T23" s="142">
        <v>1940</v>
      </c>
      <c r="U23" s="142">
        <v>3605</v>
      </c>
      <c r="V23" s="144">
        <v>40087</v>
      </c>
    </row>
    <row r="24" spans="1:23" ht="20.45" customHeight="1" thickBot="1">
      <c r="A24" s="868"/>
      <c r="B24" s="882"/>
      <c r="C24" s="529" t="s">
        <v>238</v>
      </c>
      <c r="D24" s="530">
        <v>830</v>
      </c>
      <c r="E24" s="530" t="s">
        <v>250</v>
      </c>
      <c r="F24" s="531">
        <v>1803</v>
      </c>
      <c r="G24" s="532"/>
      <c r="H24" s="533" t="s">
        <v>244</v>
      </c>
      <c r="I24" s="513" t="s">
        <v>1340</v>
      </c>
      <c r="J24" s="514">
        <v>30</v>
      </c>
      <c r="K24" s="515" t="s">
        <v>1341</v>
      </c>
      <c r="L24" s="516" t="s">
        <v>1342</v>
      </c>
      <c r="M24" s="439">
        <v>150</v>
      </c>
      <c r="N24" s="518">
        <v>2.2000000000000002</v>
      </c>
      <c r="O24" s="439">
        <v>4000</v>
      </c>
      <c r="P24" s="439">
        <v>5770</v>
      </c>
      <c r="Q24" s="439">
        <v>1920</v>
      </c>
      <c r="R24" s="439">
        <v>3050</v>
      </c>
      <c r="S24" s="439">
        <v>5</v>
      </c>
      <c r="T24" s="439">
        <v>5970</v>
      </c>
      <c r="U24" s="439">
        <v>6845</v>
      </c>
      <c r="V24" s="441">
        <v>43190</v>
      </c>
    </row>
    <row r="25" spans="1:23" ht="20.45" customHeight="1">
      <c r="A25" s="868"/>
      <c r="B25" s="883" t="s">
        <v>123</v>
      </c>
      <c r="C25" s="534" t="str">
        <f t="shared" si="0"/>
        <v>和泉</v>
      </c>
      <c r="D25" s="535">
        <v>800</v>
      </c>
      <c r="E25" s="535" t="s">
        <v>246</v>
      </c>
      <c r="F25" s="536">
        <v>5122</v>
      </c>
      <c r="G25" s="537"/>
      <c r="H25" s="538" t="s">
        <v>244</v>
      </c>
      <c r="I25" s="539" t="str">
        <f t="shared" si="1"/>
        <v>平成</v>
      </c>
      <c r="J25" s="540">
        <v>23</v>
      </c>
      <c r="K25" s="541" t="str">
        <f t="shared" si="2"/>
        <v>年</v>
      </c>
      <c r="L25" s="494" t="s">
        <v>270</v>
      </c>
      <c r="M25" s="435">
        <v>150</v>
      </c>
      <c r="N25" s="495">
        <v>2.2000000000000002</v>
      </c>
      <c r="O25" s="435">
        <v>4000</v>
      </c>
      <c r="P25" s="435">
        <v>5670</v>
      </c>
      <c r="Q25" s="435">
        <v>1880</v>
      </c>
      <c r="R25" s="435">
        <v>2920</v>
      </c>
      <c r="S25" s="435">
        <v>5</v>
      </c>
      <c r="T25" s="435">
        <v>4980</v>
      </c>
      <c r="U25" s="435">
        <v>6155</v>
      </c>
      <c r="V25" s="436">
        <v>40878</v>
      </c>
    </row>
    <row r="26" spans="1:23" ht="20.45" customHeight="1">
      <c r="A26" s="868"/>
      <c r="B26" s="884"/>
      <c r="C26" s="520" t="str">
        <f>IF(D26=0,"","和泉")</f>
        <v>和泉</v>
      </c>
      <c r="D26" s="521">
        <v>833</v>
      </c>
      <c r="E26" s="521" t="s">
        <v>247</v>
      </c>
      <c r="F26" s="522">
        <v>119</v>
      </c>
      <c r="G26" s="523"/>
      <c r="H26" s="524" t="s">
        <v>197</v>
      </c>
      <c r="I26" s="139" t="str">
        <f>IF(J26=0,"","平成")</f>
        <v>平成</v>
      </c>
      <c r="J26" s="140">
        <v>24</v>
      </c>
      <c r="K26" s="141" t="str">
        <f>IF(J26=0,"","年")</f>
        <v>年</v>
      </c>
      <c r="L26" s="525" t="s">
        <v>1314</v>
      </c>
      <c r="M26" s="142">
        <v>220</v>
      </c>
      <c r="N26" s="143">
        <v>3.48</v>
      </c>
      <c r="O26" s="142">
        <v>6400</v>
      </c>
      <c r="P26" s="142">
        <v>7500</v>
      </c>
      <c r="Q26" s="142">
        <v>2400</v>
      </c>
      <c r="R26" s="142">
        <v>3000</v>
      </c>
      <c r="S26" s="142">
        <v>6</v>
      </c>
      <c r="T26" s="442">
        <v>8790</v>
      </c>
      <c r="U26" s="142">
        <v>10930</v>
      </c>
      <c r="V26" s="144">
        <v>41214</v>
      </c>
    </row>
    <row r="27" spans="1:23" ht="20.45" customHeight="1">
      <c r="A27" s="868"/>
      <c r="B27" s="884"/>
      <c r="C27" s="145" t="str">
        <f>IF(D27=0,"","和泉")</f>
        <v>和泉</v>
      </c>
      <c r="D27" s="146">
        <v>830</v>
      </c>
      <c r="E27" s="146" t="s">
        <v>264</v>
      </c>
      <c r="F27" s="147">
        <v>1903</v>
      </c>
      <c r="G27" s="148"/>
      <c r="H27" s="149" t="s">
        <v>229</v>
      </c>
      <c r="I27" s="139" t="str">
        <f>IF(J27=0,"","平成")</f>
        <v>平成</v>
      </c>
      <c r="J27" s="140">
        <v>31</v>
      </c>
      <c r="K27" s="141" t="str">
        <f>IF(J27=0,"","年")</f>
        <v>年</v>
      </c>
      <c r="L27" s="153" t="s">
        <v>267</v>
      </c>
      <c r="M27" s="142">
        <v>151</v>
      </c>
      <c r="N27" s="143"/>
      <c r="O27" s="142">
        <v>2690</v>
      </c>
      <c r="P27" s="142">
        <v>5650</v>
      </c>
      <c r="Q27" s="142">
        <v>1890</v>
      </c>
      <c r="R27" s="142">
        <v>2490</v>
      </c>
      <c r="S27" s="142">
        <v>7</v>
      </c>
      <c r="T27" s="142">
        <v>2840</v>
      </c>
      <c r="U27" s="142">
        <v>3225</v>
      </c>
      <c r="V27" s="144">
        <v>43525</v>
      </c>
    </row>
    <row r="28" spans="1:23" ht="20.45" customHeight="1" thickBot="1">
      <c r="A28" s="868"/>
      <c r="B28" s="885"/>
      <c r="C28" s="145" t="str">
        <f t="shared" ref="C28" si="5">IF(D28=0,"","和泉")</f>
        <v>和泉</v>
      </c>
      <c r="D28" s="146">
        <v>833</v>
      </c>
      <c r="E28" s="146" t="s">
        <v>249</v>
      </c>
      <c r="F28" s="147">
        <v>119</v>
      </c>
      <c r="G28" s="148"/>
      <c r="H28" s="149" t="s">
        <v>229</v>
      </c>
      <c r="I28" s="139" t="str">
        <f t="shared" ref="I28" si="6">IF(J28=0,"","平成")</f>
        <v>平成</v>
      </c>
      <c r="J28" s="140">
        <v>25</v>
      </c>
      <c r="K28" s="141" t="str">
        <f t="shared" ref="K28" si="7">IF(J28=0,"","年")</f>
        <v>年</v>
      </c>
      <c r="L28" s="153" t="s">
        <v>267</v>
      </c>
      <c r="M28" s="142">
        <v>151</v>
      </c>
      <c r="N28" s="143"/>
      <c r="O28" s="142">
        <v>2690</v>
      </c>
      <c r="P28" s="142">
        <v>5620</v>
      </c>
      <c r="Q28" s="142">
        <v>1890</v>
      </c>
      <c r="R28" s="142">
        <v>2490</v>
      </c>
      <c r="S28" s="142">
        <v>7</v>
      </c>
      <c r="T28" s="142">
        <v>2790</v>
      </c>
      <c r="U28" s="142">
        <v>3175</v>
      </c>
      <c r="V28" s="144">
        <v>41579</v>
      </c>
    </row>
    <row r="29" spans="1:23" ht="20.45" customHeight="1">
      <c r="A29" s="868"/>
      <c r="B29" s="870" t="s">
        <v>125</v>
      </c>
      <c r="C29" s="519" t="str">
        <f t="shared" si="0"/>
        <v>和泉</v>
      </c>
      <c r="D29" s="487">
        <v>830</v>
      </c>
      <c r="E29" s="487" t="s">
        <v>246</v>
      </c>
      <c r="F29" s="488">
        <v>2201</v>
      </c>
      <c r="G29" s="489"/>
      <c r="H29" s="490" t="s">
        <v>244</v>
      </c>
      <c r="I29" s="486" t="s">
        <v>1377</v>
      </c>
      <c r="J29" s="542">
        <v>4</v>
      </c>
      <c r="K29" s="543" t="str">
        <f t="shared" si="2"/>
        <v>年</v>
      </c>
      <c r="L29" s="544" t="s">
        <v>1427</v>
      </c>
      <c r="M29" s="445">
        <v>150</v>
      </c>
      <c r="N29" s="545">
        <v>2.2000000000000002</v>
      </c>
      <c r="O29" s="445">
        <v>4000</v>
      </c>
      <c r="P29" s="445">
        <v>5300</v>
      </c>
      <c r="Q29" s="445">
        <v>1800</v>
      </c>
      <c r="R29" s="445">
        <v>2650</v>
      </c>
      <c r="S29" s="445">
        <v>5</v>
      </c>
      <c r="T29" s="445">
        <v>4720</v>
      </c>
      <c r="U29" s="445">
        <v>6095</v>
      </c>
      <c r="V29" s="446">
        <v>44562</v>
      </c>
    </row>
    <row r="30" spans="1:23" ht="20.45" customHeight="1">
      <c r="A30" s="868"/>
      <c r="B30" s="871"/>
      <c r="C30" s="145" t="str">
        <f>IF(D30=0,"","和泉")</f>
        <v>和泉</v>
      </c>
      <c r="D30" s="146">
        <v>830</v>
      </c>
      <c r="E30" s="146" t="s">
        <v>264</v>
      </c>
      <c r="F30" s="147">
        <v>1701</v>
      </c>
      <c r="G30" s="148"/>
      <c r="H30" s="149" t="s">
        <v>229</v>
      </c>
      <c r="I30" s="496" t="str">
        <f>IF(J30=0,"","平成")</f>
        <v>平成</v>
      </c>
      <c r="J30" s="546">
        <v>29</v>
      </c>
      <c r="K30" s="547" t="str">
        <f>IF(J30=0,"","年")</f>
        <v>年</v>
      </c>
      <c r="L30" s="526" t="s">
        <v>267</v>
      </c>
      <c r="M30" s="443">
        <v>151</v>
      </c>
      <c r="N30" s="527"/>
      <c r="O30" s="443">
        <v>2690</v>
      </c>
      <c r="P30" s="443">
        <v>5650</v>
      </c>
      <c r="Q30" s="443">
        <v>1890</v>
      </c>
      <c r="R30" s="443">
        <v>2490</v>
      </c>
      <c r="S30" s="443">
        <v>7</v>
      </c>
      <c r="T30" s="443">
        <v>2810</v>
      </c>
      <c r="U30" s="443">
        <v>3195</v>
      </c>
      <c r="V30" s="444">
        <v>42736</v>
      </c>
    </row>
    <row r="31" spans="1:23" ht="20.45" customHeight="1" thickBot="1">
      <c r="A31" s="868"/>
      <c r="B31" s="872"/>
      <c r="C31" s="529" t="str">
        <f t="shared" si="0"/>
        <v/>
      </c>
      <c r="D31" s="530"/>
      <c r="E31" s="530"/>
      <c r="F31" s="531"/>
      <c r="G31" s="532"/>
      <c r="H31" s="548"/>
      <c r="I31" s="513" t="str">
        <f t="shared" si="1"/>
        <v/>
      </c>
      <c r="J31" s="514"/>
      <c r="K31" s="515" t="str">
        <f t="shared" si="2"/>
        <v/>
      </c>
      <c r="L31" s="516"/>
      <c r="M31" s="439"/>
      <c r="N31" s="518"/>
      <c r="O31" s="439"/>
      <c r="P31" s="439"/>
      <c r="Q31" s="439"/>
      <c r="R31" s="439"/>
      <c r="S31" s="439"/>
      <c r="T31" s="439"/>
      <c r="U31" s="439"/>
      <c r="V31" s="441"/>
    </row>
    <row r="32" spans="1:23" ht="20.45" customHeight="1">
      <c r="A32" s="868"/>
      <c r="B32" s="873" t="s">
        <v>124</v>
      </c>
      <c r="C32" s="549" t="str">
        <f t="shared" si="0"/>
        <v>和泉</v>
      </c>
      <c r="D32" s="550">
        <v>833</v>
      </c>
      <c r="E32" s="550" t="s">
        <v>263</v>
      </c>
      <c r="F32" s="551">
        <v>119</v>
      </c>
      <c r="G32" s="552"/>
      <c r="H32" s="553" t="s">
        <v>244</v>
      </c>
      <c r="I32" s="554" t="str">
        <f t="shared" si="1"/>
        <v>平成</v>
      </c>
      <c r="J32" s="555">
        <v>25</v>
      </c>
      <c r="K32" s="556" t="str">
        <f t="shared" si="2"/>
        <v>年</v>
      </c>
      <c r="L32" s="557" t="s">
        <v>1315</v>
      </c>
      <c r="M32" s="447">
        <v>150</v>
      </c>
      <c r="N32" s="558">
        <v>2.2000000000000002</v>
      </c>
      <c r="O32" s="447">
        <v>4000</v>
      </c>
      <c r="P32" s="447">
        <v>5990</v>
      </c>
      <c r="Q32" s="447">
        <v>1920</v>
      </c>
      <c r="R32" s="447">
        <v>3080</v>
      </c>
      <c r="S32" s="447">
        <v>5</v>
      </c>
      <c r="T32" s="447">
        <v>5940</v>
      </c>
      <c r="U32" s="447">
        <v>6815</v>
      </c>
      <c r="V32" s="448">
        <v>41579</v>
      </c>
    </row>
    <row r="33" spans="1:28" ht="20.45" customHeight="1">
      <c r="A33" s="868"/>
      <c r="B33" s="874"/>
      <c r="C33" s="496" t="str">
        <f>IF(D33=0,"","和泉")</f>
        <v>和泉</v>
      </c>
      <c r="D33" s="146">
        <v>800</v>
      </c>
      <c r="E33" s="146" t="s">
        <v>246</v>
      </c>
      <c r="F33" s="147">
        <v>873</v>
      </c>
      <c r="G33" s="148"/>
      <c r="H33" s="149" t="s">
        <v>244</v>
      </c>
      <c r="I33" s="139" t="str">
        <f>IF(J33=0,"","平成")</f>
        <v>平成</v>
      </c>
      <c r="J33" s="140">
        <v>17</v>
      </c>
      <c r="K33" s="141" t="str">
        <f>IF(J33=0,"","年")</f>
        <v>年</v>
      </c>
      <c r="L33" s="153" t="s">
        <v>271</v>
      </c>
      <c r="M33" s="142">
        <v>150</v>
      </c>
      <c r="N33" s="143">
        <v>2.2000000000000002</v>
      </c>
      <c r="O33" s="142">
        <v>4000</v>
      </c>
      <c r="P33" s="142">
        <v>5710</v>
      </c>
      <c r="Q33" s="142">
        <v>1900</v>
      </c>
      <c r="R33" s="142">
        <v>2740</v>
      </c>
      <c r="S33" s="142">
        <v>6</v>
      </c>
      <c r="T33" s="142">
        <v>4850</v>
      </c>
      <c r="U33" s="142">
        <v>6080</v>
      </c>
      <c r="V33" s="144">
        <v>38687</v>
      </c>
    </row>
    <row r="34" spans="1:28" ht="20.45" customHeight="1">
      <c r="A34" s="868"/>
      <c r="B34" s="874"/>
      <c r="C34" s="145" t="str">
        <f t="shared" si="0"/>
        <v>和泉</v>
      </c>
      <c r="D34" s="146">
        <v>830</v>
      </c>
      <c r="E34" s="146" t="s">
        <v>1344</v>
      </c>
      <c r="F34" s="147">
        <v>2003</v>
      </c>
      <c r="G34" s="148"/>
      <c r="H34" s="149" t="s">
        <v>229</v>
      </c>
      <c r="I34" s="139" t="s">
        <v>1377</v>
      </c>
      <c r="J34" s="140">
        <v>2</v>
      </c>
      <c r="K34" s="141" t="str">
        <f t="shared" si="2"/>
        <v>年</v>
      </c>
      <c r="L34" s="153" t="s">
        <v>267</v>
      </c>
      <c r="M34" s="142">
        <v>151</v>
      </c>
      <c r="N34" s="143"/>
      <c r="O34" s="142">
        <v>2690</v>
      </c>
      <c r="P34" s="142">
        <v>5650</v>
      </c>
      <c r="Q34" s="142">
        <v>1890</v>
      </c>
      <c r="R34" s="142">
        <v>2490</v>
      </c>
      <c r="S34" s="142">
        <v>7</v>
      </c>
      <c r="T34" s="142">
        <v>2830</v>
      </c>
      <c r="U34" s="142">
        <v>3215</v>
      </c>
      <c r="V34" s="144" t="s">
        <v>1378</v>
      </c>
    </row>
    <row r="35" spans="1:28" ht="20.45" customHeight="1" thickBot="1">
      <c r="A35" s="868"/>
      <c r="B35" s="875"/>
      <c r="C35" s="529" t="str">
        <f t="shared" si="0"/>
        <v/>
      </c>
      <c r="D35" s="530"/>
      <c r="E35" s="530"/>
      <c r="F35" s="531"/>
      <c r="G35" s="532"/>
      <c r="H35" s="548"/>
      <c r="I35" s="513" t="str">
        <f t="shared" si="1"/>
        <v/>
      </c>
      <c r="J35" s="514"/>
      <c r="K35" s="515" t="str">
        <f t="shared" si="2"/>
        <v/>
      </c>
      <c r="L35" s="516"/>
      <c r="M35" s="439"/>
      <c r="N35" s="518"/>
      <c r="O35" s="439"/>
      <c r="P35" s="439"/>
      <c r="Q35" s="439"/>
      <c r="R35" s="439"/>
      <c r="S35" s="439"/>
      <c r="T35" s="439"/>
      <c r="U35" s="439"/>
      <c r="V35" s="441"/>
    </row>
    <row r="36" spans="1:28" ht="20.45" customHeight="1">
      <c r="A36" s="868"/>
      <c r="B36" s="886" t="s">
        <v>127</v>
      </c>
      <c r="C36" s="534" t="str">
        <f>IF(D36=0,"","和泉")</f>
        <v>和泉</v>
      </c>
      <c r="D36" s="535">
        <v>834</v>
      </c>
      <c r="E36" s="535" t="s">
        <v>265</v>
      </c>
      <c r="F36" s="536">
        <v>119</v>
      </c>
      <c r="G36" s="537"/>
      <c r="H36" s="538" t="s">
        <v>244</v>
      </c>
      <c r="I36" s="539" t="str">
        <f>IF(J36=0,"","平成")</f>
        <v>平成</v>
      </c>
      <c r="J36" s="540">
        <v>27</v>
      </c>
      <c r="K36" s="541" t="str">
        <f>IF(J36=0,"","年")</f>
        <v>年</v>
      </c>
      <c r="L36" s="559" t="s">
        <v>1342</v>
      </c>
      <c r="M36" s="435">
        <v>150</v>
      </c>
      <c r="N36" s="495">
        <v>2.2000000000000002</v>
      </c>
      <c r="O36" s="435">
        <v>4000</v>
      </c>
      <c r="P36" s="435">
        <v>5730</v>
      </c>
      <c r="Q36" s="435">
        <v>1920</v>
      </c>
      <c r="R36" s="435">
        <v>3040</v>
      </c>
      <c r="S36" s="435">
        <v>5</v>
      </c>
      <c r="T36" s="445">
        <v>6000</v>
      </c>
      <c r="U36" s="435">
        <v>6875</v>
      </c>
      <c r="V36" s="436">
        <v>42064</v>
      </c>
    </row>
    <row r="37" spans="1:28" ht="20.45" customHeight="1">
      <c r="A37" s="868"/>
      <c r="B37" s="887"/>
      <c r="C37" s="520" t="str">
        <f t="shared" si="0"/>
        <v/>
      </c>
      <c r="D37" s="521"/>
      <c r="E37" s="521"/>
      <c r="F37" s="522"/>
      <c r="G37" s="523"/>
      <c r="H37" s="560"/>
      <c r="I37" s="139" t="str">
        <f t="shared" si="1"/>
        <v/>
      </c>
      <c r="J37" s="140"/>
      <c r="K37" s="141" t="str">
        <f t="shared" si="2"/>
        <v/>
      </c>
      <c r="L37" s="153"/>
      <c r="M37" s="142"/>
      <c r="N37" s="143"/>
      <c r="O37" s="142"/>
      <c r="P37" s="142"/>
      <c r="Q37" s="142"/>
      <c r="R37" s="142"/>
      <c r="S37" s="142"/>
      <c r="T37" s="142"/>
      <c r="U37" s="142"/>
      <c r="V37" s="144"/>
    </row>
    <row r="38" spans="1:28" ht="20.45" customHeight="1" thickBot="1">
      <c r="A38" s="868"/>
      <c r="B38" s="888"/>
      <c r="C38" s="529" t="str">
        <f t="shared" si="0"/>
        <v/>
      </c>
      <c r="D38" s="530"/>
      <c r="E38" s="530"/>
      <c r="F38" s="531"/>
      <c r="G38" s="532"/>
      <c r="H38" s="548"/>
      <c r="I38" s="513" t="str">
        <f t="shared" si="1"/>
        <v/>
      </c>
      <c r="J38" s="514"/>
      <c r="K38" s="515" t="str">
        <f t="shared" si="2"/>
        <v/>
      </c>
      <c r="L38" s="516"/>
      <c r="M38" s="439"/>
      <c r="N38" s="518"/>
      <c r="O38" s="439"/>
      <c r="P38" s="439"/>
      <c r="Q38" s="439"/>
      <c r="R38" s="439"/>
      <c r="S38" s="439"/>
      <c r="T38" s="439"/>
      <c r="U38" s="439"/>
      <c r="V38" s="441"/>
    </row>
    <row r="39" spans="1:28" ht="20.45" customHeight="1">
      <c r="A39" s="868"/>
      <c r="B39" s="864" t="s">
        <v>126</v>
      </c>
      <c r="C39" s="561" t="s">
        <v>238</v>
      </c>
      <c r="D39" s="562">
        <v>830</v>
      </c>
      <c r="E39" s="562" t="s">
        <v>246</v>
      </c>
      <c r="F39" s="563">
        <v>1902</v>
      </c>
      <c r="G39" s="564"/>
      <c r="H39" s="538" t="s">
        <v>244</v>
      </c>
      <c r="I39" s="539" t="s">
        <v>1272</v>
      </c>
      <c r="J39" s="540">
        <v>31</v>
      </c>
      <c r="K39" s="541" t="s">
        <v>1347</v>
      </c>
      <c r="L39" s="565" t="s">
        <v>1351</v>
      </c>
      <c r="M39" s="435">
        <v>150</v>
      </c>
      <c r="N39" s="495">
        <v>2.2000000000000002</v>
      </c>
      <c r="O39" s="442">
        <v>4000</v>
      </c>
      <c r="P39" s="442">
        <v>5770</v>
      </c>
      <c r="Q39" s="442">
        <v>1900</v>
      </c>
      <c r="R39" s="442">
        <v>2750</v>
      </c>
      <c r="S39" s="442">
        <v>5</v>
      </c>
      <c r="T39" s="442">
        <v>6060</v>
      </c>
      <c r="U39" s="442">
        <v>6935</v>
      </c>
      <c r="V39" s="449">
        <v>43497</v>
      </c>
    </row>
    <row r="40" spans="1:28" ht="20.45" customHeight="1">
      <c r="A40" s="868"/>
      <c r="B40" s="865"/>
      <c r="C40" s="520" t="str">
        <f t="shared" si="0"/>
        <v/>
      </c>
      <c r="D40" s="521"/>
      <c r="E40" s="521"/>
      <c r="F40" s="522"/>
      <c r="G40" s="523"/>
      <c r="H40" s="560"/>
      <c r="I40" s="139" t="str">
        <f t="shared" si="1"/>
        <v/>
      </c>
      <c r="J40" s="140"/>
      <c r="K40" s="141" t="str">
        <f t="shared" si="2"/>
        <v/>
      </c>
      <c r="L40" s="153"/>
      <c r="M40" s="142"/>
      <c r="N40" s="143"/>
      <c r="O40" s="142"/>
      <c r="P40" s="142"/>
      <c r="Q40" s="142"/>
      <c r="R40" s="142"/>
      <c r="S40" s="142"/>
      <c r="T40" s="142"/>
      <c r="U40" s="142"/>
      <c r="V40" s="144"/>
    </row>
    <row r="41" spans="1:28" ht="20.45" customHeight="1" thickBot="1">
      <c r="A41" s="869"/>
      <c r="B41" s="866"/>
      <c r="C41" s="529" t="str">
        <f t="shared" si="0"/>
        <v/>
      </c>
      <c r="D41" s="530"/>
      <c r="E41" s="530"/>
      <c r="F41" s="531"/>
      <c r="G41" s="532"/>
      <c r="H41" s="548"/>
      <c r="I41" s="513" t="str">
        <f t="shared" si="1"/>
        <v/>
      </c>
      <c r="J41" s="514"/>
      <c r="K41" s="515" t="str">
        <f t="shared" si="2"/>
        <v/>
      </c>
      <c r="L41" s="516"/>
      <c r="M41" s="439"/>
      <c r="N41" s="518"/>
      <c r="O41" s="439"/>
      <c r="P41" s="439"/>
      <c r="Q41" s="439"/>
      <c r="R41" s="439"/>
      <c r="S41" s="439"/>
      <c r="T41" s="439"/>
      <c r="U41" s="439"/>
      <c r="V41" s="441"/>
    </row>
    <row r="45" spans="1:28">
      <c r="I45" s="568"/>
      <c r="J45" s="569"/>
      <c r="K45" s="569"/>
      <c r="L45" s="570"/>
      <c r="M45" s="568"/>
      <c r="N45" s="571"/>
      <c r="O45" s="568"/>
      <c r="P45" s="572"/>
      <c r="Q45" s="573"/>
      <c r="R45" s="574"/>
      <c r="S45" s="575"/>
      <c r="T45" s="576"/>
      <c r="U45" s="575"/>
      <c r="V45" s="575"/>
      <c r="W45" s="575"/>
      <c r="X45" s="575"/>
      <c r="Y45" s="575"/>
      <c r="Z45" s="575"/>
      <c r="AA45" s="575"/>
      <c r="AB45" s="577"/>
    </row>
  </sheetData>
  <sheetProtection selectLockedCells="1"/>
  <mergeCells count="18">
    <mergeCell ref="C3:G4"/>
    <mergeCell ref="H3:H4"/>
    <mergeCell ref="I3:K4"/>
    <mergeCell ref="U2:V2"/>
    <mergeCell ref="A5:B11"/>
    <mergeCell ref="A2:F2"/>
    <mergeCell ref="L3:L4"/>
    <mergeCell ref="V3:V4"/>
    <mergeCell ref="H1:H2"/>
    <mergeCell ref="A1:B1"/>
    <mergeCell ref="B39:B41"/>
    <mergeCell ref="A12:A41"/>
    <mergeCell ref="B29:B31"/>
    <mergeCell ref="B32:B35"/>
    <mergeCell ref="A3:B4"/>
    <mergeCell ref="B12:B24"/>
    <mergeCell ref="B25:B28"/>
    <mergeCell ref="B36:B38"/>
  </mergeCells>
  <phoneticPr fontId="1"/>
  <dataValidations count="2">
    <dataValidation imeMode="off" allowBlank="1" showInputMessage="1" showErrorMessage="1" sqref="D1:D2 F1 O36:S36 O37:V41 U36:V36 J34:N41 G1:G2 P45:AB45 L45:M45 J45 O34:V35 J5:V33 F5:G65538 D5:D65538"/>
    <dataValidation imeMode="hiragana" allowBlank="1" showInputMessage="1" showErrorMessage="1" sqref="B5:B12 M1:O1 A42:B65538 E1:E2 A1:C2 B32 B39 T1:U1 P1:S2 U2 V1:IV2 B36:C36 C37:C65538 V3 A3:F3 H3:I3 K3:L3 M3:U4 W3:IV4 K45 I45 B29 B26:B27 C5:C35 E5:E65538 A5:A38 I1:L2 H1"/>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&amp;C&amp;"Century,標準"&amp;12 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1"/>
  <sheetViews>
    <sheetView showWhiteSpace="0" topLeftCell="A7" zoomScale="85" zoomScaleNormal="85" workbookViewId="0">
      <selection activeCell="D43" sqref="D43:D44"/>
    </sheetView>
  </sheetViews>
  <sheetFormatPr defaultRowHeight="13.5"/>
  <cols>
    <col min="1" max="4" width="10.625" style="433" customWidth="1"/>
    <col min="5" max="5" width="9.875" style="433" customWidth="1"/>
    <col min="6" max="7" width="12.125" style="433" customWidth="1"/>
    <col min="8" max="8" width="17.875" style="433" customWidth="1"/>
    <col min="9" max="16384" width="9" style="433"/>
  </cols>
  <sheetData>
    <row r="1" spans="1:8" s="431" customFormat="1" ht="26.25" customHeight="1">
      <c r="A1" s="430"/>
      <c r="B1" s="430"/>
      <c r="C1" s="430"/>
      <c r="D1" s="430"/>
      <c r="E1" s="430"/>
      <c r="F1" s="430"/>
      <c r="G1" s="430"/>
      <c r="H1" s="430"/>
    </row>
    <row r="2" spans="1:8" s="431" customFormat="1" ht="26.25" customHeight="1" thickBot="1">
      <c r="A2" s="430"/>
      <c r="B2" s="430"/>
      <c r="C2" s="430"/>
      <c r="D2" s="430"/>
      <c r="E2" s="430"/>
      <c r="F2" s="430"/>
      <c r="G2" s="909" t="str">
        <f>'[1]消防車両一覧表2-10（警備課）'!U2</f>
        <v xml:space="preserve">（ 令和 6年 4 月 1 日 ） </v>
      </c>
      <c r="H2" s="909"/>
    </row>
    <row r="3" spans="1:8" ht="16.350000000000001" customHeight="1">
      <c r="A3" s="432" t="s">
        <v>1319</v>
      </c>
      <c r="B3" s="432" t="s">
        <v>1320</v>
      </c>
      <c r="C3" s="432" t="s">
        <v>1307</v>
      </c>
      <c r="D3" s="432" t="s">
        <v>1321</v>
      </c>
      <c r="E3" s="432" t="s">
        <v>1308</v>
      </c>
      <c r="F3" s="432" t="s">
        <v>1322</v>
      </c>
      <c r="G3" s="432" t="s">
        <v>1309</v>
      </c>
      <c r="H3" s="904" t="s">
        <v>240</v>
      </c>
    </row>
    <row r="4" spans="1:8" ht="16.350000000000001" customHeight="1" thickBot="1">
      <c r="A4" s="434" t="s">
        <v>1303</v>
      </c>
      <c r="B4" s="434" t="s">
        <v>1304</v>
      </c>
      <c r="C4" s="434" t="s">
        <v>1304</v>
      </c>
      <c r="D4" s="434" t="s">
        <v>1304</v>
      </c>
      <c r="E4" s="434" t="s">
        <v>1305</v>
      </c>
      <c r="F4" s="434" t="s">
        <v>1306</v>
      </c>
      <c r="G4" s="434" t="s">
        <v>1306</v>
      </c>
      <c r="H4" s="905"/>
    </row>
    <row r="5" spans="1:8" ht="20.45" customHeight="1">
      <c r="A5" s="435">
        <v>1240</v>
      </c>
      <c r="B5" s="435">
        <v>3850</v>
      </c>
      <c r="C5" s="435">
        <v>1690</v>
      </c>
      <c r="D5" s="435">
        <v>1510</v>
      </c>
      <c r="E5" s="435">
        <v>5</v>
      </c>
      <c r="F5" s="435">
        <v>980</v>
      </c>
      <c r="G5" s="435">
        <v>1255</v>
      </c>
      <c r="H5" s="436">
        <v>42278</v>
      </c>
    </row>
    <row r="6" spans="1:8" ht="20.45" customHeight="1">
      <c r="A6" s="142">
        <v>650</v>
      </c>
      <c r="B6" s="142">
        <v>3390</v>
      </c>
      <c r="C6" s="142">
        <v>1470</v>
      </c>
      <c r="D6" s="142">
        <v>1960</v>
      </c>
      <c r="E6" s="142">
        <v>4</v>
      </c>
      <c r="F6" s="142">
        <v>910</v>
      </c>
      <c r="G6" s="142">
        <v>1380</v>
      </c>
      <c r="H6" s="144">
        <v>40452</v>
      </c>
    </row>
    <row r="7" spans="1:8" ht="20.45" customHeight="1">
      <c r="A7" s="142">
        <v>1990</v>
      </c>
      <c r="B7" s="142">
        <v>4690</v>
      </c>
      <c r="C7" s="142">
        <v>1690</v>
      </c>
      <c r="D7" s="142">
        <v>2200</v>
      </c>
      <c r="E7" s="142">
        <v>9</v>
      </c>
      <c r="F7" s="142">
        <v>1780</v>
      </c>
      <c r="G7" s="142">
        <v>2775</v>
      </c>
      <c r="H7" s="144">
        <v>38534</v>
      </c>
    </row>
    <row r="8" spans="1:8" ht="20.45" customHeight="1">
      <c r="A8" s="142">
        <v>650</v>
      </c>
      <c r="B8" s="142">
        <v>3390</v>
      </c>
      <c r="C8" s="142">
        <v>1470</v>
      </c>
      <c r="D8" s="142">
        <v>1870</v>
      </c>
      <c r="E8" s="142">
        <v>4</v>
      </c>
      <c r="F8" s="142">
        <v>900</v>
      </c>
      <c r="G8" s="142">
        <v>1370</v>
      </c>
      <c r="H8" s="144">
        <v>42887</v>
      </c>
    </row>
    <row r="9" spans="1:8" ht="20.45" customHeight="1">
      <c r="A9" s="437">
        <v>1790</v>
      </c>
      <c r="B9" s="437">
        <v>4690</v>
      </c>
      <c r="C9" s="437">
        <v>1690</v>
      </c>
      <c r="D9" s="437">
        <v>1820</v>
      </c>
      <c r="E9" s="437">
        <v>7</v>
      </c>
      <c r="F9" s="437">
        <v>1610</v>
      </c>
      <c r="G9" s="437">
        <v>1995</v>
      </c>
      <c r="H9" s="438">
        <v>43221</v>
      </c>
    </row>
    <row r="10" spans="1:8" ht="20.45" customHeight="1">
      <c r="A10" s="437">
        <v>650</v>
      </c>
      <c r="B10" s="437">
        <v>3390</v>
      </c>
      <c r="C10" s="437">
        <v>1470</v>
      </c>
      <c r="D10" s="437">
        <v>1940</v>
      </c>
      <c r="E10" s="437">
        <v>4</v>
      </c>
      <c r="F10" s="437">
        <v>940</v>
      </c>
      <c r="G10" s="437">
        <v>1410</v>
      </c>
      <c r="H10" s="438">
        <v>43435</v>
      </c>
    </row>
    <row r="11" spans="1:8" ht="20.45" customHeight="1" thickBot="1">
      <c r="A11" s="439">
        <v>50</v>
      </c>
      <c r="B11" s="439">
        <v>1830</v>
      </c>
      <c r="C11" s="439">
        <v>690</v>
      </c>
      <c r="D11" s="439">
        <v>1035</v>
      </c>
      <c r="E11" s="439">
        <v>1</v>
      </c>
      <c r="F11" s="440"/>
      <c r="G11" s="440"/>
      <c r="H11" s="441">
        <v>45017</v>
      </c>
    </row>
    <row r="12" spans="1:8" ht="20.45" customHeight="1">
      <c r="A12" s="435">
        <v>4000</v>
      </c>
      <c r="B12" s="435">
        <v>5210</v>
      </c>
      <c r="C12" s="435">
        <v>1900</v>
      </c>
      <c r="D12" s="435">
        <v>2550</v>
      </c>
      <c r="E12" s="435">
        <v>5</v>
      </c>
      <c r="F12" s="435">
        <v>4810</v>
      </c>
      <c r="G12" s="435">
        <v>5985</v>
      </c>
      <c r="H12" s="436">
        <v>39753</v>
      </c>
    </row>
    <row r="13" spans="1:8" ht="20.45" customHeight="1">
      <c r="A13" s="142">
        <v>6400</v>
      </c>
      <c r="B13" s="142">
        <v>7500</v>
      </c>
      <c r="C13" s="142">
        <v>2330</v>
      </c>
      <c r="D13" s="142">
        <v>3020</v>
      </c>
      <c r="E13" s="142">
        <v>6</v>
      </c>
      <c r="F13" s="442">
        <v>11670</v>
      </c>
      <c r="G13" s="142">
        <v>12900</v>
      </c>
      <c r="H13" s="144">
        <v>42583</v>
      </c>
    </row>
    <row r="14" spans="1:8" ht="20.45" customHeight="1">
      <c r="A14" s="142">
        <v>6400</v>
      </c>
      <c r="B14" s="142">
        <v>7800</v>
      </c>
      <c r="C14" s="142">
        <v>2300</v>
      </c>
      <c r="D14" s="142">
        <v>3170</v>
      </c>
      <c r="E14" s="142">
        <v>6</v>
      </c>
      <c r="F14" s="142">
        <v>11640</v>
      </c>
      <c r="G14" s="142">
        <v>11970</v>
      </c>
      <c r="H14" s="144">
        <v>41214</v>
      </c>
    </row>
    <row r="15" spans="1:8" ht="20.45" customHeight="1">
      <c r="A15" s="142">
        <v>8860</v>
      </c>
      <c r="B15" s="142">
        <v>10620</v>
      </c>
      <c r="C15" s="142">
        <v>2490</v>
      </c>
      <c r="D15" s="142">
        <v>3500</v>
      </c>
      <c r="E15" s="142">
        <v>6</v>
      </c>
      <c r="F15" s="142">
        <v>19700</v>
      </c>
      <c r="G15" s="142">
        <v>20030</v>
      </c>
      <c r="H15" s="144">
        <v>40909</v>
      </c>
    </row>
    <row r="16" spans="1:8" ht="20.45" customHeight="1">
      <c r="A16" s="142">
        <v>2690</v>
      </c>
      <c r="B16" s="142">
        <v>5650</v>
      </c>
      <c r="C16" s="142">
        <v>1890</v>
      </c>
      <c r="D16" s="142">
        <v>2490</v>
      </c>
      <c r="E16" s="142">
        <v>7</v>
      </c>
      <c r="F16" s="142">
        <v>2840</v>
      </c>
      <c r="G16" s="142">
        <v>3225</v>
      </c>
      <c r="H16" s="144">
        <v>42675</v>
      </c>
    </row>
    <row r="17" spans="1:8" ht="20.45" customHeight="1">
      <c r="A17" s="142">
        <v>2690</v>
      </c>
      <c r="B17" s="142">
        <v>5660</v>
      </c>
      <c r="C17" s="142">
        <v>1890</v>
      </c>
      <c r="D17" s="142">
        <v>2490</v>
      </c>
      <c r="E17" s="142">
        <v>7</v>
      </c>
      <c r="F17" s="142">
        <v>2890</v>
      </c>
      <c r="G17" s="142">
        <v>3275</v>
      </c>
      <c r="H17" s="144" t="s">
        <v>1426</v>
      </c>
    </row>
    <row r="18" spans="1:8" ht="20.45" customHeight="1">
      <c r="A18" s="142">
        <v>2690</v>
      </c>
      <c r="B18" s="142">
        <v>5660</v>
      </c>
      <c r="C18" s="142">
        <v>1890</v>
      </c>
      <c r="D18" s="142">
        <v>2490</v>
      </c>
      <c r="E18" s="142">
        <v>7</v>
      </c>
      <c r="F18" s="142">
        <v>2830</v>
      </c>
      <c r="G18" s="142">
        <v>3215</v>
      </c>
      <c r="H18" s="144" t="s">
        <v>1450</v>
      </c>
    </row>
    <row r="19" spans="1:8" ht="20.45" customHeight="1">
      <c r="A19" s="142">
        <v>2690</v>
      </c>
      <c r="B19" s="142">
        <v>5620</v>
      </c>
      <c r="C19" s="142">
        <v>1900</v>
      </c>
      <c r="D19" s="142">
        <v>2490</v>
      </c>
      <c r="E19" s="142">
        <v>7</v>
      </c>
      <c r="F19" s="142">
        <v>2830</v>
      </c>
      <c r="G19" s="142">
        <v>3215</v>
      </c>
      <c r="H19" s="144">
        <v>41214</v>
      </c>
    </row>
    <row r="20" spans="1:8" ht="20.45" customHeight="1">
      <c r="A20" s="142">
        <v>2690</v>
      </c>
      <c r="B20" s="142">
        <v>5380</v>
      </c>
      <c r="C20" s="142">
        <v>1880</v>
      </c>
      <c r="D20" s="142">
        <v>2450</v>
      </c>
      <c r="E20" s="142">
        <v>8</v>
      </c>
      <c r="F20" s="142">
        <v>2490</v>
      </c>
      <c r="G20" s="142">
        <v>2930</v>
      </c>
      <c r="H20" s="144">
        <v>41548</v>
      </c>
    </row>
    <row r="21" spans="1:8" ht="20.45" customHeight="1">
      <c r="A21" s="443">
        <v>1590</v>
      </c>
      <c r="B21" s="443">
        <v>4410</v>
      </c>
      <c r="C21" s="443">
        <v>1690</v>
      </c>
      <c r="D21" s="443">
        <v>1990</v>
      </c>
      <c r="E21" s="443">
        <v>5</v>
      </c>
      <c r="F21" s="443">
        <v>1450</v>
      </c>
      <c r="G21" s="443">
        <v>2025</v>
      </c>
      <c r="H21" s="444">
        <v>44272</v>
      </c>
    </row>
    <row r="22" spans="1:8" ht="20.45" customHeight="1">
      <c r="A22" s="443">
        <v>650</v>
      </c>
      <c r="B22" s="443">
        <v>3390</v>
      </c>
      <c r="C22" s="443">
        <v>1470</v>
      </c>
      <c r="D22" s="443">
        <v>1920</v>
      </c>
      <c r="E22" s="443">
        <v>4</v>
      </c>
      <c r="F22" s="443">
        <v>920</v>
      </c>
      <c r="G22" s="443">
        <v>1390</v>
      </c>
      <c r="H22" s="444">
        <v>44224</v>
      </c>
    </row>
    <row r="23" spans="1:8" ht="20.45" customHeight="1">
      <c r="A23" s="142">
        <v>1990</v>
      </c>
      <c r="B23" s="142">
        <v>4770</v>
      </c>
      <c r="C23" s="142">
        <v>1690</v>
      </c>
      <c r="D23" s="142">
        <v>2150</v>
      </c>
      <c r="E23" s="142">
        <v>3</v>
      </c>
      <c r="F23" s="142">
        <v>1940</v>
      </c>
      <c r="G23" s="142">
        <v>3605</v>
      </c>
      <c r="H23" s="144">
        <v>40087</v>
      </c>
    </row>
    <row r="24" spans="1:8" ht="20.45" customHeight="1" thickBot="1">
      <c r="A24" s="439">
        <v>4000</v>
      </c>
      <c r="B24" s="439">
        <v>5770</v>
      </c>
      <c r="C24" s="439">
        <v>1920</v>
      </c>
      <c r="D24" s="439">
        <v>3050</v>
      </c>
      <c r="E24" s="439">
        <v>5</v>
      </c>
      <c r="F24" s="439">
        <v>5970</v>
      </c>
      <c r="G24" s="439">
        <v>6845</v>
      </c>
      <c r="H24" s="441">
        <v>43190</v>
      </c>
    </row>
    <row r="25" spans="1:8" ht="20.45" customHeight="1">
      <c r="A25" s="435">
        <v>4000</v>
      </c>
      <c r="B25" s="435">
        <v>5670</v>
      </c>
      <c r="C25" s="435">
        <v>1880</v>
      </c>
      <c r="D25" s="435">
        <v>2920</v>
      </c>
      <c r="E25" s="435">
        <v>5</v>
      </c>
      <c r="F25" s="435">
        <v>4980</v>
      </c>
      <c r="G25" s="435">
        <v>6155</v>
      </c>
      <c r="H25" s="436">
        <v>40878</v>
      </c>
    </row>
    <row r="26" spans="1:8" ht="20.45" customHeight="1">
      <c r="A26" s="142">
        <v>6400</v>
      </c>
      <c r="B26" s="142">
        <v>7500</v>
      </c>
      <c r="C26" s="142">
        <v>2400</v>
      </c>
      <c r="D26" s="142">
        <v>3000</v>
      </c>
      <c r="E26" s="142">
        <v>6</v>
      </c>
      <c r="F26" s="442">
        <v>8790</v>
      </c>
      <c r="G26" s="142">
        <v>10930</v>
      </c>
      <c r="H26" s="144">
        <v>41214</v>
      </c>
    </row>
    <row r="27" spans="1:8" ht="20.45" customHeight="1">
      <c r="A27" s="142">
        <v>2690</v>
      </c>
      <c r="B27" s="142">
        <v>5650</v>
      </c>
      <c r="C27" s="142">
        <v>1890</v>
      </c>
      <c r="D27" s="142">
        <v>2490</v>
      </c>
      <c r="E27" s="142">
        <v>7</v>
      </c>
      <c r="F27" s="142">
        <v>2840</v>
      </c>
      <c r="G27" s="142">
        <v>3225</v>
      </c>
      <c r="H27" s="144">
        <v>43525</v>
      </c>
    </row>
    <row r="28" spans="1:8" ht="20.45" customHeight="1" thickBot="1">
      <c r="A28" s="142">
        <v>2690</v>
      </c>
      <c r="B28" s="142">
        <v>5620</v>
      </c>
      <c r="C28" s="142">
        <v>1890</v>
      </c>
      <c r="D28" s="142">
        <v>2490</v>
      </c>
      <c r="E28" s="142">
        <v>7</v>
      </c>
      <c r="F28" s="142">
        <v>2790</v>
      </c>
      <c r="G28" s="142">
        <v>3175</v>
      </c>
      <c r="H28" s="144">
        <v>41579</v>
      </c>
    </row>
    <row r="29" spans="1:8" ht="20.45" customHeight="1">
      <c r="A29" s="445">
        <v>4000</v>
      </c>
      <c r="B29" s="445">
        <v>5300</v>
      </c>
      <c r="C29" s="445">
        <v>1800</v>
      </c>
      <c r="D29" s="445">
        <v>2650</v>
      </c>
      <c r="E29" s="445">
        <v>5</v>
      </c>
      <c r="F29" s="445">
        <v>4720</v>
      </c>
      <c r="G29" s="445">
        <v>6095</v>
      </c>
      <c r="H29" s="446">
        <v>44562</v>
      </c>
    </row>
    <row r="30" spans="1:8" ht="20.45" customHeight="1">
      <c r="A30" s="443">
        <v>2690</v>
      </c>
      <c r="B30" s="443">
        <v>5650</v>
      </c>
      <c r="C30" s="443">
        <v>1890</v>
      </c>
      <c r="D30" s="443">
        <v>2490</v>
      </c>
      <c r="E30" s="443">
        <v>7</v>
      </c>
      <c r="F30" s="443">
        <v>2810</v>
      </c>
      <c r="G30" s="443">
        <v>3195</v>
      </c>
      <c r="H30" s="444">
        <v>42736</v>
      </c>
    </row>
    <row r="31" spans="1:8" ht="20.45" customHeight="1" thickBot="1">
      <c r="A31" s="439"/>
      <c r="B31" s="439"/>
      <c r="C31" s="439"/>
      <c r="D31" s="439"/>
      <c r="E31" s="439"/>
      <c r="F31" s="439"/>
      <c r="G31" s="439"/>
      <c r="H31" s="441"/>
    </row>
    <row r="32" spans="1:8" ht="20.45" customHeight="1">
      <c r="A32" s="447">
        <v>4000</v>
      </c>
      <c r="B32" s="447">
        <v>5990</v>
      </c>
      <c r="C32" s="447">
        <v>1920</v>
      </c>
      <c r="D32" s="447">
        <v>3080</v>
      </c>
      <c r="E32" s="447">
        <v>5</v>
      </c>
      <c r="F32" s="447">
        <v>5940</v>
      </c>
      <c r="G32" s="447">
        <v>6815</v>
      </c>
      <c r="H32" s="448">
        <v>41579</v>
      </c>
    </row>
    <row r="33" spans="1:8" ht="20.45" customHeight="1">
      <c r="A33" s="142">
        <v>4000</v>
      </c>
      <c r="B33" s="142">
        <v>5710</v>
      </c>
      <c r="C33" s="142">
        <v>1900</v>
      </c>
      <c r="D33" s="142">
        <v>2740</v>
      </c>
      <c r="E33" s="142">
        <v>6</v>
      </c>
      <c r="F33" s="142">
        <v>4850</v>
      </c>
      <c r="G33" s="142">
        <v>6080</v>
      </c>
      <c r="H33" s="144">
        <v>38687</v>
      </c>
    </row>
    <row r="34" spans="1:8" ht="20.45" customHeight="1">
      <c r="A34" s="142">
        <v>2690</v>
      </c>
      <c r="B34" s="142">
        <v>5650</v>
      </c>
      <c r="C34" s="142">
        <v>1890</v>
      </c>
      <c r="D34" s="142">
        <v>2490</v>
      </c>
      <c r="E34" s="142">
        <v>7</v>
      </c>
      <c r="F34" s="142">
        <v>2830</v>
      </c>
      <c r="G34" s="142">
        <v>3215</v>
      </c>
      <c r="H34" s="144" t="s">
        <v>1378</v>
      </c>
    </row>
    <row r="35" spans="1:8" ht="20.45" customHeight="1" thickBot="1">
      <c r="A35" s="439"/>
      <c r="B35" s="439"/>
      <c r="C35" s="439"/>
      <c r="D35" s="439"/>
      <c r="E35" s="439"/>
      <c r="F35" s="439"/>
      <c r="G35" s="439"/>
      <c r="H35" s="441"/>
    </row>
    <row r="36" spans="1:8" ht="20.45" customHeight="1">
      <c r="A36" s="435">
        <v>4000</v>
      </c>
      <c r="B36" s="435">
        <v>5730</v>
      </c>
      <c r="C36" s="435">
        <v>1920</v>
      </c>
      <c r="D36" s="435">
        <v>3040</v>
      </c>
      <c r="E36" s="435">
        <v>5</v>
      </c>
      <c r="F36" s="445">
        <v>6000</v>
      </c>
      <c r="G36" s="435">
        <v>6875</v>
      </c>
      <c r="H36" s="436">
        <v>42064</v>
      </c>
    </row>
    <row r="37" spans="1:8" ht="20.45" customHeight="1">
      <c r="A37" s="142"/>
      <c r="B37" s="142"/>
      <c r="C37" s="142"/>
      <c r="D37" s="142"/>
      <c r="E37" s="142"/>
      <c r="F37" s="142"/>
      <c r="G37" s="142"/>
      <c r="H37" s="144"/>
    </row>
    <row r="38" spans="1:8" ht="20.45" customHeight="1" thickBot="1">
      <c r="A38" s="439"/>
      <c r="B38" s="439"/>
      <c r="C38" s="439"/>
      <c r="D38" s="439"/>
      <c r="E38" s="439"/>
      <c r="F38" s="439"/>
      <c r="G38" s="439"/>
      <c r="H38" s="441"/>
    </row>
    <row r="39" spans="1:8" ht="20.45" customHeight="1">
      <c r="A39" s="442">
        <v>4000</v>
      </c>
      <c r="B39" s="442">
        <v>5770</v>
      </c>
      <c r="C39" s="442">
        <v>1900</v>
      </c>
      <c r="D39" s="442">
        <v>2750</v>
      </c>
      <c r="E39" s="442">
        <v>5</v>
      </c>
      <c r="F39" s="442">
        <v>6060</v>
      </c>
      <c r="G39" s="442">
        <v>6935</v>
      </c>
      <c r="H39" s="449">
        <v>43497</v>
      </c>
    </row>
    <row r="40" spans="1:8" ht="19.5" customHeight="1">
      <c r="A40" s="142"/>
      <c r="B40" s="142"/>
      <c r="C40" s="142"/>
      <c r="D40" s="142"/>
      <c r="E40" s="142"/>
      <c r="F40" s="142"/>
      <c r="G40" s="142"/>
      <c r="H40" s="144"/>
    </row>
    <row r="41" spans="1:8" ht="14.25" thickBot="1">
      <c r="A41" s="439"/>
      <c r="B41" s="439"/>
      <c r="C41" s="439"/>
      <c r="D41" s="439"/>
      <c r="E41" s="439"/>
      <c r="F41" s="439"/>
      <c r="G41" s="439"/>
      <c r="H41" s="441"/>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6:E36 A37:H41 G36:H36 A5:H35"/>
  </dataValidations>
  <pageMargins left="0.62992125984251968" right="0.23622047244094491" top="0.51181102362204722" bottom="0.59055118110236227" header="0.31496062992125984" footer="0.31496062992125984"/>
  <pageSetup paperSize="9" firstPageNumber="11" orientation="portrait" useFirstPageNumber="1" r:id="rId1"/>
  <headerFooter>
    <oddFooter>&amp;C&amp;"Century,標準"&amp;12 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view="pageBreakPreview" zoomScale="60" zoomScaleNormal="100" zoomScalePageLayoutView="70" workbookViewId="0">
      <selection activeCell="U3" sqref="U3"/>
    </sheetView>
  </sheetViews>
  <sheetFormatPr defaultRowHeight="13.5"/>
  <cols>
    <col min="1" max="1" width="5" customWidth="1"/>
    <col min="2" max="4" width="7.625" customWidth="1"/>
    <col min="5" max="12" width="8.375" customWidth="1"/>
    <col min="14" max="14" width="25.875" customWidth="1"/>
  </cols>
  <sheetData>
    <row r="1" spans="1:22" s="7" customFormat="1" ht="26.25" customHeight="1">
      <c r="A1" s="851"/>
      <c r="B1" s="851"/>
    </row>
    <row r="2" spans="1:22" s="7" customFormat="1" ht="26.25" customHeight="1" thickBot="1">
      <c r="A2" s="925" t="s">
        <v>217</v>
      </c>
      <c r="B2" s="925"/>
      <c r="C2" s="925"/>
      <c r="D2" s="925"/>
      <c r="E2" s="925"/>
      <c r="J2" s="939" t="s">
        <v>1465</v>
      </c>
      <c r="K2" s="939"/>
      <c r="L2" s="939"/>
    </row>
    <row r="3" spans="1:22" ht="27" customHeight="1">
      <c r="A3" s="919" t="s">
        <v>1287</v>
      </c>
      <c r="B3" s="920"/>
      <c r="C3" s="920"/>
      <c r="D3" s="920"/>
      <c r="E3" s="923" t="s">
        <v>214</v>
      </c>
      <c r="F3" s="923" t="s">
        <v>213</v>
      </c>
      <c r="G3" s="948" t="s">
        <v>215</v>
      </c>
      <c r="H3" s="948"/>
      <c r="I3" s="948"/>
      <c r="J3" s="948" t="s">
        <v>216</v>
      </c>
      <c r="K3" s="949"/>
      <c r="L3" s="910" t="s">
        <v>208</v>
      </c>
    </row>
    <row r="4" spans="1:22" s="7" customFormat="1" ht="27" customHeight="1" thickBot="1">
      <c r="A4" s="921"/>
      <c r="B4" s="922"/>
      <c r="C4" s="922"/>
      <c r="D4" s="922"/>
      <c r="E4" s="924"/>
      <c r="F4" s="924"/>
      <c r="G4" s="23" t="s">
        <v>209</v>
      </c>
      <c r="H4" s="23" t="s">
        <v>210</v>
      </c>
      <c r="I4" s="23" t="s">
        <v>211</v>
      </c>
      <c r="J4" s="23" t="s">
        <v>212</v>
      </c>
      <c r="K4" s="24" t="s">
        <v>207</v>
      </c>
      <c r="L4" s="911"/>
    </row>
    <row r="5" spans="1:22" ht="26.45" customHeight="1">
      <c r="A5" s="912" t="s">
        <v>223</v>
      </c>
      <c r="B5" s="915" t="s">
        <v>1470</v>
      </c>
      <c r="C5" s="916"/>
      <c r="D5" s="917"/>
      <c r="E5" s="11"/>
      <c r="F5" s="11">
        <v>1</v>
      </c>
      <c r="G5" s="11"/>
      <c r="H5" s="11"/>
      <c r="I5" s="11"/>
      <c r="J5" s="11"/>
      <c r="K5" s="25"/>
      <c r="L5" s="26">
        <f>SUM(E5:K5)</f>
        <v>1</v>
      </c>
    </row>
    <row r="6" spans="1:22" ht="26.45" customHeight="1">
      <c r="A6" s="913"/>
      <c r="B6" s="837" t="s">
        <v>1469</v>
      </c>
      <c r="C6" s="918"/>
      <c r="D6" s="776"/>
      <c r="E6" s="8"/>
      <c r="F6" s="8">
        <v>1</v>
      </c>
      <c r="G6" s="8"/>
      <c r="H6" s="8"/>
      <c r="I6" s="8"/>
      <c r="J6" s="8"/>
      <c r="K6" s="16"/>
      <c r="L6" s="27">
        <f>SUM(E6:K6)</f>
        <v>1</v>
      </c>
    </row>
    <row r="7" spans="1:22" ht="26.45" customHeight="1">
      <c r="A7" s="913"/>
      <c r="B7" s="837" t="s">
        <v>225</v>
      </c>
      <c r="C7" s="918"/>
      <c r="D7" s="776"/>
      <c r="E7" s="8"/>
      <c r="F7" s="8">
        <v>2</v>
      </c>
      <c r="G7" s="8">
        <v>1</v>
      </c>
      <c r="H7" s="8">
        <v>1</v>
      </c>
      <c r="I7" s="8">
        <v>1</v>
      </c>
      <c r="J7" s="8">
        <v>1</v>
      </c>
      <c r="K7" s="16">
        <v>1</v>
      </c>
      <c r="L7" s="27">
        <f t="shared" ref="L7:L24" si="0">SUM(E7:K7)</f>
        <v>7</v>
      </c>
    </row>
    <row r="8" spans="1:22" ht="26.45" customHeight="1">
      <c r="A8" s="913"/>
      <c r="B8" s="837" t="s">
        <v>226</v>
      </c>
      <c r="C8" s="918"/>
      <c r="D8" s="776"/>
      <c r="E8" s="8"/>
      <c r="F8" s="8"/>
      <c r="G8" s="8">
        <v>1</v>
      </c>
      <c r="H8" s="8"/>
      <c r="I8" s="8"/>
      <c r="J8" s="8"/>
      <c r="K8" s="16"/>
      <c r="L8" s="27">
        <f t="shared" si="0"/>
        <v>1</v>
      </c>
    </row>
    <row r="9" spans="1:22" ht="26.45" customHeight="1">
      <c r="A9" s="913"/>
      <c r="B9" s="837" t="s">
        <v>227</v>
      </c>
      <c r="C9" s="918"/>
      <c r="D9" s="776"/>
      <c r="E9" s="8"/>
      <c r="F9" s="8">
        <v>1</v>
      </c>
      <c r="G9" s="8"/>
      <c r="H9" s="8"/>
      <c r="I9" s="8"/>
      <c r="J9" s="8"/>
      <c r="K9" s="16"/>
      <c r="L9" s="27">
        <f t="shared" si="0"/>
        <v>1</v>
      </c>
      <c r="M9" s="247"/>
      <c r="N9" s="247"/>
      <c r="O9" s="247"/>
      <c r="P9" s="247"/>
      <c r="Q9" s="247"/>
      <c r="R9" s="247"/>
      <c r="S9" s="247"/>
      <c r="T9" s="247"/>
      <c r="U9" s="247"/>
      <c r="V9" s="247"/>
    </row>
    <row r="10" spans="1:22" ht="26.45" customHeight="1">
      <c r="A10" s="914"/>
      <c r="B10" s="837" t="s">
        <v>228</v>
      </c>
      <c r="C10" s="918"/>
      <c r="D10" s="776"/>
      <c r="E10" s="8"/>
      <c r="F10" s="8"/>
      <c r="G10" s="8"/>
      <c r="H10" s="8"/>
      <c r="I10" s="8">
        <v>1</v>
      </c>
      <c r="J10" s="8"/>
      <c r="K10" s="16"/>
      <c r="L10" s="27">
        <f t="shared" si="0"/>
        <v>1</v>
      </c>
      <c r="M10" s="423"/>
      <c r="N10" s="247"/>
      <c r="O10" s="247"/>
      <c r="P10" s="247"/>
      <c r="Q10" s="247"/>
      <c r="R10" s="247"/>
      <c r="S10" s="247"/>
      <c r="T10" s="247"/>
      <c r="U10" s="247"/>
      <c r="V10" s="247"/>
    </row>
    <row r="11" spans="1:22" ht="26.45" customHeight="1">
      <c r="A11" s="775" t="s">
        <v>229</v>
      </c>
      <c r="B11" s="918"/>
      <c r="C11" s="918"/>
      <c r="D11" s="918"/>
      <c r="E11" s="8"/>
      <c r="F11" s="8">
        <v>3</v>
      </c>
      <c r="G11" s="8">
        <v>1</v>
      </c>
      <c r="H11" s="8">
        <v>1</v>
      </c>
      <c r="I11" s="8">
        <v>1</v>
      </c>
      <c r="J11" s="8"/>
      <c r="K11" s="16"/>
      <c r="L11" s="27">
        <f t="shared" si="0"/>
        <v>6</v>
      </c>
      <c r="M11" s="247"/>
      <c r="N11" s="247"/>
      <c r="O11" s="247"/>
      <c r="P11" s="247"/>
      <c r="Q11" s="247"/>
      <c r="R11" s="247"/>
      <c r="S11" s="247"/>
      <c r="T11" s="247"/>
      <c r="U11" s="247"/>
      <c r="V11" s="247"/>
    </row>
    <row r="12" spans="1:22" ht="26.45" customHeight="1">
      <c r="A12" s="775" t="s">
        <v>230</v>
      </c>
      <c r="B12" s="918"/>
      <c r="C12" s="918"/>
      <c r="D12" s="918"/>
      <c r="E12" s="8"/>
      <c r="F12" s="8">
        <v>1</v>
      </c>
      <c r="G12" s="8">
        <v>1</v>
      </c>
      <c r="H12" s="8"/>
      <c r="I12" s="8"/>
      <c r="J12" s="8"/>
      <c r="K12" s="16"/>
      <c r="L12" s="27">
        <f t="shared" si="0"/>
        <v>2</v>
      </c>
      <c r="M12" s="423"/>
      <c r="N12" s="247"/>
      <c r="O12" s="247"/>
      <c r="P12" s="247"/>
      <c r="Q12" s="247"/>
      <c r="R12" s="247"/>
      <c r="S12" s="247"/>
      <c r="T12" s="247"/>
      <c r="U12" s="247"/>
      <c r="V12" s="247"/>
    </row>
    <row r="13" spans="1:22" ht="26.45" customHeight="1">
      <c r="A13" s="775" t="s">
        <v>231</v>
      </c>
      <c r="B13" s="918"/>
      <c r="C13" s="918"/>
      <c r="D13" s="918"/>
      <c r="E13" s="8"/>
      <c r="F13" s="8">
        <v>1</v>
      </c>
      <c r="G13" s="8"/>
      <c r="H13" s="8"/>
      <c r="I13" s="8"/>
      <c r="J13" s="8"/>
      <c r="K13" s="16"/>
      <c r="L13" s="27">
        <f t="shared" si="0"/>
        <v>1</v>
      </c>
      <c r="M13" s="247"/>
      <c r="N13" s="247"/>
      <c r="O13" s="247"/>
      <c r="P13" s="247"/>
      <c r="Q13" s="247"/>
      <c r="R13" s="247"/>
      <c r="S13" s="247"/>
      <c r="T13" s="247"/>
      <c r="U13" s="247"/>
      <c r="V13" s="247"/>
    </row>
    <row r="14" spans="1:22" ht="26.45" customHeight="1">
      <c r="A14" s="954" t="s">
        <v>224</v>
      </c>
      <c r="B14" s="776" t="s">
        <v>1371</v>
      </c>
      <c r="C14" s="733"/>
      <c r="D14" s="837"/>
      <c r="E14" s="150">
        <v>1</v>
      </c>
      <c r="F14" s="8"/>
      <c r="G14" s="8"/>
      <c r="H14" s="8"/>
      <c r="I14" s="8"/>
      <c r="J14" s="8"/>
      <c r="K14" s="207"/>
      <c r="L14" s="27">
        <f t="shared" si="0"/>
        <v>1</v>
      </c>
      <c r="M14" s="247"/>
      <c r="N14" s="247"/>
      <c r="O14" s="247"/>
      <c r="P14" s="247"/>
      <c r="Q14" s="247"/>
      <c r="R14" s="247"/>
      <c r="S14" s="247"/>
      <c r="T14" s="247"/>
      <c r="U14" s="247"/>
      <c r="V14" s="247"/>
    </row>
    <row r="15" spans="1:22" ht="26.45" customHeight="1">
      <c r="A15" s="955"/>
      <c r="B15" s="776" t="s">
        <v>235</v>
      </c>
      <c r="C15" s="733"/>
      <c r="D15" s="837"/>
      <c r="E15" s="150">
        <v>1</v>
      </c>
      <c r="F15" s="8"/>
      <c r="G15" s="8"/>
      <c r="H15" s="8"/>
      <c r="I15" s="8"/>
      <c r="J15" s="8"/>
      <c r="K15" s="207"/>
      <c r="L15" s="27">
        <f t="shared" si="0"/>
        <v>1</v>
      </c>
      <c r="M15" s="247"/>
      <c r="N15" s="247"/>
      <c r="O15" s="247"/>
      <c r="P15" s="247"/>
      <c r="Q15" s="247"/>
      <c r="R15" s="247"/>
      <c r="S15" s="247"/>
      <c r="T15" s="247"/>
      <c r="U15" s="247"/>
      <c r="V15" s="247"/>
    </row>
    <row r="16" spans="1:22" ht="26.45" customHeight="1">
      <c r="A16" s="955"/>
      <c r="B16" s="776" t="s">
        <v>1346</v>
      </c>
      <c r="C16" s="733"/>
      <c r="D16" s="837"/>
      <c r="E16" s="150">
        <v>1</v>
      </c>
      <c r="F16" s="8"/>
      <c r="G16" s="8"/>
      <c r="H16" s="8"/>
      <c r="I16" s="8"/>
      <c r="J16" s="8"/>
      <c r="K16" s="207"/>
      <c r="L16" s="27">
        <f>SUM(E16:K16)</f>
        <v>1</v>
      </c>
      <c r="M16" s="247"/>
      <c r="N16" s="247"/>
      <c r="O16" s="247"/>
      <c r="P16" s="247"/>
      <c r="Q16" s="247"/>
      <c r="R16" s="247"/>
      <c r="S16" s="247"/>
      <c r="T16" s="247"/>
      <c r="U16" s="247"/>
      <c r="V16" s="247"/>
    </row>
    <row r="17" spans="1:22" s="205" customFormat="1" ht="26.45" customHeight="1">
      <c r="A17" s="955"/>
      <c r="B17" s="776" t="s">
        <v>1462</v>
      </c>
      <c r="C17" s="733"/>
      <c r="D17" s="837"/>
      <c r="E17" s="150">
        <v>1</v>
      </c>
      <c r="F17" s="8"/>
      <c r="G17" s="8"/>
      <c r="H17" s="8"/>
      <c r="I17" s="8"/>
      <c r="J17" s="8"/>
      <c r="K17" s="207"/>
      <c r="L17" s="27">
        <f>SUM(E17:K17)</f>
        <v>1</v>
      </c>
      <c r="M17" s="247"/>
      <c r="N17" s="247"/>
      <c r="O17" s="247"/>
      <c r="P17" s="247"/>
      <c r="Q17" s="247"/>
      <c r="R17" s="247"/>
      <c r="S17" s="247"/>
      <c r="T17" s="247"/>
      <c r="U17" s="247"/>
      <c r="V17" s="247"/>
    </row>
    <row r="18" spans="1:22" ht="26.45" customHeight="1">
      <c r="A18" s="955"/>
      <c r="B18" s="776" t="s">
        <v>234</v>
      </c>
      <c r="C18" s="733"/>
      <c r="D18" s="837"/>
      <c r="E18" s="150">
        <v>1</v>
      </c>
      <c r="F18" s="8"/>
      <c r="G18" s="8"/>
      <c r="H18" s="8"/>
      <c r="I18" s="8"/>
      <c r="J18" s="8"/>
      <c r="K18" s="207"/>
      <c r="L18" s="27">
        <f t="shared" si="0"/>
        <v>1</v>
      </c>
      <c r="M18" s="247"/>
      <c r="N18" s="247"/>
      <c r="O18" s="247"/>
      <c r="P18" s="247"/>
      <c r="Q18" s="247"/>
      <c r="R18" s="247"/>
      <c r="S18" s="247"/>
      <c r="T18" s="247"/>
      <c r="U18" s="247"/>
      <c r="V18" s="247"/>
    </row>
    <row r="19" spans="1:22" ht="26.45" customHeight="1">
      <c r="A19" s="955"/>
      <c r="B19" s="776" t="s">
        <v>1352</v>
      </c>
      <c r="C19" s="733"/>
      <c r="D19" s="837"/>
      <c r="E19" s="150">
        <v>1</v>
      </c>
      <c r="F19" s="8"/>
      <c r="G19" s="8"/>
      <c r="H19" s="8"/>
      <c r="I19" s="8"/>
      <c r="J19" s="8"/>
      <c r="K19" s="207"/>
      <c r="L19" s="27">
        <f t="shared" si="0"/>
        <v>1</v>
      </c>
      <c r="M19" s="247"/>
      <c r="N19" s="247"/>
      <c r="O19" s="247"/>
      <c r="P19" s="247"/>
      <c r="Q19" s="247"/>
      <c r="R19" s="247"/>
      <c r="S19" s="247"/>
      <c r="T19" s="247"/>
      <c r="U19" s="247"/>
      <c r="V19" s="247"/>
    </row>
    <row r="20" spans="1:22" ht="26.45" customHeight="1">
      <c r="A20" s="955"/>
      <c r="B20" s="918" t="s">
        <v>1372</v>
      </c>
      <c r="C20" s="918"/>
      <c r="D20" s="918"/>
      <c r="E20" s="150"/>
      <c r="F20" s="8">
        <v>1</v>
      </c>
      <c r="G20" s="8"/>
      <c r="H20" s="8"/>
      <c r="I20" s="8"/>
      <c r="J20" s="8"/>
      <c r="K20" s="207"/>
      <c r="L20" s="27">
        <f t="shared" si="0"/>
        <v>1</v>
      </c>
      <c r="M20" s="247"/>
      <c r="N20" s="247"/>
      <c r="O20" s="247"/>
      <c r="P20" s="247"/>
      <c r="Q20" s="247"/>
      <c r="R20" s="247"/>
      <c r="S20" s="247"/>
      <c r="T20" s="247"/>
      <c r="U20" s="247"/>
      <c r="V20" s="247"/>
    </row>
    <row r="21" spans="1:22" ht="26.45" customHeight="1">
      <c r="A21" s="955"/>
      <c r="B21" s="918" t="s">
        <v>1389</v>
      </c>
      <c r="C21" s="918"/>
      <c r="D21" s="918"/>
      <c r="E21" s="150"/>
      <c r="F21" s="8">
        <v>1</v>
      </c>
      <c r="G21" s="8"/>
      <c r="H21" s="8"/>
      <c r="I21" s="8"/>
      <c r="J21" s="8"/>
      <c r="K21" s="16"/>
      <c r="L21" s="27">
        <f>SUM(E21:K21)</f>
        <v>1</v>
      </c>
      <c r="M21" s="247"/>
      <c r="N21" s="247"/>
      <c r="O21" s="247"/>
      <c r="P21" s="247"/>
      <c r="Q21" s="247"/>
      <c r="R21" s="247"/>
      <c r="S21" s="247"/>
      <c r="T21" s="247"/>
      <c r="U21" s="247"/>
      <c r="V21" s="247"/>
    </row>
    <row r="22" spans="1:22" ht="26.45" customHeight="1">
      <c r="A22" s="955"/>
      <c r="B22" s="947" t="s">
        <v>1388</v>
      </c>
      <c r="C22" s="947"/>
      <c r="D22" s="947"/>
      <c r="E22" s="416"/>
      <c r="F22" s="416">
        <v>1</v>
      </c>
      <c r="G22" s="416"/>
      <c r="H22" s="416"/>
      <c r="I22" s="416"/>
      <c r="J22" s="416"/>
      <c r="K22" s="417"/>
      <c r="L22" s="418">
        <f t="shared" si="0"/>
        <v>1</v>
      </c>
      <c r="M22" s="247"/>
      <c r="N22" s="247"/>
      <c r="O22" s="247"/>
      <c r="P22" s="247"/>
      <c r="Q22" s="247"/>
      <c r="R22" s="247"/>
      <c r="S22" s="247"/>
      <c r="T22" s="247"/>
      <c r="U22" s="247"/>
      <c r="V22" s="247"/>
    </row>
    <row r="23" spans="1:22" s="205" customFormat="1" ht="26.45" customHeight="1" thickBot="1">
      <c r="A23" s="956"/>
      <c r="B23" s="953" t="s">
        <v>1453</v>
      </c>
      <c r="C23" s="953"/>
      <c r="D23" s="953"/>
      <c r="E23" s="10"/>
      <c r="F23" s="10">
        <v>1</v>
      </c>
      <c r="G23" s="10"/>
      <c r="H23" s="10"/>
      <c r="I23" s="10"/>
      <c r="J23" s="10"/>
      <c r="K23" s="398"/>
      <c r="L23" s="28">
        <f t="shared" ref="L23" si="1">SUM(E23:K23)</f>
        <v>1</v>
      </c>
    </row>
    <row r="24" spans="1:22" ht="26.45" customHeight="1" thickTop="1" thickBot="1">
      <c r="A24" s="940" t="s">
        <v>237</v>
      </c>
      <c r="B24" s="941"/>
      <c r="C24" s="941"/>
      <c r="D24" s="941"/>
      <c r="E24" s="9">
        <f>SUM(E5:E23)</f>
        <v>6</v>
      </c>
      <c r="F24" s="9">
        <f t="shared" ref="F24:K24" si="2">SUM(F5:F23)</f>
        <v>14</v>
      </c>
      <c r="G24" s="9">
        <f t="shared" si="2"/>
        <v>4</v>
      </c>
      <c r="H24" s="9">
        <f t="shared" si="2"/>
        <v>2</v>
      </c>
      <c r="I24" s="9">
        <f t="shared" si="2"/>
        <v>3</v>
      </c>
      <c r="J24" s="9">
        <f t="shared" si="2"/>
        <v>1</v>
      </c>
      <c r="K24" s="9">
        <f t="shared" si="2"/>
        <v>1</v>
      </c>
      <c r="L24" s="29">
        <f t="shared" si="0"/>
        <v>31</v>
      </c>
    </row>
    <row r="25" spans="1:22" ht="26.45" customHeight="1" thickBot="1">
      <c r="A25" s="942" t="s">
        <v>236</v>
      </c>
      <c r="B25" s="943"/>
      <c r="C25" s="943"/>
      <c r="D25" s="944"/>
      <c r="E25" s="307"/>
      <c r="F25" s="307">
        <v>18</v>
      </c>
      <c r="G25" s="307"/>
      <c r="H25" s="307"/>
      <c r="I25" s="307">
        <v>1</v>
      </c>
      <c r="J25" s="307"/>
      <c r="K25" s="308">
        <v>2</v>
      </c>
      <c r="L25" s="309">
        <f>SUM(E25:K25)</f>
        <v>21</v>
      </c>
    </row>
    <row r="26" spans="1:22" ht="16.5" customHeight="1">
      <c r="H26" s="61"/>
    </row>
    <row r="27" spans="1:22" s="7" customFormat="1" ht="26.25" customHeight="1" thickBot="1">
      <c r="A27" s="952" t="s">
        <v>1428</v>
      </c>
      <c r="B27" s="952"/>
      <c r="C27" s="952"/>
      <c r="D27" s="952"/>
      <c r="E27" s="952"/>
      <c r="F27" s="952"/>
      <c r="J27" s="939" t="s">
        <v>1466</v>
      </c>
      <c r="K27" s="939"/>
      <c r="L27" s="939"/>
    </row>
    <row r="28" spans="1:22" ht="26.45" customHeight="1" thickBot="1">
      <c r="A28" s="945" t="s">
        <v>220</v>
      </c>
      <c r="B28" s="946"/>
      <c r="C28" s="946"/>
      <c r="D28" s="946"/>
      <c r="E28" s="950" t="s">
        <v>218</v>
      </c>
      <c r="F28" s="950"/>
      <c r="G28" s="950"/>
      <c r="H28" s="950" t="s">
        <v>219</v>
      </c>
      <c r="I28" s="950"/>
      <c r="J28" s="950"/>
      <c r="K28" s="950"/>
      <c r="L28" s="951"/>
    </row>
    <row r="29" spans="1:22" ht="26.45" customHeight="1">
      <c r="A29" s="931" t="s">
        <v>1327</v>
      </c>
      <c r="B29" s="932"/>
      <c r="C29" s="932"/>
      <c r="D29" s="932"/>
      <c r="E29" s="933">
        <v>57</v>
      </c>
      <c r="F29" s="933"/>
      <c r="G29" s="933"/>
      <c r="H29" s="932" t="s">
        <v>222</v>
      </c>
      <c r="I29" s="932"/>
      <c r="J29" s="932"/>
      <c r="K29" s="932"/>
      <c r="L29" s="934"/>
    </row>
    <row r="30" spans="1:22" ht="26.45" customHeight="1">
      <c r="A30" s="935" t="s">
        <v>1384</v>
      </c>
      <c r="B30" s="936"/>
      <c r="C30" s="936"/>
      <c r="D30" s="936"/>
      <c r="E30" s="937">
        <v>11</v>
      </c>
      <c r="F30" s="937"/>
      <c r="G30" s="937"/>
      <c r="H30" s="936" t="s">
        <v>1385</v>
      </c>
      <c r="I30" s="936"/>
      <c r="J30" s="936"/>
      <c r="K30" s="936"/>
      <c r="L30" s="938"/>
    </row>
    <row r="31" spans="1:22" ht="26.45" customHeight="1">
      <c r="A31" s="935" t="s">
        <v>1288</v>
      </c>
      <c r="B31" s="936"/>
      <c r="C31" s="936"/>
      <c r="D31" s="936"/>
      <c r="E31" s="937">
        <v>14</v>
      </c>
      <c r="F31" s="937"/>
      <c r="G31" s="937"/>
      <c r="H31" s="936" t="s">
        <v>221</v>
      </c>
      <c r="I31" s="936"/>
      <c r="J31" s="936"/>
      <c r="K31" s="936"/>
      <c r="L31" s="938"/>
    </row>
    <row r="32" spans="1:22" s="64" customFormat="1" ht="26.45" customHeight="1">
      <c r="A32" s="935" t="s">
        <v>1349</v>
      </c>
      <c r="B32" s="936"/>
      <c r="C32" s="936"/>
      <c r="D32" s="936"/>
      <c r="E32" s="937">
        <v>47</v>
      </c>
      <c r="F32" s="937"/>
      <c r="G32" s="937"/>
      <c r="H32" s="936" t="s">
        <v>1338</v>
      </c>
      <c r="I32" s="936"/>
      <c r="J32" s="936"/>
      <c r="K32" s="936"/>
      <c r="L32" s="938"/>
    </row>
    <row r="33" spans="1:12" ht="26.45" customHeight="1" thickBot="1">
      <c r="A33" s="926" t="s">
        <v>1337</v>
      </c>
      <c r="B33" s="927"/>
      <c r="C33" s="927"/>
      <c r="D33" s="927"/>
      <c r="E33" s="928">
        <v>29</v>
      </c>
      <c r="F33" s="928"/>
      <c r="G33" s="928"/>
      <c r="H33" s="929" t="s">
        <v>1339</v>
      </c>
      <c r="I33" s="929"/>
      <c r="J33" s="929"/>
      <c r="K33" s="929"/>
      <c r="L33" s="930"/>
    </row>
  </sheetData>
  <mergeCells count="52">
    <mergeCell ref="E28:G28"/>
    <mergeCell ref="H28:L28"/>
    <mergeCell ref="A27:F27"/>
    <mergeCell ref="B23:D23"/>
    <mergeCell ref="A14:A23"/>
    <mergeCell ref="B18:D18"/>
    <mergeCell ref="B19:D19"/>
    <mergeCell ref="B20:D20"/>
    <mergeCell ref="B14:D14"/>
    <mergeCell ref="B17:D17"/>
    <mergeCell ref="J27:L27"/>
    <mergeCell ref="B21:D21"/>
    <mergeCell ref="B15:D15"/>
    <mergeCell ref="J2:L2"/>
    <mergeCell ref="A31:D31"/>
    <mergeCell ref="E31:G31"/>
    <mergeCell ref="H31:L31"/>
    <mergeCell ref="A24:D24"/>
    <mergeCell ref="A25:D25"/>
    <mergeCell ref="A28:D28"/>
    <mergeCell ref="B16:D16"/>
    <mergeCell ref="B22:D22"/>
    <mergeCell ref="A12:D12"/>
    <mergeCell ref="A13:D13"/>
    <mergeCell ref="G3:I3"/>
    <mergeCell ref="J3:K3"/>
    <mergeCell ref="A11:D11"/>
    <mergeCell ref="B10:D10"/>
    <mergeCell ref="B9:D9"/>
    <mergeCell ref="A33:D33"/>
    <mergeCell ref="E33:G33"/>
    <mergeCell ref="H33:L33"/>
    <mergeCell ref="A29:D29"/>
    <mergeCell ref="E29:G29"/>
    <mergeCell ref="H29:L29"/>
    <mergeCell ref="A30:D30"/>
    <mergeCell ref="E30:G30"/>
    <mergeCell ref="H30:L30"/>
    <mergeCell ref="A32:D32"/>
    <mergeCell ref="E32:G32"/>
    <mergeCell ref="H32:L32"/>
    <mergeCell ref="A1:B1"/>
    <mergeCell ref="A3:D4"/>
    <mergeCell ref="E3:E4"/>
    <mergeCell ref="F3:F4"/>
    <mergeCell ref="A2:E2"/>
    <mergeCell ref="L3:L4"/>
    <mergeCell ref="A5:A10"/>
    <mergeCell ref="B5:D5"/>
    <mergeCell ref="B6:D6"/>
    <mergeCell ref="B7:D7"/>
    <mergeCell ref="B8:D8"/>
  </mergeCells>
  <phoneticPr fontId="1"/>
  <dataValidations count="2">
    <dataValidation imeMode="hiragana" allowBlank="1" showInputMessage="1" showErrorMessage="1" sqref="E3:E4 J27 E34:G65537 E28:F28 E26:F26 G26:G28 D1:E1 F1:L4 J26:L26 A14:D14 A1:C13 D3:D13 D15:D26 B15:C65537 H26:I65537 D28:D65537 J28:L65537 A24:A65537 M1:IV1048576"/>
    <dataValidation imeMode="off" allowBlank="1" showInputMessage="1" showErrorMessage="1" sqref="E29:G33 E5:L25"/>
  </dataValidations>
  <pageMargins left="0.23622047244094491" right="0.70866141732283472" top="0.51181102362204722" bottom="0.59055118110236227" header="0.31496062992125984" footer="0.31496062992125984"/>
  <pageSetup paperSize="9" scale="97" firstPageNumber="12" orientation="portrait" useFirstPageNumber="1" r:id="rId1"/>
  <headerFooter>
    <oddFooter>&amp;C&amp;"Century,標準"&amp;12 2-12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1"/>
  <sheetViews>
    <sheetView tabSelected="1" view="pageBreakPreview" topLeftCell="A19" zoomScale="60" zoomScaleNormal="100" workbookViewId="0">
      <selection activeCell="L39" sqref="L39"/>
    </sheetView>
  </sheetViews>
  <sheetFormatPr defaultRowHeight="13.5"/>
  <cols>
    <col min="1" max="1" width="12.375" style="404" customWidth="1"/>
    <col min="2" max="2" width="18.125" style="404" customWidth="1"/>
    <col min="3" max="3" width="20.375" style="404" customWidth="1"/>
    <col min="4" max="4" width="27" style="404" customWidth="1"/>
    <col min="5" max="6" width="8.625" style="404" customWidth="1"/>
    <col min="7" max="16384" width="9" style="404"/>
  </cols>
  <sheetData>
    <row r="1" spans="1:6" s="399" customFormat="1" ht="26.25" customHeight="1" thickBot="1">
      <c r="A1" s="925" t="s">
        <v>1467</v>
      </c>
      <c r="B1" s="925"/>
      <c r="C1" s="925"/>
      <c r="D1" s="925"/>
      <c r="E1" s="925"/>
      <c r="F1" s="925"/>
    </row>
    <row r="2" spans="1:6" ht="26.25" customHeight="1" thickBot="1">
      <c r="A2" s="400" t="s">
        <v>1289</v>
      </c>
      <c r="B2" s="981" t="s">
        <v>1290</v>
      </c>
      <c r="C2" s="982"/>
      <c r="D2" s="401" t="s">
        <v>1273</v>
      </c>
      <c r="E2" s="402" t="s">
        <v>1442</v>
      </c>
      <c r="F2" s="403" t="s">
        <v>1443</v>
      </c>
    </row>
    <row r="3" spans="1:6" ht="19.5" customHeight="1" thickTop="1">
      <c r="A3" s="983" t="s">
        <v>1217</v>
      </c>
      <c r="B3" s="984" t="s">
        <v>258</v>
      </c>
      <c r="C3" s="985"/>
      <c r="D3" s="274" t="s">
        <v>1218</v>
      </c>
      <c r="E3" s="405">
        <v>1</v>
      </c>
      <c r="F3" s="406">
        <v>1</v>
      </c>
    </row>
    <row r="4" spans="1:6" ht="19.5" customHeight="1">
      <c r="A4" s="966"/>
      <c r="B4" s="986" t="s">
        <v>1471</v>
      </c>
      <c r="C4" s="986"/>
      <c r="D4" s="249" t="s">
        <v>1436</v>
      </c>
      <c r="E4" s="407">
        <v>1</v>
      </c>
      <c r="F4" s="244">
        <v>1</v>
      </c>
    </row>
    <row r="5" spans="1:6" ht="19.5" customHeight="1" thickBot="1">
      <c r="A5" s="967"/>
      <c r="B5" s="450" t="s">
        <v>1435</v>
      </c>
      <c r="C5" s="451"/>
      <c r="D5" s="250" t="s">
        <v>1436</v>
      </c>
      <c r="E5" s="410">
        <v>1</v>
      </c>
      <c r="F5" s="411">
        <v>1</v>
      </c>
    </row>
    <row r="6" spans="1:6" ht="19.5" customHeight="1">
      <c r="A6" s="975" t="s">
        <v>1437</v>
      </c>
      <c r="B6" s="987" t="s">
        <v>252</v>
      </c>
      <c r="C6" s="988"/>
      <c r="D6" s="452" t="s">
        <v>112</v>
      </c>
      <c r="E6" s="453">
        <v>1</v>
      </c>
      <c r="F6" s="454">
        <v>7</v>
      </c>
    </row>
    <row r="7" spans="1:6" ht="19.5" customHeight="1">
      <c r="A7" s="975"/>
      <c r="B7" s="977" t="s">
        <v>253</v>
      </c>
      <c r="C7" s="978"/>
      <c r="D7" s="249" t="s">
        <v>1458</v>
      </c>
      <c r="E7" s="407">
        <v>1</v>
      </c>
      <c r="F7" s="244">
        <v>2</v>
      </c>
    </row>
    <row r="8" spans="1:6" ht="19.5" customHeight="1">
      <c r="A8" s="975"/>
      <c r="B8" s="977" t="s">
        <v>254</v>
      </c>
      <c r="C8" s="978"/>
      <c r="D8" s="249" t="s">
        <v>1459</v>
      </c>
      <c r="E8" s="407">
        <v>1</v>
      </c>
      <c r="F8" s="244">
        <v>2</v>
      </c>
    </row>
    <row r="9" spans="1:6" ht="19.5" customHeight="1">
      <c r="A9" s="975"/>
      <c r="B9" s="977" t="s">
        <v>255</v>
      </c>
      <c r="C9" s="978"/>
      <c r="D9" s="249" t="s">
        <v>112</v>
      </c>
      <c r="E9" s="407">
        <v>1</v>
      </c>
      <c r="F9" s="244">
        <v>1</v>
      </c>
    </row>
    <row r="10" spans="1:6" ht="19.5" customHeight="1">
      <c r="A10" s="975"/>
      <c r="B10" s="977" t="s">
        <v>256</v>
      </c>
      <c r="C10" s="978"/>
      <c r="D10" s="249" t="s">
        <v>1472</v>
      </c>
      <c r="E10" s="407">
        <v>1</v>
      </c>
      <c r="F10" s="244">
        <v>1</v>
      </c>
    </row>
    <row r="11" spans="1:6" ht="19.5" customHeight="1">
      <c r="A11" s="975"/>
      <c r="B11" s="977" t="s">
        <v>257</v>
      </c>
      <c r="C11" s="978"/>
      <c r="D11" s="249" t="s">
        <v>1458</v>
      </c>
      <c r="E11" s="407">
        <v>1</v>
      </c>
      <c r="F11" s="244">
        <v>2</v>
      </c>
    </row>
    <row r="12" spans="1:6" ht="19.5" customHeight="1">
      <c r="A12" s="975"/>
      <c r="B12" s="977" t="s">
        <v>1219</v>
      </c>
      <c r="C12" s="978"/>
      <c r="D12" s="249" t="s">
        <v>1473</v>
      </c>
      <c r="E12" s="407">
        <v>1</v>
      </c>
      <c r="F12" s="244">
        <v>4</v>
      </c>
    </row>
    <row r="13" spans="1:6" ht="19.5" customHeight="1">
      <c r="A13" s="975"/>
      <c r="B13" s="977" t="s">
        <v>1220</v>
      </c>
      <c r="C13" s="978"/>
      <c r="D13" s="249" t="s">
        <v>1474</v>
      </c>
      <c r="E13" s="407">
        <v>1</v>
      </c>
      <c r="F13" s="244">
        <v>1</v>
      </c>
    </row>
    <row r="14" spans="1:6" ht="19.5" customHeight="1">
      <c r="A14" s="975"/>
      <c r="B14" s="977" t="s">
        <v>1221</v>
      </c>
      <c r="C14" s="978"/>
      <c r="D14" s="249" t="s">
        <v>112</v>
      </c>
      <c r="E14" s="407">
        <v>1</v>
      </c>
      <c r="F14" s="244">
        <v>1</v>
      </c>
    </row>
    <row r="15" spans="1:6" ht="19.5" customHeight="1">
      <c r="A15" s="975"/>
      <c r="B15" s="977" t="s">
        <v>258</v>
      </c>
      <c r="C15" s="978"/>
      <c r="D15" s="249" t="s">
        <v>1375</v>
      </c>
      <c r="E15" s="407">
        <v>1</v>
      </c>
      <c r="F15" s="244">
        <v>2</v>
      </c>
    </row>
    <row r="16" spans="1:6" ht="19.5" customHeight="1">
      <c r="A16" s="975"/>
      <c r="B16" s="979" t="s">
        <v>1434</v>
      </c>
      <c r="C16" s="980"/>
      <c r="D16" s="249" t="s">
        <v>1432</v>
      </c>
      <c r="E16" s="407">
        <v>1</v>
      </c>
      <c r="F16" s="244">
        <v>2</v>
      </c>
    </row>
    <row r="17" spans="1:6" ht="19.5" customHeight="1" thickBot="1">
      <c r="A17" s="976"/>
      <c r="B17" s="972" t="s">
        <v>1475</v>
      </c>
      <c r="C17" s="973"/>
      <c r="D17" s="274" t="s">
        <v>112</v>
      </c>
      <c r="E17" s="405">
        <v>1</v>
      </c>
      <c r="F17" s="406">
        <v>5</v>
      </c>
    </row>
    <row r="18" spans="1:6" ht="19.5" customHeight="1">
      <c r="A18" s="974" t="s">
        <v>1433</v>
      </c>
      <c r="B18" s="968" t="s">
        <v>1431</v>
      </c>
      <c r="C18" s="969"/>
      <c r="D18" s="248" t="s">
        <v>1218</v>
      </c>
      <c r="E18" s="408">
        <v>1</v>
      </c>
      <c r="F18" s="409">
        <v>1</v>
      </c>
    </row>
    <row r="19" spans="1:6" ht="19.5" customHeight="1">
      <c r="A19" s="975"/>
      <c r="B19" s="977" t="s">
        <v>1440</v>
      </c>
      <c r="C19" s="978"/>
      <c r="D19" s="249" t="s">
        <v>1476</v>
      </c>
      <c r="E19" s="407">
        <v>2</v>
      </c>
      <c r="F19" s="244">
        <v>2</v>
      </c>
    </row>
    <row r="20" spans="1:6" ht="19.5" customHeight="1">
      <c r="A20" s="975"/>
      <c r="B20" s="977" t="s">
        <v>1429</v>
      </c>
      <c r="C20" s="978"/>
      <c r="D20" s="249" t="s">
        <v>1348</v>
      </c>
      <c r="E20" s="407">
        <v>1</v>
      </c>
      <c r="F20" s="244">
        <v>1</v>
      </c>
    </row>
    <row r="21" spans="1:6" ht="19.5" customHeight="1">
      <c r="A21" s="975"/>
      <c r="B21" s="977" t="s">
        <v>1438</v>
      </c>
      <c r="C21" s="978"/>
      <c r="D21" s="249" t="s">
        <v>1381</v>
      </c>
      <c r="E21" s="407">
        <v>1</v>
      </c>
      <c r="F21" s="244">
        <v>1</v>
      </c>
    </row>
    <row r="22" spans="1:6" ht="19.5" customHeight="1">
      <c r="A22" s="975"/>
      <c r="B22" s="977" t="s">
        <v>1439</v>
      </c>
      <c r="C22" s="978"/>
      <c r="D22" s="249" t="s">
        <v>259</v>
      </c>
      <c r="E22" s="407">
        <v>1</v>
      </c>
      <c r="F22" s="244">
        <v>1</v>
      </c>
    </row>
    <row r="23" spans="1:6" ht="19.5" customHeight="1">
      <c r="A23" s="975"/>
      <c r="B23" s="977" t="s">
        <v>1461</v>
      </c>
      <c r="C23" s="978"/>
      <c r="D23" s="249" t="s">
        <v>259</v>
      </c>
      <c r="E23" s="407">
        <v>1</v>
      </c>
      <c r="F23" s="244">
        <v>2</v>
      </c>
    </row>
    <row r="24" spans="1:6" ht="19.5" customHeight="1">
      <c r="A24" s="975"/>
      <c r="B24" s="979" t="s">
        <v>1477</v>
      </c>
      <c r="C24" s="980"/>
      <c r="D24" s="452" t="s">
        <v>1474</v>
      </c>
      <c r="E24" s="453">
        <v>1</v>
      </c>
      <c r="F24" s="454">
        <v>1</v>
      </c>
    </row>
    <row r="25" spans="1:6" ht="19.5" customHeight="1">
      <c r="A25" s="975"/>
      <c r="B25" s="979" t="s">
        <v>1478</v>
      </c>
      <c r="C25" s="980"/>
      <c r="D25" s="452" t="s">
        <v>1476</v>
      </c>
      <c r="E25" s="453">
        <v>1</v>
      </c>
      <c r="F25" s="454">
        <v>1</v>
      </c>
    </row>
    <row r="26" spans="1:6" ht="19.5" customHeight="1">
      <c r="A26" s="975"/>
      <c r="B26" s="979" t="s">
        <v>1479</v>
      </c>
      <c r="C26" s="980"/>
      <c r="D26" s="452" t="s">
        <v>259</v>
      </c>
      <c r="E26" s="453">
        <v>1</v>
      </c>
      <c r="F26" s="454">
        <v>1</v>
      </c>
    </row>
    <row r="27" spans="1:6" ht="19.5" customHeight="1">
      <c r="A27" s="975"/>
      <c r="B27" s="979" t="s">
        <v>1480</v>
      </c>
      <c r="C27" s="980"/>
      <c r="D27" s="452" t="s">
        <v>259</v>
      </c>
      <c r="E27" s="453">
        <v>1</v>
      </c>
      <c r="F27" s="454">
        <v>1</v>
      </c>
    </row>
    <row r="28" spans="1:6" ht="19.5" customHeight="1">
      <c r="A28" s="975"/>
      <c r="B28" s="970" t="s">
        <v>1481</v>
      </c>
      <c r="C28" s="971"/>
      <c r="D28" s="452" t="s">
        <v>1474</v>
      </c>
      <c r="E28" s="453">
        <v>1</v>
      </c>
      <c r="F28" s="454">
        <v>1</v>
      </c>
    </row>
    <row r="29" spans="1:6" ht="19.5" customHeight="1" thickBot="1">
      <c r="A29" s="976"/>
      <c r="B29" s="972" t="s">
        <v>1482</v>
      </c>
      <c r="C29" s="973"/>
      <c r="D29" s="452" t="s">
        <v>1460</v>
      </c>
      <c r="E29" s="453">
        <v>1</v>
      </c>
      <c r="F29" s="454">
        <v>1</v>
      </c>
    </row>
    <row r="30" spans="1:6" ht="19.5" customHeight="1">
      <c r="A30" s="974" t="s">
        <v>1222</v>
      </c>
      <c r="B30" s="968" t="s">
        <v>260</v>
      </c>
      <c r="C30" s="969"/>
      <c r="D30" s="248" t="s">
        <v>1430</v>
      </c>
      <c r="E30" s="408">
        <v>1</v>
      </c>
      <c r="F30" s="409">
        <v>2</v>
      </c>
    </row>
    <row r="31" spans="1:6" ht="19.5" customHeight="1">
      <c r="A31" s="975"/>
      <c r="B31" s="977" t="s">
        <v>1446</v>
      </c>
      <c r="C31" s="978"/>
      <c r="D31" s="249" t="s">
        <v>1374</v>
      </c>
      <c r="E31" s="407">
        <v>38</v>
      </c>
      <c r="F31" s="244">
        <v>38</v>
      </c>
    </row>
    <row r="32" spans="1:6" ht="19.5" customHeight="1">
      <c r="A32" s="975"/>
      <c r="B32" s="979" t="s">
        <v>1441</v>
      </c>
      <c r="C32" s="980"/>
      <c r="D32" s="249" t="s">
        <v>1483</v>
      </c>
      <c r="E32" s="407">
        <v>2</v>
      </c>
      <c r="F32" s="244">
        <v>2</v>
      </c>
    </row>
    <row r="33" spans="1:6" ht="19.5" customHeight="1">
      <c r="A33" s="975"/>
      <c r="B33" s="977" t="s">
        <v>1223</v>
      </c>
      <c r="C33" s="978"/>
      <c r="D33" s="249" t="s">
        <v>1445</v>
      </c>
      <c r="E33" s="407">
        <v>11</v>
      </c>
      <c r="F33" s="244">
        <v>162</v>
      </c>
    </row>
    <row r="34" spans="1:6" ht="19.5" customHeight="1">
      <c r="A34" s="975"/>
      <c r="B34" s="961" t="s">
        <v>1224</v>
      </c>
      <c r="C34" s="962"/>
      <c r="D34" s="249" t="s">
        <v>1445</v>
      </c>
      <c r="E34" s="407">
        <v>4</v>
      </c>
      <c r="F34" s="244">
        <v>12</v>
      </c>
    </row>
    <row r="35" spans="1:6" ht="19.5" customHeight="1" thickBot="1">
      <c r="A35" s="976"/>
      <c r="B35" s="963" t="s">
        <v>1225</v>
      </c>
      <c r="C35" s="964"/>
      <c r="D35" s="250" t="s">
        <v>1374</v>
      </c>
      <c r="E35" s="410">
        <v>21</v>
      </c>
      <c r="F35" s="411">
        <v>232</v>
      </c>
    </row>
    <row r="36" spans="1:6" ht="19.5" customHeight="1">
      <c r="A36" s="965" t="s">
        <v>1383</v>
      </c>
      <c r="B36" s="968" t="s">
        <v>1373</v>
      </c>
      <c r="C36" s="969"/>
      <c r="D36" s="248" t="s">
        <v>107</v>
      </c>
      <c r="E36" s="408">
        <v>2</v>
      </c>
      <c r="F36" s="409">
        <v>2</v>
      </c>
    </row>
    <row r="37" spans="1:6" ht="19.5" customHeight="1">
      <c r="A37" s="966"/>
      <c r="B37" s="970" t="s">
        <v>1484</v>
      </c>
      <c r="C37" s="971"/>
      <c r="D37" s="452" t="s">
        <v>1485</v>
      </c>
      <c r="E37" s="453">
        <v>2</v>
      </c>
      <c r="F37" s="454">
        <v>4</v>
      </c>
    </row>
    <row r="38" spans="1:6" ht="19.5" customHeight="1" thickBot="1">
      <c r="A38" s="967"/>
      <c r="B38" s="972" t="s">
        <v>1486</v>
      </c>
      <c r="C38" s="973"/>
      <c r="D38" s="206" t="s">
        <v>1487</v>
      </c>
      <c r="E38" s="412">
        <v>12</v>
      </c>
      <c r="F38" s="413">
        <v>17</v>
      </c>
    </row>
    <row r="39" spans="1:6" ht="19.5" customHeight="1" thickBot="1">
      <c r="A39" s="414" t="s">
        <v>1216</v>
      </c>
      <c r="B39" s="957" t="s">
        <v>261</v>
      </c>
      <c r="C39" s="958"/>
      <c r="D39" s="250" t="s">
        <v>262</v>
      </c>
      <c r="E39" s="410">
        <v>3</v>
      </c>
      <c r="F39" s="411">
        <v>10</v>
      </c>
    </row>
    <row r="40" spans="1:6" ht="19.5" customHeight="1" thickBot="1">
      <c r="A40" s="415" t="s">
        <v>251</v>
      </c>
      <c r="B40" s="959" t="s">
        <v>1444</v>
      </c>
      <c r="C40" s="960"/>
      <c r="D40" s="455" t="s">
        <v>1278</v>
      </c>
      <c r="E40" s="456">
        <v>72</v>
      </c>
      <c r="F40" s="457">
        <v>3</v>
      </c>
    </row>
    <row r="41" spans="1:6">
      <c r="A41" s="404" t="s">
        <v>1415</v>
      </c>
    </row>
  </sheetData>
  <sheetProtection selectLockedCells="1"/>
  <mergeCells count="44">
    <mergeCell ref="B15:C15"/>
    <mergeCell ref="A1:F1"/>
    <mergeCell ref="B2:C2"/>
    <mergeCell ref="A3:A5"/>
    <mergeCell ref="B3:C3"/>
    <mergeCell ref="B4:C4"/>
    <mergeCell ref="A6:A17"/>
    <mergeCell ref="B6:C6"/>
    <mergeCell ref="B7:C7"/>
    <mergeCell ref="B8:C8"/>
    <mergeCell ref="B9:C9"/>
    <mergeCell ref="B10:C10"/>
    <mergeCell ref="B11:C11"/>
    <mergeCell ref="B12:C12"/>
    <mergeCell ref="B13:C13"/>
    <mergeCell ref="B14:C14"/>
    <mergeCell ref="B16:C16"/>
    <mergeCell ref="B17:C17"/>
    <mergeCell ref="A18:A29"/>
    <mergeCell ref="B18:C18"/>
    <mergeCell ref="B19:C19"/>
    <mergeCell ref="B20:C20"/>
    <mergeCell ref="B21:C21"/>
    <mergeCell ref="B22:C22"/>
    <mergeCell ref="B23:C23"/>
    <mergeCell ref="B24:C24"/>
    <mergeCell ref="B25:C25"/>
    <mergeCell ref="B26:C26"/>
    <mergeCell ref="B27:C27"/>
    <mergeCell ref="B28:C28"/>
    <mergeCell ref="B29:C29"/>
    <mergeCell ref="B39:C39"/>
    <mergeCell ref="B40:C40"/>
    <mergeCell ref="B34:C34"/>
    <mergeCell ref="B35:C35"/>
    <mergeCell ref="A36:A38"/>
    <mergeCell ref="B36:C36"/>
    <mergeCell ref="B37:C37"/>
    <mergeCell ref="B38:C38"/>
    <mergeCell ref="A30:A35"/>
    <mergeCell ref="B30:C30"/>
    <mergeCell ref="B31:C31"/>
    <mergeCell ref="B32:C32"/>
    <mergeCell ref="B33:C33"/>
  </mergeCells>
  <phoneticPr fontId="47"/>
  <dataValidations count="2">
    <dataValidation imeMode="off" allowBlank="1" showInputMessage="1" showErrorMessage="1" sqref="E3:F40"/>
    <dataValidation imeMode="hiragana" allowBlank="1" showInputMessage="1" showErrorMessage="1" sqref="G1:IV1 A6 A1:A4 C1 A39:A40 B1:B40 C3 C5:C15 C30:C31 C18:C23 D1:D40 C33:C36 C39"/>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&amp;C&amp;"Century,標準"&amp;12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19" zoomScale="115" zoomScaleNormal="115" zoomScalePageLayoutView="115" workbookViewId="0">
      <selection activeCell="D43" sqref="D43:D44"/>
    </sheetView>
  </sheetViews>
  <sheetFormatPr defaultRowHeight="13.5"/>
  <cols>
    <col min="1" max="7" width="13.25" style="64" customWidth="1"/>
    <col min="8" max="16384" width="9" style="64"/>
  </cols>
  <sheetData>
    <row r="1" spans="1:2" ht="20.25" customHeight="1">
      <c r="A1" s="69" t="s">
        <v>1227</v>
      </c>
    </row>
    <row r="3" spans="1:2" ht="18.75">
      <c r="B3" s="72"/>
    </row>
    <row r="4" spans="1:2" ht="15.75">
      <c r="B4" s="73"/>
    </row>
    <row r="5" spans="1:2">
      <c r="B5" s="74"/>
    </row>
    <row r="6" spans="1:2" ht="15.75">
      <c r="B6" s="73"/>
    </row>
    <row r="7" spans="1:2">
      <c r="B7" s="75"/>
    </row>
    <row r="8" spans="1:2" ht="15.75">
      <c r="B8" s="73"/>
    </row>
    <row r="9" spans="1:2">
      <c r="B9" s="75"/>
    </row>
    <row r="10" spans="1:2" ht="15.75">
      <c r="B10" s="73"/>
    </row>
    <row r="11" spans="1:2">
      <c r="B11" s="76"/>
    </row>
    <row r="13" spans="1:2" ht="18.75">
      <c r="B13" s="72"/>
    </row>
    <row r="14" spans="1:2" ht="18.75">
      <c r="B14" s="72"/>
    </row>
    <row r="15" spans="1:2" ht="15.75">
      <c r="B15" s="73"/>
    </row>
    <row r="16" spans="1:2" ht="15.75">
      <c r="B16" s="73"/>
    </row>
    <row r="17" spans="2:2">
      <c r="B17" s="75"/>
    </row>
    <row r="19" spans="2:2" ht="18.75">
      <c r="B19" s="72"/>
    </row>
    <row r="20" spans="2:2" ht="18.75">
      <c r="B20" s="72"/>
    </row>
    <row r="21" spans="2:2" ht="18.75">
      <c r="B21" s="72"/>
    </row>
    <row r="22" spans="2:2" ht="15.75">
      <c r="B22" s="73"/>
    </row>
    <row r="23" spans="2:2">
      <c r="B23" s="76"/>
    </row>
    <row r="24" spans="2:2" ht="15.75">
      <c r="B24" s="73"/>
    </row>
    <row r="25" spans="2:2">
      <c r="B25" s="75"/>
    </row>
    <row r="27" spans="2:2" ht="18.75">
      <c r="B27" s="72"/>
    </row>
    <row r="28" spans="2:2" ht="18.75">
      <c r="B28" s="72"/>
    </row>
    <row r="29" spans="2:2" ht="15.75">
      <c r="B29" s="73"/>
    </row>
    <row r="30" spans="2:2">
      <c r="B30" s="75"/>
    </row>
    <row r="31" spans="2:2">
      <c r="B31" s="75"/>
    </row>
    <row r="33" spans="1:7" ht="18.75">
      <c r="B33" s="72"/>
    </row>
    <row r="34" spans="1:7" ht="18.75">
      <c r="B34" s="72"/>
    </row>
    <row r="35" spans="1:7" ht="18.75">
      <c r="B35" s="72"/>
    </row>
    <row r="36" spans="1:7" ht="17.25">
      <c r="B36" s="77"/>
    </row>
    <row r="37" spans="1:7" ht="14.25">
      <c r="B37" s="78"/>
    </row>
    <row r="38" spans="1:7" ht="18.75">
      <c r="B38" s="79"/>
    </row>
    <row r="41" spans="1:7" ht="18" customHeight="1"/>
    <row r="42" spans="1:7" ht="19.5" thickBot="1">
      <c r="A42" s="80" t="s">
        <v>1228</v>
      </c>
    </row>
    <row r="43" spans="1:7" ht="12" customHeight="1">
      <c r="A43" s="603"/>
      <c r="B43" s="117" t="s">
        <v>0</v>
      </c>
      <c r="C43" s="605" t="s">
        <v>351</v>
      </c>
      <c r="D43" s="605" t="s">
        <v>401</v>
      </c>
      <c r="E43" s="601" t="s">
        <v>1270</v>
      </c>
      <c r="F43" s="607" t="s">
        <v>1229</v>
      </c>
      <c r="G43" s="607" t="s">
        <v>435</v>
      </c>
    </row>
    <row r="44" spans="1:7" ht="12" customHeight="1" thickBot="1">
      <c r="A44" s="604"/>
      <c r="B44" s="81" t="s">
        <v>1331</v>
      </c>
      <c r="C44" s="606"/>
      <c r="D44" s="606"/>
      <c r="E44" s="602"/>
      <c r="F44" s="608"/>
      <c r="G44" s="608"/>
    </row>
    <row r="45" spans="1:7" ht="18.95" customHeight="1">
      <c r="A45" s="82" t="s">
        <v>1230</v>
      </c>
      <c r="B45" s="126" t="s">
        <v>1334</v>
      </c>
      <c r="C45" s="127" t="s">
        <v>1335</v>
      </c>
      <c r="D45" s="128" t="s">
        <v>1336</v>
      </c>
      <c r="E45" s="129" t="s">
        <v>1271</v>
      </c>
      <c r="F45" s="127" t="s">
        <v>1231</v>
      </c>
      <c r="G45" s="127" t="s">
        <v>1232</v>
      </c>
    </row>
    <row r="46" spans="1:7" ht="18.95" customHeight="1">
      <c r="A46" s="83" t="s">
        <v>1233</v>
      </c>
      <c r="B46" s="130">
        <v>3731.72</v>
      </c>
      <c r="C46" s="131">
        <v>393.93</v>
      </c>
      <c r="D46" s="131">
        <v>259.66000000000003</v>
      </c>
      <c r="E46" s="132">
        <v>550.86</v>
      </c>
      <c r="F46" s="131">
        <v>136.66</v>
      </c>
      <c r="G46" s="131">
        <v>290.49</v>
      </c>
    </row>
    <row r="47" spans="1:7" ht="18.95" customHeight="1">
      <c r="A47" s="83" t="s">
        <v>1234</v>
      </c>
      <c r="B47" s="130">
        <v>1469</v>
      </c>
      <c r="C47" s="131">
        <v>169.8</v>
      </c>
      <c r="D47" s="131">
        <v>146.5</v>
      </c>
      <c r="E47" s="132">
        <v>325.64</v>
      </c>
      <c r="F47" s="131">
        <v>74.959999999999994</v>
      </c>
      <c r="G47" s="131">
        <v>154.13999999999999</v>
      </c>
    </row>
    <row r="48" spans="1:7" ht="18.95" customHeight="1">
      <c r="A48" s="83" t="s">
        <v>1235</v>
      </c>
      <c r="B48" s="130">
        <v>3847.79</v>
      </c>
      <c r="C48" s="131">
        <v>259.8</v>
      </c>
      <c r="D48" s="131">
        <v>214.71</v>
      </c>
      <c r="E48" s="132">
        <v>608</v>
      </c>
      <c r="F48" s="131">
        <v>149.91999999999999</v>
      </c>
      <c r="G48" s="131">
        <v>258.70999999999998</v>
      </c>
    </row>
    <row r="49" spans="1:7" ht="18.95" customHeight="1">
      <c r="A49" s="83" t="s">
        <v>1236</v>
      </c>
      <c r="B49" s="108" t="s">
        <v>1237</v>
      </c>
      <c r="C49" s="108" t="s">
        <v>1238</v>
      </c>
      <c r="D49" s="108" t="s">
        <v>1277</v>
      </c>
      <c r="E49" s="108" t="s">
        <v>1277</v>
      </c>
      <c r="F49" s="108" t="s">
        <v>1238</v>
      </c>
      <c r="G49" s="108" t="s">
        <v>1238</v>
      </c>
    </row>
    <row r="50" spans="1:7" ht="18.95" customHeight="1">
      <c r="A50" s="84" t="s">
        <v>1239</v>
      </c>
      <c r="B50" s="125" t="s">
        <v>1240</v>
      </c>
      <c r="C50" s="108" t="s">
        <v>1332</v>
      </c>
      <c r="D50" s="108" t="s">
        <v>1241</v>
      </c>
      <c r="E50" s="109" t="s">
        <v>1291</v>
      </c>
      <c r="F50" s="108" t="s">
        <v>1333</v>
      </c>
      <c r="G50" s="108" t="s">
        <v>1242</v>
      </c>
    </row>
    <row r="51" spans="1:7" ht="12" customHeight="1">
      <c r="A51" s="116" t="s">
        <v>1243</v>
      </c>
      <c r="B51" s="599" t="s">
        <v>1244</v>
      </c>
      <c r="C51" s="599" t="s">
        <v>1244</v>
      </c>
      <c r="D51" s="599" t="s">
        <v>1245</v>
      </c>
      <c r="E51" s="609" t="s">
        <v>1244</v>
      </c>
      <c r="F51" s="599" t="s">
        <v>1246</v>
      </c>
      <c r="G51" s="599" t="s">
        <v>1242</v>
      </c>
    </row>
    <row r="52" spans="1:7" ht="12" customHeight="1" thickBot="1">
      <c r="A52" s="85" t="s">
        <v>1247</v>
      </c>
      <c r="B52" s="600"/>
      <c r="C52" s="600"/>
      <c r="D52" s="600"/>
      <c r="E52" s="600"/>
      <c r="F52" s="600"/>
      <c r="G52" s="600"/>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&amp;C&amp;"Century,標準"&amp;12 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topLeftCell="A16" zoomScale="85" zoomScaleNormal="85" workbookViewId="0">
      <selection activeCell="D43" sqref="D43:D44"/>
    </sheetView>
  </sheetViews>
  <sheetFormatPr defaultRowHeight="13.5"/>
  <cols>
    <col min="1" max="10" width="4.125" style="64" customWidth="1"/>
    <col min="11" max="11" width="3.875" style="64" customWidth="1"/>
    <col min="12" max="15" width="4.125" style="64" customWidth="1"/>
    <col min="16" max="17" width="2.625" style="64" customWidth="1"/>
    <col min="18" max="18" width="3.875" style="64" customWidth="1"/>
    <col min="19" max="19" width="1.25" style="64" customWidth="1"/>
    <col min="20" max="24" width="4.125" style="64" customWidth="1"/>
    <col min="25" max="25" width="1.625" style="64" customWidth="1"/>
    <col min="26" max="28" width="4.125" style="64" customWidth="1"/>
    <col min="29" max="16384" width="9" style="64"/>
  </cols>
  <sheetData>
    <row r="1" spans="1:25" ht="13.5" customHeight="1">
      <c r="B1" s="617" t="s">
        <v>1248</v>
      </c>
      <c r="C1" s="617"/>
      <c r="D1" s="617"/>
      <c r="E1" s="617"/>
      <c r="F1" s="617"/>
      <c r="G1" s="617"/>
      <c r="H1" s="6"/>
      <c r="I1" s="6"/>
      <c r="J1" s="6"/>
    </row>
    <row r="2" spans="1:25" ht="13.5" customHeight="1">
      <c r="B2" s="617"/>
      <c r="C2" s="617"/>
      <c r="D2" s="617"/>
      <c r="E2" s="617"/>
      <c r="F2" s="617"/>
      <c r="G2" s="617"/>
      <c r="H2" s="6"/>
      <c r="I2" s="6"/>
      <c r="J2" s="6"/>
    </row>
    <row r="3" spans="1:25" ht="13.5" customHeight="1">
      <c r="A3" s="86"/>
      <c r="B3" s="86"/>
      <c r="C3" s="86"/>
      <c r="D3" s="86"/>
      <c r="E3" s="86"/>
      <c r="F3" s="86"/>
      <c r="G3" s="86"/>
      <c r="H3" s="86"/>
      <c r="I3" s="86"/>
      <c r="J3" s="86"/>
      <c r="R3" s="87"/>
      <c r="S3" s="88"/>
      <c r="T3" s="616" t="s">
        <v>1249</v>
      </c>
      <c r="U3" s="616"/>
      <c r="V3" s="616"/>
      <c r="W3" s="616"/>
      <c r="X3" s="616"/>
      <c r="Y3" s="89"/>
    </row>
    <row r="4" spans="1:25" ht="15" customHeight="1">
      <c r="A4" s="86"/>
      <c r="B4" s="86"/>
      <c r="C4" s="86"/>
      <c r="D4" s="86"/>
      <c r="E4" s="86"/>
      <c r="F4" s="86"/>
      <c r="G4" s="86"/>
      <c r="H4" s="86"/>
      <c r="I4" s="86"/>
      <c r="J4" s="86"/>
      <c r="Q4" s="70"/>
      <c r="T4" s="616"/>
      <c r="U4" s="616"/>
      <c r="V4" s="616"/>
      <c r="W4" s="616"/>
      <c r="X4" s="616"/>
      <c r="Y4" s="89"/>
    </row>
    <row r="5" spans="1:25" ht="15" customHeight="1">
      <c r="A5" s="86"/>
      <c r="B5" s="86"/>
      <c r="C5" s="86"/>
      <c r="D5" s="86"/>
      <c r="E5" s="86"/>
      <c r="F5" s="86"/>
      <c r="G5" s="86"/>
      <c r="H5" s="86"/>
      <c r="I5" s="86"/>
      <c r="J5" s="86"/>
      <c r="Q5" s="70"/>
      <c r="T5" s="616" t="s">
        <v>1250</v>
      </c>
      <c r="U5" s="616"/>
      <c r="V5" s="616"/>
      <c r="W5" s="616"/>
      <c r="X5" s="616"/>
      <c r="Y5" s="89"/>
    </row>
    <row r="6" spans="1:25" ht="15" customHeight="1">
      <c r="A6" s="86"/>
      <c r="B6" s="86"/>
      <c r="C6" s="86"/>
      <c r="D6" s="86"/>
      <c r="E6" s="96"/>
      <c r="F6" s="88"/>
      <c r="H6" s="610" t="s">
        <v>1251</v>
      </c>
      <c r="I6" s="611"/>
      <c r="J6" s="611"/>
      <c r="K6" s="611"/>
      <c r="L6" s="611"/>
      <c r="M6" s="612"/>
      <c r="N6" s="87"/>
      <c r="O6" s="87"/>
      <c r="P6" s="87"/>
      <c r="Q6" s="91"/>
      <c r="R6" s="92"/>
      <c r="S6" s="88"/>
      <c r="T6" s="616"/>
      <c r="U6" s="616"/>
      <c r="V6" s="616"/>
      <c r="W6" s="616"/>
      <c r="X6" s="616"/>
      <c r="Y6" s="89"/>
    </row>
    <row r="7" spans="1:25" ht="15" customHeight="1">
      <c r="A7" s="86"/>
      <c r="B7" s="618" t="s">
        <v>1254</v>
      </c>
      <c r="C7" s="619"/>
      <c r="D7" s="96"/>
      <c r="E7" s="96"/>
      <c r="F7" s="137"/>
      <c r="G7" s="92"/>
      <c r="H7" s="613"/>
      <c r="I7" s="614"/>
      <c r="J7" s="614"/>
      <c r="K7" s="614"/>
      <c r="L7" s="614"/>
      <c r="M7" s="615"/>
      <c r="Q7" s="70"/>
      <c r="R7" s="87"/>
      <c r="S7" s="88"/>
      <c r="T7" s="616" t="s">
        <v>1252</v>
      </c>
      <c r="U7" s="616"/>
      <c r="V7" s="616"/>
      <c r="W7" s="616"/>
      <c r="X7" s="616"/>
      <c r="Y7" s="89"/>
    </row>
    <row r="8" spans="1:25" ht="15" customHeight="1">
      <c r="A8" s="86"/>
      <c r="B8" s="620"/>
      <c r="C8" s="621"/>
      <c r="D8" s="96"/>
      <c r="E8" s="96"/>
      <c r="F8" s="201"/>
      <c r="G8" s="96"/>
      <c r="H8" s="86"/>
      <c r="I8" s="86"/>
      <c r="J8" s="86"/>
      <c r="Q8" s="70"/>
      <c r="T8" s="616"/>
      <c r="U8" s="616"/>
      <c r="V8" s="616"/>
      <c r="W8" s="616"/>
      <c r="X8" s="616"/>
      <c r="Y8" s="89"/>
    </row>
    <row r="9" spans="1:25" ht="15" customHeight="1">
      <c r="A9" s="86"/>
      <c r="B9" s="620"/>
      <c r="C9" s="621"/>
      <c r="D9" s="96"/>
      <c r="E9" s="96"/>
      <c r="F9" s="201"/>
      <c r="G9" s="96"/>
      <c r="Q9" s="70"/>
      <c r="R9" s="87"/>
      <c r="S9" s="88"/>
      <c r="T9" s="616" t="s">
        <v>1253</v>
      </c>
      <c r="U9" s="616"/>
      <c r="V9" s="616"/>
      <c r="W9" s="616"/>
      <c r="X9" s="616"/>
      <c r="Y9" s="89"/>
    </row>
    <row r="10" spans="1:25" ht="15" customHeight="1">
      <c r="A10" s="86"/>
      <c r="B10" s="620"/>
      <c r="C10" s="621"/>
      <c r="D10" s="96"/>
      <c r="E10" s="96"/>
      <c r="F10" s="201"/>
      <c r="G10" s="96"/>
      <c r="T10" s="616"/>
      <c r="U10" s="616"/>
      <c r="V10" s="616"/>
      <c r="W10" s="616"/>
      <c r="X10" s="616"/>
      <c r="Y10" s="89"/>
    </row>
    <row r="11" spans="1:25" ht="15" customHeight="1">
      <c r="A11" s="86"/>
      <c r="B11" s="620"/>
      <c r="C11" s="621"/>
      <c r="D11" s="96"/>
      <c r="E11" s="96"/>
      <c r="F11" s="201"/>
      <c r="G11" s="96"/>
      <c r="H11" s="86"/>
      <c r="I11" s="86"/>
      <c r="J11" s="86"/>
      <c r="T11" s="93"/>
      <c r="U11" s="93"/>
      <c r="V11" s="93"/>
      <c r="W11" s="93"/>
      <c r="X11" s="93"/>
      <c r="Y11" s="93"/>
    </row>
    <row r="12" spans="1:25" ht="15" customHeight="1">
      <c r="A12" s="86"/>
      <c r="B12" s="620"/>
      <c r="C12" s="621"/>
      <c r="D12" s="96"/>
      <c r="E12" s="96"/>
      <c r="F12" s="201"/>
      <c r="G12" s="96"/>
      <c r="H12" s="86"/>
      <c r="I12" s="86"/>
      <c r="J12" s="86"/>
      <c r="T12" s="616" t="s">
        <v>1258</v>
      </c>
      <c r="U12" s="616"/>
      <c r="V12" s="616"/>
      <c r="W12" s="616"/>
      <c r="X12" s="616"/>
      <c r="Y12" s="89"/>
    </row>
    <row r="13" spans="1:25" ht="15" customHeight="1">
      <c r="A13" s="86"/>
      <c r="B13" s="620"/>
      <c r="C13" s="621"/>
      <c r="D13" s="96"/>
      <c r="E13" s="88"/>
      <c r="F13" s="138"/>
      <c r="G13" s="88"/>
      <c r="R13" s="137"/>
      <c r="S13" s="88"/>
      <c r="T13" s="616"/>
      <c r="U13" s="616"/>
      <c r="V13" s="616"/>
      <c r="W13" s="616"/>
      <c r="X13" s="616"/>
      <c r="Y13" s="89"/>
    </row>
    <row r="14" spans="1:25" ht="15" customHeight="1">
      <c r="A14" s="86"/>
      <c r="B14" s="620"/>
      <c r="C14" s="621"/>
      <c r="D14" s="94"/>
      <c r="E14" s="94"/>
      <c r="F14" s="114"/>
      <c r="G14" s="198"/>
      <c r="H14" s="610" t="s">
        <v>1256</v>
      </c>
      <c r="I14" s="611"/>
      <c r="J14" s="611"/>
      <c r="K14" s="611"/>
      <c r="L14" s="611"/>
      <c r="M14" s="612"/>
      <c r="N14" s="87"/>
      <c r="O14" s="87"/>
      <c r="P14" s="87"/>
      <c r="Q14" s="70"/>
      <c r="R14" s="87"/>
      <c r="S14" s="88"/>
      <c r="T14" s="616" t="s">
        <v>1255</v>
      </c>
      <c r="U14" s="616"/>
      <c r="V14" s="616"/>
      <c r="W14" s="616"/>
      <c r="X14" s="616"/>
      <c r="Y14" s="89"/>
    </row>
    <row r="15" spans="1:25" ht="15" customHeight="1">
      <c r="A15" s="86"/>
      <c r="B15" s="620"/>
      <c r="C15" s="621"/>
      <c r="D15" s="96"/>
      <c r="E15" s="96"/>
      <c r="F15" s="138"/>
      <c r="G15" s="92"/>
      <c r="H15" s="613"/>
      <c r="I15" s="614"/>
      <c r="J15" s="614"/>
      <c r="K15" s="614"/>
      <c r="L15" s="614"/>
      <c r="M15" s="615"/>
      <c r="Q15" s="136"/>
      <c r="R15" s="92"/>
      <c r="S15" s="88"/>
      <c r="T15" s="616"/>
      <c r="U15" s="616"/>
      <c r="V15" s="616"/>
      <c r="W15" s="616"/>
      <c r="X15" s="616"/>
      <c r="Y15" s="89"/>
    </row>
    <row r="16" spans="1:25" ht="15" customHeight="1">
      <c r="A16" s="86"/>
      <c r="B16" s="620"/>
      <c r="C16" s="621"/>
      <c r="D16" s="88"/>
      <c r="E16" s="88"/>
      <c r="F16" s="138"/>
      <c r="G16" s="88"/>
      <c r="R16" s="114"/>
      <c r="S16" s="88"/>
      <c r="T16" s="616" t="s">
        <v>1257</v>
      </c>
      <c r="U16" s="616"/>
      <c r="V16" s="616"/>
      <c r="W16" s="616"/>
      <c r="X16" s="616"/>
      <c r="Y16" s="89"/>
    </row>
    <row r="17" spans="1:25" ht="15" customHeight="1">
      <c r="A17" s="86"/>
      <c r="B17" s="620"/>
      <c r="C17" s="621"/>
      <c r="D17" s="96"/>
      <c r="E17" s="88"/>
      <c r="F17" s="138"/>
      <c r="G17" s="88"/>
      <c r="T17" s="616"/>
      <c r="U17" s="616"/>
      <c r="V17" s="616"/>
      <c r="W17" s="616"/>
      <c r="X17" s="616"/>
      <c r="Y17" s="89"/>
    </row>
    <row r="18" spans="1:25" ht="15" customHeight="1">
      <c r="A18" s="86"/>
      <c r="B18" s="620"/>
      <c r="C18" s="621"/>
      <c r="D18" s="96"/>
      <c r="E18" s="88"/>
      <c r="F18" s="138"/>
      <c r="G18" s="88"/>
      <c r="Q18" s="88"/>
      <c r="R18" s="88"/>
      <c r="Y18" s="93"/>
    </row>
    <row r="19" spans="1:25" ht="15" customHeight="1">
      <c r="A19" s="86"/>
      <c r="B19" s="620"/>
      <c r="C19" s="621"/>
      <c r="D19" s="96"/>
      <c r="E19" s="88"/>
      <c r="F19" s="138"/>
      <c r="G19" s="88"/>
      <c r="R19" s="86"/>
      <c r="S19" s="86"/>
      <c r="T19" s="616" t="s">
        <v>1259</v>
      </c>
      <c r="U19" s="616"/>
      <c r="V19" s="616"/>
      <c r="W19" s="616"/>
      <c r="X19" s="616"/>
      <c r="Y19" s="89"/>
    </row>
    <row r="20" spans="1:25" ht="15" customHeight="1">
      <c r="A20" s="86"/>
      <c r="B20" s="620"/>
      <c r="C20" s="621"/>
      <c r="D20" s="96"/>
      <c r="E20" s="88"/>
      <c r="F20" s="138"/>
      <c r="G20" s="88"/>
      <c r="Q20" s="134"/>
      <c r="R20" s="95"/>
      <c r="S20" s="96"/>
      <c r="T20" s="616"/>
      <c r="U20" s="616"/>
      <c r="V20" s="616"/>
      <c r="W20" s="616"/>
      <c r="X20" s="616"/>
      <c r="Y20" s="89"/>
    </row>
    <row r="21" spans="1:25" ht="15" customHeight="1">
      <c r="A21" s="86"/>
      <c r="B21" s="622"/>
      <c r="C21" s="623"/>
      <c r="D21" s="96"/>
      <c r="E21" s="88"/>
      <c r="F21" s="114"/>
      <c r="G21" s="198"/>
      <c r="H21" s="610" t="s">
        <v>1260</v>
      </c>
      <c r="I21" s="611"/>
      <c r="J21" s="611"/>
      <c r="K21" s="611"/>
      <c r="L21" s="611"/>
      <c r="M21" s="612"/>
      <c r="N21" s="94"/>
      <c r="O21" s="94"/>
      <c r="P21" s="87"/>
      <c r="Q21" s="115"/>
      <c r="R21" s="94"/>
      <c r="S21" s="96"/>
      <c r="T21" s="616" t="s">
        <v>1265</v>
      </c>
      <c r="U21" s="616"/>
      <c r="V21" s="616"/>
      <c r="W21" s="616"/>
      <c r="X21" s="616"/>
      <c r="Y21" s="89"/>
    </row>
    <row r="22" spans="1:25" ht="15" customHeight="1">
      <c r="A22" s="86"/>
      <c r="B22" s="86"/>
      <c r="C22" s="201"/>
      <c r="D22" s="96"/>
      <c r="H22" s="613"/>
      <c r="I22" s="614"/>
      <c r="J22" s="614"/>
      <c r="K22" s="614"/>
      <c r="L22" s="614"/>
      <c r="M22" s="615"/>
      <c r="N22" s="86"/>
      <c r="O22" s="86"/>
      <c r="Q22" s="124"/>
      <c r="R22" s="86"/>
      <c r="S22" s="86"/>
      <c r="T22" s="616"/>
      <c r="U22" s="616"/>
      <c r="V22" s="616"/>
      <c r="W22" s="616"/>
      <c r="X22" s="616"/>
      <c r="Y22" s="89"/>
    </row>
    <row r="23" spans="1:25" ht="15" customHeight="1">
      <c r="B23" s="123"/>
      <c r="C23" s="202"/>
      <c r="D23" s="96"/>
      <c r="Q23" s="134"/>
      <c r="R23" s="94"/>
      <c r="T23" s="616" t="s">
        <v>1380</v>
      </c>
      <c r="U23" s="616"/>
      <c r="V23" s="616"/>
      <c r="W23" s="616"/>
      <c r="X23" s="616"/>
    </row>
    <row r="24" spans="1:25" ht="15" customHeight="1">
      <c r="A24" s="86"/>
      <c r="B24" s="86"/>
      <c r="C24" s="201"/>
      <c r="D24" s="96"/>
      <c r="Q24" s="88"/>
      <c r="T24" s="616"/>
      <c r="U24" s="616"/>
      <c r="V24" s="616"/>
      <c r="W24" s="616"/>
      <c r="X24" s="616"/>
      <c r="Y24" s="93"/>
    </row>
    <row r="25" spans="1:25" ht="15" customHeight="1">
      <c r="A25" s="86"/>
      <c r="B25" s="86"/>
      <c r="C25" s="201"/>
      <c r="D25" s="96"/>
      <c r="Q25" s="88"/>
      <c r="R25" s="88"/>
      <c r="T25" s="135"/>
      <c r="U25" s="135"/>
      <c r="V25" s="135"/>
      <c r="W25" s="135"/>
      <c r="X25" s="135"/>
      <c r="Y25" s="93"/>
    </row>
    <row r="26" spans="1:25" ht="15" customHeight="1">
      <c r="A26" s="86"/>
      <c r="C26" s="138"/>
      <c r="D26" s="96"/>
      <c r="Q26" s="88"/>
      <c r="R26" s="133"/>
      <c r="S26" s="88"/>
      <c r="T26" s="616" t="s">
        <v>1261</v>
      </c>
      <c r="U26" s="616"/>
      <c r="V26" s="616"/>
      <c r="W26" s="616"/>
      <c r="X26" s="616"/>
      <c r="Y26" s="89"/>
    </row>
    <row r="27" spans="1:25" ht="15" customHeight="1">
      <c r="A27" s="86"/>
      <c r="C27" s="138"/>
      <c r="D27" s="96"/>
      <c r="R27" s="138"/>
      <c r="T27" s="616"/>
      <c r="U27" s="616"/>
      <c r="V27" s="616"/>
      <c r="W27" s="616"/>
      <c r="X27" s="616"/>
      <c r="Y27" s="89"/>
    </row>
    <row r="28" spans="1:25" ht="15" customHeight="1">
      <c r="A28" s="86"/>
      <c r="B28" s="610" t="s">
        <v>1263</v>
      </c>
      <c r="C28" s="611"/>
      <c r="D28" s="611"/>
      <c r="E28" s="611"/>
      <c r="F28" s="611"/>
      <c r="G28" s="612"/>
      <c r="L28" s="96"/>
      <c r="M28" s="96"/>
      <c r="N28" s="96"/>
      <c r="O28" s="96"/>
      <c r="P28" s="88"/>
      <c r="Q28" s="200"/>
      <c r="T28" s="616" t="s">
        <v>1262</v>
      </c>
      <c r="U28" s="616"/>
      <c r="V28" s="616"/>
      <c r="W28" s="616"/>
      <c r="X28" s="616"/>
      <c r="Y28" s="89"/>
    </row>
    <row r="29" spans="1:25" ht="15" customHeight="1">
      <c r="A29" s="86"/>
      <c r="B29" s="624"/>
      <c r="C29" s="625"/>
      <c r="D29" s="625"/>
      <c r="E29" s="625"/>
      <c r="F29" s="625"/>
      <c r="G29" s="626"/>
      <c r="H29" s="198"/>
      <c r="I29" s="198"/>
      <c r="J29" s="198"/>
      <c r="K29" s="198"/>
      <c r="L29" s="94"/>
      <c r="M29" s="94"/>
      <c r="N29" s="94"/>
      <c r="O29" s="94"/>
      <c r="P29" s="198"/>
      <c r="Q29" s="199"/>
      <c r="R29" s="137"/>
      <c r="S29" s="88"/>
      <c r="T29" s="616"/>
      <c r="U29" s="616"/>
      <c r="V29" s="616"/>
      <c r="W29" s="616"/>
      <c r="X29" s="616"/>
      <c r="Y29" s="89"/>
    </row>
    <row r="30" spans="1:25" ht="15" customHeight="1">
      <c r="A30" s="86"/>
      <c r="B30" s="624"/>
      <c r="C30" s="625"/>
      <c r="D30" s="625"/>
      <c r="E30" s="625"/>
      <c r="F30" s="625"/>
      <c r="G30" s="626"/>
      <c r="R30" s="114"/>
      <c r="S30" s="88"/>
      <c r="T30" s="616" t="s">
        <v>1264</v>
      </c>
      <c r="U30" s="616"/>
      <c r="V30" s="616"/>
      <c r="W30" s="616"/>
      <c r="X30" s="616"/>
      <c r="Y30" s="89"/>
    </row>
    <row r="31" spans="1:25" ht="15" customHeight="1">
      <c r="A31" s="86"/>
      <c r="B31" s="613"/>
      <c r="C31" s="614"/>
      <c r="D31" s="614"/>
      <c r="E31" s="614"/>
      <c r="F31" s="614"/>
      <c r="G31" s="615"/>
      <c r="H31" s="96"/>
      <c r="I31" s="96"/>
      <c r="L31" s="86"/>
      <c r="M31" s="86"/>
      <c r="N31" s="86"/>
      <c r="O31" s="86"/>
      <c r="Q31" s="70"/>
      <c r="T31" s="616"/>
      <c r="U31" s="616"/>
      <c r="V31" s="616"/>
      <c r="W31" s="616"/>
      <c r="X31" s="616"/>
      <c r="Y31" s="89"/>
    </row>
    <row r="32" spans="1:25" ht="15" customHeight="1">
      <c r="A32" s="86"/>
      <c r="D32" s="86"/>
      <c r="E32" s="138"/>
      <c r="F32" s="88"/>
      <c r="G32" s="96"/>
      <c r="H32" s="96"/>
      <c r="I32" s="96"/>
      <c r="L32" s="86"/>
      <c r="M32" s="86"/>
      <c r="N32" s="86"/>
      <c r="O32" s="86"/>
      <c r="Q32" s="70"/>
      <c r="R32" s="87"/>
      <c r="S32" s="88"/>
      <c r="T32" s="616" t="s">
        <v>1265</v>
      </c>
      <c r="U32" s="616"/>
      <c r="V32" s="616"/>
      <c r="W32" s="616"/>
      <c r="X32" s="616"/>
      <c r="Y32" s="89"/>
    </row>
    <row r="33" spans="1:25" ht="15" customHeight="1">
      <c r="A33" s="86"/>
      <c r="E33" s="138"/>
      <c r="F33" s="88"/>
      <c r="G33" s="88"/>
      <c r="H33" s="96"/>
      <c r="I33" s="88"/>
      <c r="O33" s="86"/>
      <c r="T33" s="616"/>
      <c r="U33" s="616"/>
      <c r="V33" s="616"/>
      <c r="W33" s="616"/>
      <c r="X33" s="616"/>
      <c r="Y33" s="89"/>
    </row>
    <row r="34" spans="1:25" ht="15" customHeight="1">
      <c r="A34" s="86"/>
      <c r="E34" s="138"/>
      <c r="F34" s="88"/>
      <c r="G34" s="88"/>
      <c r="H34" s="96"/>
      <c r="I34" s="88"/>
      <c r="T34" s="93"/>
      <c r="U34" s="93"/>
      <c r="V34" s="93"/>
      <c r="W34" s="93"/>
      <c r="X34" s="93"/>
      <c r="Y34" s="93"/>
    </row>
    <row r="35" spans="1:25" ht="15" customHeight="1">
      <c r="A35" s="86"/>
      <c r="B35" s="86"/>
      <c r="C35" s="86"/>
      <c r="D35" s="86"/>
      <c r="E35" s="201"/>
      <c r="F35" s="96"/>
      <c r="G35" s="96"/>
      <c r="H35" s="96"/>
      <c r="I35" s="94"/>
      <c r="R35" s="86"/>
      <c r="S35" s="86"/>
      <c r="T35" s="616" t="s">
        <v>1261</v>
      </c>
      <c r="U35" s="616"/>
      <c r="V35" s="616"/>
      <c r="W35" s="616"/>
      <c r="X35" s="616"/>
      <c r="Y35" s="89"/>
    </row>
    <row r="36" spans="1:25" ht="15" customHeight="1">
      <c r="A36" s="86"/>
      <c r="B36" s="86"/>
      <c r="C36" s="86"/>
      <c r="D36" s="86"/>
      <c r="E36" s="90"/>
      <c r="F36" s="198"/>
      <c r="G36" s="198"/>
      <c r="H36" s="610" t="s">
        <v>123</v>
      </c>
      <c r="I36" s="625"/>
      <c r="J36" s="611"/>
      <c r="K36" s="611"/>
      <c r="L36" s="611"/>
      <c r="M36" s="612"/>
      <c r="O36" s="88"/>
      <c r="P36" s="198"/>
      <c r="Q36" s="91"/>
      <c r="R36" s="95"/>
      <c r="S36" s="96"/>
      <c r="T36" s="616"/>
      <c r="U36" s="616"/>
      <c r="V36" s="616"/>
      <c r="W36" s="616"/>
      <c r="X36" s="616"/>
      <c r="Y36" s="89"/>
    </row>
    <row r="37" spans="1:25" ht="15" customHeight="1">
      <c r="A37" s="86"/>
      <c r="B37" s="86"/>
      <c r="C37" s="86"/>
      <c r="D37" s="86"/>
      <c r="E37" s="203"/>
      <c r="F37" s="92"/>
      <c r="G37" s="92"/>
      <c r="H37" s="613"/>
      <c r="I37" s="614"/>
      <c r="J37" s="614"/>
      <c r="K37" s="614"/>
      <c r="L37" s="614"/>
      <c r="M37" s="615"/>
      <c r="N37" s="92"/>
      <c r="O37" s="92"/>
      <c r="Q37" s="70"/>
      <c r="R37" s="94"/>
      <c r="S37" s="96"/>
      <c r="T37" s="616" t="s">
        <v>1265</v>
      </c>
      <c r="U37" s="616"/>
      <c r="V37" s="616"/>
      <c r="W37" s="616"/>
      <c r="X37" s="616"/>
      <c r="Y37" s="89"/>
    </row>
    <row r="38" spans="1:25" ht="15" customHeight="1">
      <c r="A38" s="86"/>
      <c r="B38" s="86"/>
      <c r="C38" s="86"/>
      <c r="D38" s="86"/>
      <c r="E38" s="201"/>
      <c r="F38" s="88"/>
      <c r="G38" s="88"/>
      <c r="H38" s="96"/>
      <c r="I38" s="92"/>
      <c r="L38" s="86"/>
      <c r="M38" s="86"/>
      <c r="N38" s="96"/>
      <c r="O38" s="96"/>
      <c r="R38" s="86"/>
      <c r="S38" s="86"/>
      <c r="T38" s="616"/>
      <c r="U38" s="616"/>
      <c r="V38" s="616"/>
      <c r="W38" s="616"/>
      <c r="X38" s="616"/>
      <c r="Y38" s="89"/>
    </row>
    <row r="39" spans="1:25" ht="15" customHeight="1">
      <c r="A39" s="86"/>
      <c r="B39" s="86"/>
      <c r="C39" s="86"/>
      <c r="D39" s="86"/>
      <c r="E39" s="201"/>
      <c r="F39" s="88"/>
      <c r="G39" s="88"/>
      <c r="H39" s="96"/>
      <c r="I39" s="88"/>
      <c r="N39" s="88"/>
      <c r="O39" s="88"/>
      <c r="T39" s="93"/>
      <c r="U39" s="93"/>
      <c r="V39" s="93"/>
      <c r="W39" s="93"/>
      <c r="X39" s="93"/>
      <c r="Y39" s="93"/>
    </row>
    <row r="40" spans="1:25" ht="15" customHeight="1">
      <c r="A40" s="86"/>
      <c r="B40" s="86"/>
      <c r="C40" s="86"/>
      <c r="D40" s="86"/>
      <c r="E40" s="201"/>
      <c r="F40" s="88"/>
      <c r="G40" s="88"/>
      <c r="H40" s="96"/>
      <c r="I40" s="198"/>
      <c r="N40" s="88"/>
      <c r="O40" s="88"/>
      <c r="R40" s="86"/>
      <c r="S40" s="86"/>
      <c r="T40" s="616" t="s">
        <v>1261</v>
      </c>
      <c r="U40" s="616"/>
      <c r="V40" s="616"/>
      <c r="W40" s="616"/>
      <c r="X40" s="616"/>
      <c r="Y40" s="89"/>
    </row>
    <row r="41" spans="1:25" ht="15" customHeight="1">
      <c r="A41" s="86"/>
      <c r="B41" s="86"/>
      <c r="C41" s="86"/>
      <c r="D41" s="86"/>
      <c r="E41" s="90"/>
      <c r="F41" s="198"/>
      <c r="G41" s="198"/>
      <c r="H41" s="610" t="s">
        <v>125</v>
      </c>
      <c r="I41" s="611"/>
      <c r="J41" s="611"/>
      <c r="K41" s="611"/>
      <c r="L41" s="611"/>
      <c r="M41" s="612"/>
      <c r="N41" s="198"/>
      <c r="O41" s="198"/>
      <c r="P41" s="198"/>
      <c r="Q41" s="91"/>
      <c r="R41" s="95"/>
      <c r="S41" s="96"/>
      <c r="T41" s="616"/>
      <c r="U41" s="616"/>
      <c r="V41" s="616"/>
      <c r="W41" s="616"/>
      <c r="X41" s="616"/>
      <c r="Y41" s="89"/>
    </row>
    <row r="42" spans="1:25" ht="15" customHeight="1">
      <c r="A42" s="86"/>
      <c r="B42" s="86"/>
      <c r="C42" s="86"/>
      <c r="D42" s="86"/>
      <c r="E42" s="203"/>
      <c r="F42" s="92"/>
      <c r="G42" s="92"/>
      <c r="H42" s="613"/>
      <c r="I42" s="614"/>
      <c r="J42" s="614"/>
      <c r="K42" s="614"/>
      <c r="L42" s="614"/>
      <c r="M42" s="615"/>
      <c r="O42" s="88"/>
      <c r="Q42" s="70"/>
      <c r="R42" s="94"/>
      <c r="S42" s="96"/>
      <c r="T42" s="616" t="s">
        <v>1265</v>
      </c>
      <c r="U42" s="616"/>
      <c r="V42" s="616"/>
      <c r="W42" s="616"/>
      <c r="X42" s="616"/>
      <c r="Y42" s="89"/>
    </row>
    <row r="43" spans="1:25" ht="15" customHeight="1">
      <c r="A43" s="86"/>
      <c r="B43" s="86"/>
      <c r="C43" s="86"/>
      <c r="D43" s="86"/>
      <c r="E43" s="201"/>
      <c r="F43" s="88"/>
      <c r="G43" s="88"/>
      <c r="J43" s="86"/>
      <c r="K43" s="86"/>
      <c r="L43" s="86"/>
      <c r="M43" s="86"/>
      <c r="O43" s="88"/>
      <c r="R43" s="86"/>
      <c r="S43" s="86"/>
      <c r="T43" s="616"/>
      <c r="U43" s="616"/>
      <c r="V43" s="616"/>
      <c r="W43" s="616"/>
      <c r="X43" s="616"/>
      <c r="Y43" s="89"/>
    </row>
    <row r="44" spans="1:25" ht="15" customHeight="1">
      <c r="A44" s="86"/>
      <c r="B44" s="86"/>
      <c r="C44" s="86"/>
      <c r="D44" s="86"/>
      <c r="E44" s="201"/>
      <c r="F44" s="88"/>
      <c r="G44" s="88"/>
      <c r="O44" s="88"/>
      <c r="T44" s="93"/>
      <c r="U44" s="93"/>
      <c r="V44" s="93"/>
      <c r="W44" s="93"/>
      <c r="X44" s="93"/>
      <c r="Y44" s="93"/>
    </row>
    <row r="45" spans="1:25" ht="15" customHeight="1">
      <c r="A45" s="86"/>
      <c r="B45" s="86"/>
      <c r="C45" s="86"/>
      <c r="D45" s="86"/>
      <c r="E45" s="201"/>
      <c r="F45" s="88"/>
      <c r="G45" s="88"/>
      <c r="O45" s="88"/>
      <c r="P45" s="88"/>
      <c r="Q45" s="88"/>
      <c r="R45" s="86"/>
      <c r="S45" s="86"/>
      <c r="T45" s="616" t="s">
        <v>1261</v>
      </c>
      <c r="U45" s="616"/>
      <c r="V45" s="616"/>
      <c r="W45" s="616"/>
      <c r="X45" s="616"/>
      <c r="Y45" s="89"/>
    </row>
    <row r="46" spans="1:25" ht="15" customHeight="1">
      <c r="A46" s="86"/>
      <c r="B46" s="86"/>
      <c r="C46" s="86"/>
      <c r="D46" s="86"/>
      <c r="E46" s="90"/>
      <c r="F46" s="198"/>
      <c r="G46" s="198"/>
      <c r="H46" s="610" t="s">
        <v>1266</v>
      </c>
      <c r="I46" s="611"/>
      <c r="J46" s="611"/>
      <c r="K46" s="611"/>
      <c r="L46" s="611"/>
      <c r="M46" s="612"/>
      <c r="O46" s="88"/>
      <c r="P46" s="198"/>
      <c r="Q46" s="91"/>
      <c r="R46" s="95"/>
      <c r="S46" s="96"/>
      <c r="T46" s="616"/>
      <c r="U46" s="616"/>
      <c r="V46" s="616"/>
      <c r="W46" s="616"/>
      <c r="X46" s="616"/>
      <c r="Y46" s="89"/>
    </row>
    <row r="47" spans="1:25" ht="15" customHeight="1">
      <c r="A47" s="86"/>
      <c r="B47" s="86"/>
      <c r="C47" s="86"/>
      <c r="D47" s="86"/>
      <c r="E47" s="203"/>
      <c r="F47" s="92"/>
      <c r="G47" s="92"/>
      <c r="H47" s="613"/>
      <c r="I47" s="614"/>
      <c r="J47" s="614"/>
      <c r="K47" s="614"/>
      <c r="L47" s="614"/>
      <c r="M47" s="615"/>
      <c r="N47" s="92"/>
      <c r="O47" s="92"/>
      <c r="Q47" s="70"/>
      <c r="R47" s="94"/>
      <c r="S47" s="96"/>
      <c r="T47" s="616" t="s">
        <v>1265</v>
      </c>
      <c r="U47" s="616"/>
      <c r="V47" s="616"/>
      <c r="W47" s="616"/>
      <c r="X47" s="616"/>
      <c r="Y47" s="89"/>
    </row>
    <row r="48" spans="1:25" ht="15" customHeight="1">
      <c r="A48" s="86"/>
      <c r="B48" s="86"/>
      <c r="C48" s="86"/>
      <c r="D48" s="86"/>
      <c r="E48" s="201"/>
      <c r="F48" s="88"/>
      <c r="G48" s="88"/>
      <c r="J48" s="86"/>
      <c r="K48" s="86"/>
      <c r="L48" s="86"/>
      <c r="M48" s="86"/>
      <c r="N48" s="88"/>
      <c r="O48" s="88"/>
      <c r="R48" s="86"/>
      <c r="S48" s="86"/>
      <c r="T48" s="616"/>
      <c r="U48" s="616"/>
      <c r="V48" s="616"/>
      <c r="W48" s="616"/>
      <c r="X48" s="616"/>
      <c r="Y48" s="89"/>
    </row>
    <row r="49" spans="1:25" ht="15" customHeight="1">
      <c r="A49" s="86"/>
      <c r="B49" s="86"/>
      <c r="C49" s="86"/>
      <c r="D49" s="86"/>
      <c r="E49" s="201"/>
      <c r="F49" s="88"/>
      <c r="G49" s="88"/>
      <c r="N49" s="88"/>
      <c r="O49" s="88"/>
      <c r="T49" s="93"/>
      <c r="U49" s="93"/>
      <c r="V49" s="93"/>
      <c r="W49" s="93"/>
      <c r="X49" s="93"/>
      <c r="Y49" s="93"/>
    </row>
    <row r="50" spans="1:25" ht="15" customHeight="1">
      <c r="A50" s="86"/>
      <c r="B50" s="86"/>
      <c r="C50" s="86"/>
      <c r="D50" s="86"/>
      <c r="E50" s="90"/>
      <c r="F50" s="198"/>
      <c r="G50" s="198"/>
      <c r="H50" s="610" t="s">
        <v>1267</v>
      </c>
      <c r="I50" s="611"/>
      <c r="J50" s="611"/>
      <c r="K50" s="611"/>
      <c r="L50" s="611"/>
      <c r="M50" s="612"/>
      <c r="N50" s="198"/>
      <c r="O50" s="198"/>
      <c r="P50" s="198"/>
      <c r="Q50" s="87"/>
      <c r="R50" s="94"/>
      <c r="S50" s="96"/>
      <c r="T50" s="616" t="s">
        <v>1261</v>
      </c>
      <c r="U50" s="616"/>
      <c r="V50" s="616"/>
      <c r="W50" s="616"/>
      <c r="X50" s="616"/>
      <c r="Y50" s="89"/>
    </row>
    <row r="51" spans="1:25" ht="15" customHeight="1">
      <c r="A51" s="86"/>
      <c r="B51" s="86"/>
      <c r="C51" s="86"/>
      <c r="D51" s="86"/>
      <c r="E51" s="203"/>
      <c r="F51" s="92"/>
      <c r="G51" s="92"/>
      <c r="H51" s="613"/>
      <c r="I51" s="614"/>
      <c r="J51" s="614"/>
      <c r="K51" s="614"/>
      <c r="L51" s="614"/>
      <c r="M51" s="615"/>
      <c r="N51" s="92"/>
      <c r="O51" s="92"/>
      <c r="R51" s="86"/>
      <c r="S51" s="86"/>
      <c r="T51" s="616"/>
      <c r="U51" s="616"/>
      <c r="V51" s="616"/>
      <c r="W51" s="616"/>
      <c r="X51" s="616"/>
      <c r="Y51" s="89"/>
    </row>
    <row r="52" spans="1:25" ht="15" customHeight="1">
      <c r="A52" s="86"/>
      <c r="B52" s="86"/>
      <c r="C52" s="86"/>
      <c r="D52" s="86"/>
      <c r="E52" s="201"/>
      <c r="F52" s="88"/>
      <c r="G52" s="88"/>
      <c r="N52" s="88"/>
      <c r="O52" s="88"/>
      <c r="T52" s="93"/>
      <c r="U52" s="93"/>
      <c r="V52" s="93"/>
      <c r="W52" s="93"/>
      <c r="X52" s="93"/>
      <c r="Y52" s="93"/>
    </row>
    <row r="53" spans="1:25" ht="15" customHeight="1">
      <c r="A53" s="86"/>
      <c r="B53" s="86"/>
      <c r="C53" s="86"/>
      <c r="D53" s="86"/>
      <c r="E53" s="201"/>
      <c r="F53" s="88"/>
      <c r="G53" s="88"/>
      <c r="N53" s="88"/>
      <c r="O53" s="88"/>
      <c r="T53" s="93"/>
      <c r="U53" s="93"/>
      <c r="V53" s="93"/>
      <c r="W53" s="93"/>
      <c r="X53" s="93"/>
      <c r="Y53" s="93"/>
    </row>
    <row r="54" spans="1:25" ht="15" customHeight="1">
      <c r="A54" s="86"/>
      <c r="B54" s="86"/>
      <c r="C54" s="86"/>
      <c r="D54" s="86"/>
      <c r="E54" s="90"/>
      <c r="F54" s="198"/>
      <c r="G54" s="198"/>
      <c r="H54" s="610" t="s">
        <v>1268</v>
      </c>
      <c r="I54" s="611"/>
      <c r="J54" s="611"/>
      <c r="K54" s="611"/>
      <c r="L54" s="611"/>
      <c r="M54" s="612"/>
      <c r="N54" s="198"/>
      <c r="O54" s="198"/>
      <c r="P54" s="198"/>
      <c r="Q54" s="87"/>
      <c r="R54" s="94"/>
      <c r="S54" s="96"/>
      <c r="T54" s="616" t="s">
        <v>1261</v>
      </c>
      <c r="U54" s="616"/>
      <c r="V54" s="616"/>
      <c r="W54" s="616"/>
      <c r="X54" s="616"/>
      <c r="Y54" s="89"/>
    </row>
    <row r="55" spans="1:25" ht="15" customHeight="1">
      <c r="A55" s="86"/>
      <c r="B55" s="86"/>
      <c r="C55" s="86"/>
      <c r="D55" s="86"/>
      <c r="E55" s="86"/>
      <c r="H55" s="613"/>
      <c r="I55" s="614"/>
      <c r="J55" s="614"/>
      <c r="K55" s="614"/>
      <c r="L55" s="614"/>
      <c r="M55" s="615"/>
      <c r="R55" s="86"/>
      <c r="S55" s="86"/>
      <c r="T55" s="616"/>
      <c r="U55" s="616"/>
      <c r="V55" s="616"/>
      <c r="W55" s="616"/>
      <c r="X55" s="616"/>
      <c r="Y55" s="89"/>
    </row>
    <row r="56" spans="1:25">
      <c r="A56" s="86"/>
      <c r="B56" s="86"/>
      <c r="C56" s="86"/>
      <c r="D56" s="86"/>
      <c r="E56" s="86"/>
      <c r="F56" s="86"/>
      <c r="G56" s="86"/>
      <c r="H56" s="86"/>
      <c r="I56" s="86"/>
      <c r="J56" s="86"/>
      <c r="K56" s="86"/>
      <c r="L56" s="86"/>
      <c r="M56" s="86"/>
      <c r="N56" s="86"/>
      <c r="O56" s="86"/>
      <c r="R56" s="86"/>
      <c r="S56" s="86"/>
      <c r="T56" s="97"/>
      <c r="U56" s="97"/>
      <c r="V56" s="97"/>
      <c r="W56" s="97"/>
      <c r="X56" s="97"/>
      <c r="Y56" s="97"/>
    </row>
    <row r="57" spans="1:25">
      <c r="A57" s="86"/>
      <c r="B57" s="86"/>
      <c r="C57" s="86"/>
      <c r="D57" s="86"/>
      <c r="E57" s="86"/>
      <c r="F57" s="86"/>
      <c r="G57" s="86"/>
      <c r="H57" s="86"/>
      <c r="I57" s="86"/>
      <c r="J57" s="86"/>
      <c r="K57" s="86"/>
      <c r="L57" s="86"/>
      <c r="M57" s="86"/>
      <c r="N57" s="86"/>
      <c r="O57" s="86"/>
    </row>
    <row r="58" spans="1:25">
      <c r="A58" s="86"/>
      <c r="B58" s="86"/>
      <c r="C58" s="86"/>
      <c r="D58" s="86"/>
      <c r="E58" s="86"/>
      <c r="F58" s="86"/>
      <c r="G58" s="86"/>
      <c r="H58" s="86"/>
      <c r="I58" s="86"/>
      <c r="J58" s="86"/>
      <c r="K58" s="86"/>
      <c r="L58" s="86"/>
      <c r="M58" s="86"/>
      <c r="N58" s="86"/>
      <c r="O58" s="86"/>
    </row>
    <row r="59" spans="1:25">
      <c r="A59" s="86"/>
      <c r="B59" s="86"/>
      <c r="C59" s="86"/>
      <c r="D59" s="86"/>
      <c r="E59" s="86"/>
      <c r="F59" s="86"/>
      <c r="G59" s="86"/>
      <c r="H59" s="86"/>
      <c r="I59" s="86"/>
      <c r="J59" s="86"/>
      <c r="K59" s="86"/>
      <c r="L59" s="86"/>
      <c r="M59" s="86"/>
      <c r="N59" s="86"/>
      <c r="O59" s="86"/>
      <c r="P59" s="86"/>
      <c r="Q59" s="86"/>
      <c r="R59" s="86"/>
      <c r="S59" s="86"/>
      <c r="T59" s="97"/>
      <c r="U59" s="97"/>
      <c r="V59" s="97"/>
      <c r="W59" s="97"/>
      <c r="X59" s="97"/>
      <c r="Y59" s="97"/>
    </row>
    <row r="60" spans="1:25">
      <c r="A60" s="86"/>
      <c r="B60" s="86"/>
      <c r="C60" s="86"/>
      <c r="D60" s="86"/>
      <c r="E60" s="86"/>
      <c r="F60" s="86"/>
      <c r="G60" s="86"/>
      <c r="H60" s="86"/>
      <c r="I60" s="86"/>
      <c r="J60" s="86"/>
      <c r="K60" s="86"/>
      <c r="L60" s="86"/>
      <c r="M60" s="86"/>
      <c r="N60" s="86"/>
      <c r="O60" s="86"/>
    </row>
    <row r="61" spans="1:25">
      <c r="A61" s="86"/>
      <c r="B61" s="86"/>
      <c r="C61" s="86"/>
      <c r="D61" s="86"/>
      <c r="E61" s="86"/>
      <c r="F61" s="86"/>
      <c r="G61" s="86"/>
      <c r="H61" s="86"/>
      <c r="I61" s="86"/>
      <c r="J61" s="86"/>
      <c r="K61" s="86"/>
      <c r="L61" s="86"/>
      <c r="M61" s="86"/>
      <c r="N61" s="86"/>
      <c r="O61" s="86"/>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&amp;C&amp;"Century,標準"&amp;12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topLeftCell="A40" zoomScaleNormal="100" workbookViewId="0">
      <selection activeCell="D43" sqref="D43:D4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28" t="s">
        <v>1226</v>
      </c>
      <c r="B1" s="628"/>
    </row>
    <row r="2" spans="1:4" ht="15.95" customHeight="1">
      <c r="A2" s="629" t="s">
        <v>0</v>
      </c>
      <c r="B2" s="629"/>
      <c r="C2" s="71"/>
      <c r="D2" s="71"/>
    </row>
    <row r="3" spans="1:4" ht="15.6" customHeight="1">
      <c r="A3" s="627" t="s">
        <v>1</v>
      </c>
      <c r="B3" s="627"/>
      <c r="C3" s="163">
        <v>4</v>
      </c>
      <c r="D3" s="631" t="s">
        <v>1353</v>
      </c>
    </row>
    <row r="4" spans="1:4" ht="15.6" customHeight="1">
      <c r="A4" s="627" t="s">
        <v>2</v>
      </c>
      <c r="B4" s="627"/>
      <c r="C4" s="163"/>
      <c r="D4" s="631"/>
    </row>
    <row r="5" spans="1:4" ht="15.6" customHeight="1">
      <c r="A5" s="163">
        <v>1</v>
      </c>
      <c r="B5" s="165" t="s">
        <v>3</v>
      </c>
      <c r="C5" s="163">
        <v>5</v>
      </c>
      <c r="D5" s="631" t="s">
        <v>1354</v>
      </c>
    </row>
    <row r="6" spans="1:4" ht="15.6" customHeight="1">
      <c r="A6" s="163">
        <v>2</v>
      </c>
      <c r="B6" s="165" t="s">
        <v>4</v>
      </c>
      <c r="C6" s="163"/>
      <c r="D6" s="631"/>
    </row>
    <row r="7" spans="1:4" ht="15.6" customHeight="1">
      <c r="A7" s="163">
        <v>3</v>
      </c>
      <c r="B7" s="165" t="s">
        <v>5</v>
      </c>
      <c r="C7" s="163">
        <v>6</v>
      </c>
      <c r="D7" s="631" t="s">
        <v>1355</v>
      </c>
    </row>
    <row r="8" spans="1:4" ht="15.6" customHeight="1">
      <c r="A8" s="163">
        <v>4</v>
      </c>
      <c r="B8" s="165" t="s">
        <v>6</v>
      </c>
      <c r="C8" s="163"/>
      <c r="D8" s="631"/>
    </row>
    <row r="9" spans="1:4" ht="15.6" customHeight="1">
      <c r="A9" s="163">
        <v>5</v>
      </c>
      <c r="B9" s="630" t="s">
        <v>7</v>
      </c>
      <c r="C9" s="164"/>
      <c r="D9" s="631"/>
    </row>
    <row r="10" spans="1:4" ht="15.6" customHeight="1">
      <c r="A10" s="163"/>
      <c r="B10" s="630"/>
    </row>
    <row r="11" spans="1:4" ht="15.6" customHeight="1">
      <c r="A11" s="163">
        <v>6</v>
      </c>
      <c r="B11" s="160" t="s">
        <v>8</v>
      </c>
      <c r="C11" s="627" t="s">
        <v>50</v>
      </c>
      <c r="D11" s="627"/>
    </row>
    <row r="12" spans="1:4" ht="15.6" customHeight="1">
      <c r="A12" s="163">
        <v>7</v>
      </c>
      <c r="B12" s="160" t="s">
        <v>9</v>
      </c>
      <c r="C12" s="163">
        <v>1</v>
      </c>
      <c r="D12" s="160" t="s">
        <v>45</v>
      </c>
    </row>
    <row r="13" spans="1:4" ht="15.6" customHeight="1">
      <c r="A13" s="163">
        <v>8</v>
      </c>
      <c r="B13" s="160" t="s">
        <v>10</v>
      </c>
      <c r="C13" s="163">
        <v>2</v>
      </c>
      <c r="D13" s="164" t="s">
        <v>1420</v>
      </c>
    </row>
    <row r="14" spans="1:4" ht="15.6" customHeight="1">
      <c r="A14" s="163">
        <v>9</v>
      </c>
      <c r="B14" s="378" t="s">
        <v>1419</v>
      </c>
      <c r="C14" s="163">
        <v>3</v>
      </c>
      <c r="D14" s="164" t="s">
        <v>1421</v>
      </c>
    </row>
    <row r="15" spans="1:4" ht="15.6" customHeight="1">
      <c r="A15" s="163">
        <v>10</v>
      </c>
      <c r="B15" s="160" t="s">
        <v>1356</v>
      </c>
      <c r="C15" s="163">
        <v>4</v>
      </c>
      <c r="D15" s="387" t="s">
        <v>46</v>
      </c>
    </row>
    <row r="16" spans="1:4" ht="15.6" customHeight="1">
      <c r="A16" s="163">
        <v>11</v>
      </c>
      <c r="B16" s="160" t="s">
        <v>1357</v>
      </c>
      <c r="C16" s="163">
        <v>5</v>
      </c>
      <c r="D16" s="631" t="s">
        <v>47</v>
      </c>
    </row>
    <row r="17" spans="1:4" ht="15.6" customHeight="1">
      <c r="A17" s="163"/>
      <c r="B17" s="164"/>
      <c r="C17" s="163"/>
      <c r="D17" s="631"/>
    </row>
    <row r="18" spans="1:4" ht="15.6" customHeight="1">
      <c r="A18" s="627" t="s">
        <v>34</v>
      </c>
      <c r="B18" s="627"/>
      <c r="C18" s="163">
        <v>6</v>
      </c>
      <c r="D18" s="166" t="s">
        <v>48</v>
      </c>
    </row>
    <row r="19" spans="1:4" ht="15.6" customHeight="1">
      <c r="A19" s="163">
        <v>1</v>
      </c>
      <c r="B19" s="160" t="s">
        <v>35</v>
      </c>
      <c r="C19" s="163">
        <v>7</v>
      </c>
      <c r="D19" s="160" t="s">
        <v>49</v>
      </c>
    </row>
    <row r="20" spans="1:4" ht="15.6" customHeight="1">
      <c r="A20" s="163">
        <v>2</v>
      </c>
      <c r="B20" s="160" t="s">
        <v>36</v>
      </c>
    </row>
    <row r="21" spans="1:4" ht="15.6" customHeight="1">
      <c r="A21" s="163">
        <v>3</v>
      </c>
      <c r="B21" s="160" t="s">
        <v>37</v>
      </c>
      <c r="C21" s="627" t="s">
        <v>51</v>
      </c>
      <c r="D21" s="627"/>
    </row>
    <row r="22" spans="1:4" ht="15.6" customHeight="1">
      <c r="A22" s="163">
        <v>4</v>
      </c>
      <c r="B22" s="160" t="s">
        <v>38</v>
      </c>
      <c r="C22" s="627" t="s">
        <v>52</v>
      </c>
      <c r="D22" s="627"/>
    </row>
    <row r="23" spans="1:4" ht="15.6" customHeight="1">
      <c r="A23" s="163">
        <v>5</v>
      </c>
      <c r="B23" s="160" t="s">
        <v>39</v>
      </c>
      <c r="C23" s="163">
        <v>1</v>
      </c>
      <c r="D23" s="160" t="s">
        <v>53</v>
      </c>
    </row>
    <row r="24" spans="1:4" ht="15.6" customHeight="1">
      <c r="A24" s="163">
        <v>6</v>
      </c>
      <c r="B24" s="160" t="s">
        <v>40</v>
      </c>
      <c r="C24" s="163">
        <v>2</v>
      </c>
      <c r="D24" s="160" t="s">
        <v>55</v>
      </c>
    </row>
    <row r="25" spans="1:4" ht="15.6" customHeight="1">
      <c r="A25" s="164"/>
      <c r="B25" s="164"/>
      <c r="C25" s="163">
        <v>3</v>
      </c>
      <c r="D25" s="160" t="s">
        <v>56</v>
      </c>
    </row>
    <row r="26" spans="1:4" ht="15.6" customHeight="1">
      <c r="A26" s="627" t="s">
        <v>11</v>
      </c>
      <c r="B26" s="627"/>
      <c r="C26" s="163">
        <v>4</v>
      </c>
      <c r="D26" s="158" t="s">
        <v>1422</v>
      </c>
    </row>
    <row r="27" spans="1:4" ht="15.6" customHeight="1">
      <c r="A27" s="163">
        <v>1</v>
      </c>
      <c r="B27" s="160" t="s">
        <v>12</v>
      </c>
      <c r="C27" s="163">
        <v>5</v>
      </c>
      <c r="D27" s="160" t="s">
        <v>57</v>
      </c>
    </row>
    <row r="28" spans="1:4" ht="15.6" customHeight="1">
      <c r="A28" s="163">
        <v>2</v>
      </c>
      <c r="B28" s="160" t="s">
        <v>13</v>
      </c>
      <c r="C28" s="163">
        <v>6</v>
      </c>
      <c r="D28" s="160" t="s">
        <v>54</v>
      </c>
    </row>
    <row r="29" spans="1:4" ht="15.6" customHeight="1">
      <c r="A29" s="163">
        <v>3</v>
      </c>
      <c r="B29" s="160" t="s">
        <v>14</v>
      </c>
      <c r="C29" s="163">
        <v>7</v>
      </c>
      <c r="D29" s="387" t="s">
        <v>58</v>
      </c>
    </row>
    <row r="30" spans="1:4" ht="15.6" customHeight="1">
      <c r="A30" s="163">
        <v>4</v>
      </c>
      <c r="B30" s="160" t="s">
        <v>15</v>
      </c>
      <c r="C30" s="163">
        <v>8</v>
      </c>
      <c r="D30" s="160" t="s">
        <v>59</v>
      </c>
    </row>
    <row r="31" spans="1:4" ht="15.6" customHeight="1">
      <c r="A31" s="163">
        <v>5</v>
      </c>
      <c r="B31" s="160" t="s">
        <v>16</v>
      </c>
      <c r="C31" s="163">
        <v>9</v>
      </c>
      <c r="D31" s="631" t="s">
        <v>60</v>
      </c>
    </row>
    <row r="32" spans="1:4" ht="15.6" customHeight="1">
      <c r="A32" s="163">
        <v>6</v>
      </c>
      <c r="B32" s="160" t="s">
        <v>17</v>
      </c>
      <c r="C32" s="164"/>
      <c r="D32" s="631"/>
    </row>
    <row r="33" spans="1:4" ht="15.6" customHeight="1">
      <c r="A33" s="163">
        <v>7</v>
      </c>
      <c r="B33" s="160" t="s">
        <v>18</v>
      </c>
      <c r="C33" s="163">
        <v>10</v>
      </c>
      <c r="D33" s="160" t="s">
        <v>61</v>
      </c>
    </row>
    <row r="34" spans="1:4" ht="15.6" customHeight="1">
      <c r="A34" s="164"/>
      <c r="B34" s="164"/>
      <c r="C34" s="163">
        <v>11</v>
      </c>
      <c r="D34" s="160" t="s">
        <v>21</v>
      </c>
    </row>
    <row r="35" spans="1:4" ht="15.6" customHeight="1">
      <c r="A35" s="627" t="s">
        <v>19</v>
      </c>
      <c r="B35" s="627"/>
      <c r="C35" s="163">
        <v>12</v>
      </c>
      <c r="D35" s="160" t="s">
        <v>25</v>
      </c>
    </row>
    <row r="36" spans="1:4" ht="15.6" customHeight="1">
      <c r="A36" s="163">
        <v>1</v>
      </c>
      <c r="B36" s="160" t="s">
        <v>20</v>
      </c>
      <c r="C36" s="627"/>
      <c r="D36" s="627"/>
    </row>
    <row r="37" spans="1:4" ht="15.6" customHeight="1">
      <c r="A37" s="163">
        <v>2</v>
      </c>
      <c r="B37" s="166" t="s">
        <v>22</v>
      </c>
      <c r="C37" s="627" t="s">
        <v>1358</v>
      </c>
      <c r="D37" s="627"/>
    </row>
    <row r="38" spans="1:4" ht="15.6" customHeight="1">
      <c r="A38" s="163">
        <v>3</v>
      </c>
      <c r="B38" s="160" t="s">
        <v>23</v>
      </c>
      <c r="C38" s="163">
        <v>1</v>
      </c>
      <c r="D38" s="632" t="s">
        <v>1359</v>
      </c>
    </row>
    <row r="39" spans="1:4" ht="15.6" customHeight="1">
      <c r="A39" s="163">
        <v>4</v>
      </c>
      <c r="B39" s="166" t="s">
        <v>26</v>
      </c>
      <c r="C39" s="163"/>
      <c r="D39" s="632"/>
    </row>
    <row r="40" spans="1:4" ht="15.6" customHeight="1">
      <c r="A40" s="163">
        <v>5</v>
      </c>
      <c r="B40" s="160" t="s">
        <v>24</v>
      </c>
      <c r="C40" s="163">
        <v>2</v>
      </c>
      <c r="D40" s="164" t="s">
        <v>1360</v>
      </c>
    </row>
    <row r="41" spans="1:4" ht="15.6" customHeight="1">
      <c r="C41" s="163">
        <v>3</v>
      </c>
      <c r="D41" s="164" t="s">
        <v>1361</v>
      </c>
    </row>
    <row r="42" spans="1:4" ht="15.6" customHeight="1">
      <c r="A42" s="627" t="s">
        <v>27</v>
      </c>
      <c r="B42" s="627"/>
      <c r="C42" s="164"/>
      <c r="D42" s="164"/>
    </row>
    <row r="43" spans="1:4" ht="15.6" customHeight="1">
      <c r="A43" s="627" t="s">
        <v>28</v>
      </c>
      <c r="B43" s="627"/>
      <c r="C43" s="627" t="s">
        <v>1386</v>
      </c>
      <c r="D43" s="627"/>
    </row>
    <row r="44" spans="1:4" ht="15.6" customHeight="1">
      <c r="A44" s="163">
        <v>1</v>
      </c>
      <c r="B44" s="160" t="s">
        <v>29</v>
      </c>
      <c r="C44" s="163">
        <v>1</v>
      </c>
      <c r="D44" s="160" t="s">
        <v>62</v>
      </c>
    </row>
    <row r="45" spans="1:4" ht="15.6" customHeight="1">
      <c r="A45" s="163">
        <v>2</v>
      </c>
      <c r="B45" s="166" t="s">
        <v>30</v>
      </c>
      <c r="C45" s="163">
        <v>2</v>
      </c>
      <c r="D45" s="160" t="s">
        <v>63</v>
      </c>
    </row>
    <row r="46" spans="1:4" ht="15.6" customHeight="1">
      <c r="A46" s="163">
        <v>3</v>
      </c>
      <c r="B46" s="160" t="s">
        <v>31</v>
      </c>
      <c r="C46" s="163">
        <v>3</v>
      </c>
      <c r="D46" s="160" t="s">
        <v>64</v>
      </c>
    </row>
    <row r="47" spans="1:4" ht="15.6" customHeight="1">
      <c r="A47" s="163">
        <v>4</v>
      </c>
      <c r="B47" s="160" t="s">
        <v>32</v>
      </c>
      <c r="C47" s="163">
        <v>4</v>
      </c>
      <c r="D47" s="160" t="s">
        <v>65</v>
      </c>
    </row>
    <row r="48" spans="1:4" ht="15.6" customHeight="1">
      <c r="A48" s="163">
        <v>5</v>
      </c>
      <c r="B48" s="160" t="s">
        <v>33</v>
      </c>
      <c r="C48" s="163">
        <v>5</v>
      </c>
      <c r="D48" s="160" t="s">
        <v>66</v>
      </c>
    </row>
    <row r="49" spans="1:4" ht="15.6" customHeight="1">
      <c r="C49" s="163">
        <v>6</v>
      </c>
      <c r="D49" s="160" t="s">
        <v>67</v>
      </c>
    </row>
    <row r="50" spans="1:4" ht="15.6" customHeight="1">
      <c r="A50" s="627" t="s">
        <v>42</v>
      </c>
      <c r="B50" s="627"/>
      <c r="C50" s="163">
        <v>7</v>
      </c>
      <c r="D50" s="160" t="s">
        <v>68</v>
      </c>
    </row>
    <row r="51" spans="1:4" ht="15.6" customHeight="1">
      <c r="A51" s="163">
        <v>1</v>
      </c>
      <c r="B51" s="160" t="s">
        <v>41</v>
      </c>
      <c r="C51" s="163">
        <v>8</v>
      </c>
      <c r="D51" s="160" t="s">
        <v>69</v>
      </c>
    </row>
    <row r="52" spans="1:4" ht="15.6" customHeight="1">
      <c r="A52" s="163">
        <v>2</v>
      </c>
      <c r="B52" s="160" t="s">
        <v>44</v>
      </c>
      <c r="C52" s="163">
        <v>9</v>
      </c>
      <c r="D52" s="164" t="s">
        <v>70</v>
      </c>
    </row>
    <row r="53" spans="1:4" ht="15.6" customHeight="1">
      <c r="A53" s="163">
        <v>3</v>
      </c>
      <c r="B53" s="160" t="s">
        <v>43</v>
      </c>
      <c r="C53" s="157"/>
      <c r="D53" s="378"/>
    </row>
    <row r="54" spans="1:4" ht="15.6" customHeight="1"/>
    <row r="55" spans="1:4" ht="15.6" customHeight="1"/>
    <row r="56" spans="1:4" ht="15" customHeight="1">
      <c r="A56" s="163"/>
      <c r="B56" s="160"/>
      <c r="C56" s="156"/>
      <c r="D56" s="156"/>
    </row>
    <row r="57" spans="1:4" ht="15" customHeight="1">
      <c r="A57" s="163"/>
      <c r="B57" s="160"/>
      <c r="C57" s="156"/>
      <c r="D57" s="156"/>
    </row>
    <row r="58" spans="1:4" ht="15" customHeight="1">
      <c r="A58" s="159"/>
      <c r="B58" s="161"/>
      <c r="C58" s="156"/>
      <c r="D58" s="156"/>
    </row>
    <row r="59" spans="1:4">
      <c r="C59" s="156"/>
      <c r="D59" s="156"/>
    </row>
    <row r="60" spans="1:4">
      <c r="C60" s="156"/>
      <c r="D60" s="156"/>
    </row>
    <row r="61" spans="1:4">
      <c r="A61" s="159"/>
      <c r="B61" s="166"/>
      <c r="C61" s="156"/>
      <c r="D61" s="156"/>
    </row>
    <row r="62" spans="1:4">
      <c r="A62" s="159"/>
      <c r="B62" s="160"/>
      <c r="C62" s="156"/>
      <c r="D62" s="156"/>
    </row>
    <row r="63" spans="1:4">
      <c r="A63" s="159"/>
      <c r="B63" s="160"/>
      <c r="C63" s="156"/>
      <c r="D63" s="156"/>
    </row>
    <row r="64" spans="1:4">
      <c r="A64" s="156"/>
      <c r="B64" s="156"/>
      <c r="C64" s="156"/>
      <c r="D64" s="156"/>
    </row>
    <row r="65" spans="1:4">
      <c r="A65" s="156"/>
      <c r="B65" s="156"/>
      <c r="C65" s="156"/>
      <c r="D65" s="156"/>
    </row>
    <row r="66" spans="1:4">
      <c r="A66" s="156"/>
      <c r="B66" s="156"/>
      <c r="C66" s="156"/>
      <c r="D66" s="156"/>
    </row>
    <row r="67" spans="1:4">
      <c r="A67" s="156"/>
      <c r="B67" s="156"/>
      <c r="C67" s="156"/>
      <c r="D67" s="156"/>
    </row>
    <row r="68" spans="1:4">
      <c r="A68" s="156"/>
      <c r="B68" s="156"/>
      <c r="C68" s="156"/>
      <c r="D68" s="156"/>
    </row>
    <row r="69" spans="1:4">
      <c r="A69" s="156"/>
      <c r="B69" s="156"/>
      <c r="C69" s="156"/>
      <c r="D69" s="156"/>
    </row>
    <row r="70" spans="1:4">
      <c r="A70" s="156"/>
      <c r="B70" s="156"/>
      <c r="C70" s="156"/>
      <c r="D70" s="156"/>
    </row>
    <row r="71" spans="1:4">
      <c r="A71" s="156"/>
      <c r="B71" s="156"/>
      <c r="C71" s="156"/>
      <c r="D71" s="156"/>
    </row>
    <row r="72" spans="1:4">
      <c r="A72" s="156"/>
      <c r="B72" s="156"/>
      <c r="C72" s="156"/>
      <c r="D72" s="156"/>
    </row>
    <row r="73" spans="1:4">
      <c r="A73" s="156"/>
      <c r="B73" s="156"/>
      <c r="C73" s="156"/>
      <c r="D73" s="156"/>
    </row>
    <row r="74" spans="1:4">
      <c r="A74" s="156"/>
      <c r="B74" s="156"/>
      <c r="C74" s="156"/>
      <c r="D74" s="156"/>
    </row>
    <row r="75" spans="1:4">
      <c r="A75" s="156"/>
      <c r="B75" s="156"/>
      <c r="C75" s="156"/>
      <c r="D75" s="156"/>
    </row>
    <row r="76" spans="1:4">
      <c r="A76" s="156"/>
      <c r="B76" s="156"/>
      <c r="C76" s="156"/>
      <c r="D76" s="156"/>
    </row>
    <row r="77" spans="1:4">
      <c r="A77" s="156"/>
      <c r="B77" s="156"/>
      <c r="C77" s="156"/>
      <c r="D77" s="156"/>
    </row>
    <row r="78" spans="1:4">
      <c r="A78" s="156"/>
      <c r="B78" s="156"/>
      <c r="C78" s="156"/>
      <c r="D78" s="156"/>
    </row>
    <row r="79" spans="1:4">
      <c r="A79" s="156"/>
      <c r="B79" s="156"/>
      <c r="C79" s="156"/>
      <c r="D79" s="156"/>
    </row>
    <row r="80" spans="1:4">
      <c r="A80" s="156"/>
      <c r="B80" s="156"/>
      <c r="C80" s="156"/>
      <c r="D80" s="156"/>
    </row>
    <row r="81" spans="1:4">
      <c r="A81" s="156"/>
      <c r="B81" s="156"/>
      <c r="C81" s="156"/>
      <c r="D81" s="156"/>
    </row>
    <row r="82" spans="1:4">
      <c r="A82" s="156"/>
      <c r="B82" s="156"/>
      <c r="C82" s="156"/>
      <c r="D82" s="156"/>
    </row>
    <row r="83" spans="1:4">
      <c r="A83" s="156"/>
      <c r="B83" s="156"/>
      <c r="C83" s="156"/>
      <c r="D83" s="156"/>
    </row>
    <row r="84" spans="1:4">
      <c r="A84" s="156"/>
      <c r="B84" s="156"/>
      <c r="C84" s="156"/>
      <c r="D84" s="156"/>
    </row>
    <row r="85" spans="1:4">
      <c r="A85" s="156"/>
      <c r="B85" s="156"/>
      <c r="C85" s="156"/>
      <c r="D85" s="156"/>
    </row>
    <row r="86" spans="1:4">
      <c r="A86" s="156"/>
      <c r="B86" s="156"/>
      <c r="C86" s="156"/>
      <c r="D86" s="156"/>
    </row>
    <row r="87" spans="1:4">
      <c r="A87" s="156"/>
      <c r="B87" s="156"/>
      <c r="C87" s="156"/>
      <c r="D87" s="156"/>
    </row>
    <row r="88" spans="1:4">
      <c r="A88" s="156"/>
      <c r="B88" s="156"/>
      <c r="C88" s="156"/>
      <c r="D88" s="156"/>
    </row>
    <row r="89" spans="1:4">
      <c r="A89" s="156"/>
      <c r="B89" s="156"/>
      <c r="C89" s="156"/>
      <c r="D89" s="156"/>
    </row>
    <row r="90" spans="1:4">
      <c r="A90" s="156"/>
      <c r="B90" s="156"/>
      <c r="C90" s="156"/>
      <c r="D90" s="156"/>
    </row>
    <row r="91" spans="1:4">
      <c r="A91" s="156"/>
      <c r="B91" s="156"/>
      <c r="C91" s="156"/>
      <c r="D91" s="156"/>
    </row>
    <row r="92" spans="1:4">
      <c r="A92" s="156"/>
      <c r="B92" s="156"/>
      <c r="C92" s="156"/>
      <c r="D92" s="156"/>
    </row>
    <row r="93" spans="1:4">
      <c r="A93" s="156"/>
      <c r="B93" s="156"/>
      <c r="C93" s="163"/>
      <c r="D93" s="160"/>
    </row>
    <row r="94" spans="1:4">
      <c r="A94" s="156"/>
      <c r="B94" s="156"/>
      <c r="C94" s="156"/>
      <c r="D94" s="156"/>
    </row>
    <row r="95" spans="1:4">
      <c r="A95" s="156"/>
      <c r="B95" s="156"/>
      <c r="C95" s="156"/>
      <c r="D95" s="156"/>
    </row>
    <row r="96" spans="1:4">
      <c r="A96" s="156"/>
      <c r="B96" s="156"/>
      <c r="C96" s="156"/>
      <c r="D96" s="156"/>
    </row>
    <row r="97" spans="1:4">
      <c r="A97" s="156"/>
      <c r="B97" s="156"/>
      <c r="C97" s="156"/>
      <c r="D97" s="156"/>
    </row>
    <row r="98" spans="1:4">
      <c r="A98" s="156"/>
      <c r="B98" s="156"/>
      <c r="C98" s="156"/>
      <c r="D98" s="156"/>
    </row>
    <row r="99" spans="1:4">
      <c r="C99" s="156"/>
      <c r="D99" s="156"/>
    </row>
    <row r="100" spans="1:4">
      <c r="C100" s="156"/>
      <c r="D100" s="156"/>
    </row>
    <row r="176" spans="3:4">
      <c r="C176" s="98"/>
      <c r="D176" s="99"/>
    </row>
  </sheetData>
  <sheetProtection selectLockedCells="1"/>
  <mergeCells count="23">
    <mergeCell ref="A42:B42"/>
    <mergeCell ref="A43:B43"/>
    <mergeCell ref="A50:B50"/>
    <mergeCell ref="D3:D4"/>
    <mergeCell ref="D7:D9"/>
    <mergeCell ref="C11:D11"/>
    <mergeCell ref="D16:D17"/>
    <mergeCell ref="C21:D21"/>
    <mergeCell ref="C22:D22"/>
    <mergeCell ref="D31:D32"/>
    <mergeCell ref="A26:B26"/>
    <mergeCell ref="C36:D36"/>
    <mergeCell ref="D38:D39"/>
    <mergeCell ref="D5:D6"/>
    <mergeCell ref="A18:B18"/>
    <mergeCell ref="C43:D43"/>
    <mergeCell ref="A35:B35"/>
    <mergeCell ref="C37:D37"/>
    <mergeCell ref="A1:B1"/>
    <mergeCell ref="A2:B2"/>
    <mergeCell ref="A3:B3"/>
    <mergeCell ref="A4:B4"/>
    <mergeCell ref="B9:B10"/>
  </mergeCells>
  <phoneticPr fontId="1"/>
  <dataValidations count="2">
    <dataValidation imeMode="hiragana" allowBlank="1" showInputMessage="1" showErrorMessage="1" sqref="D52 A35:B35 C43:D43 C56:D92 C1:D1 A4:B4 A50:B50 A1 A18:B18 B1:B2 E1:IV1048576 A64:B65536 B17 C177:D65536 C36:D37 A43 A26:B26 C11 C94:D175 C22"/>
    <dataValidation imeMode="off" allowBlank="1" showInputMessage="1" showErrorMessage="1" sqref="C44:C52 C21 A42 A19:A24 A44:A48 A2:A3 A27:A33 C176 C33 A5:A17 C93 C23:C31 A61:A63 A56:A58 A51:A53 A36:A40 C12:C19 C34:C35 C3:C8"/>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D43" sqref="D43:D44"/>
    </sheetView>
  </sheetViews>
  <sheetFormatPr defaultRowHeight="13.5"/>
  <cols>
    <col min="1" max="1" width="3.875" style="162" customWidth="1"/>
    <col min="2" max="2" width="42.75" style="162" customWidth="1"/>
    <col min="3" max="3" width="3.875" style="162" customWidth="1"/>
    <col min="4" max="4" width="44.875" style="162" customWidth="1"/>
    <col min="5" max="16384" width="9" style="162"/>
  </cols>
  <sheetData>
    <row r="1" spans="1:4" ht="15.95" customHeight="1">
      <c r="A1" s="633" t="s">
        <v>1330</v>
      </c>
      <c r="B1" s="633"/>
    </row>
    <row r="2" spans="1:4" ht="15.75" customHeight="1">
      <c r="A2" s="627" t="s">
        <v>71</v>
      </c>
      <c r="B2" s="627"/>
      <c r="C2" s="627" t="s">
        <v>103</v>
      </c>
      <c r="D2" s="627"/>
    </row>
    <row r="3" spans="1:4" ht="15.75" customHeight="1">
      <c r="A3" s="163">
        <v>1</v>
      </c>
      <c r="B3" s="160" t="s">
        <v>72</v>
      </c>
      <c r="C3" s="627" t="s">
        <v>71</v>
      </c>
      <c r="D3" s="627"/>
    </row>
    <row r="4" spans="1:4" ht="15.75" customHeight="1">
      <c r="A4" s="163">
        <v>2</v>
      </c>
      <c r="B4" s="631" t="s">
        <v>78</v>
      </c>
      <c r="C4" s="163">
        <v>1</v>
      </c>
      <c r="D4" s="160" t="s">
        <v>72</v>
      </c>
    </row>
    <row r="5" spans="1:4" ht="15.75" customHeight="1">
      <c r="A5" s="164"/>
      <c r="B5" s="631"/>
      <c r="C5" s="163">
        <v>2</v>
      </c>
      <c r="D5" s="378" t="s">
        <v>78</v>
      </c>
    </row>
    <row r="6" spans="1:4" ht="15.75" customHeight="1">
      <c r="A6" s="163">
        <v>3</v>
      </c>
      <c r="B6" s="160" t="s">
        <v>73</v>
      </c>
      <c r="C6" s="163">
        <v>3</v>
      </c>
      <c r="D6" s="160" t="s">
        <v>74</v>
      </c>
    </row>
    <row r="7" spans="1:4" ht="15.75" customHeight="1">
      <c r="A7" s="163">
        <v>4</v>
      </c>
      <c r="B7" s="160" t="s">
        <v>74</v>
      </c>
      <c r="C7" s="163">
        <v>4</v>
      </c>
      <c r="D7" s="160" t="s">
        <v>75</v>
      </c>
    </row>
    <row r="8" spans="1:4" ht="15.75" customHeight="1">
      <c r="A8" s="163">
        <v>5</v>
      </c>
      <c r="B8" s="160" t="s">
        <v>75</v>
      </c>
      <c r="C8" s="163">
        <v>5</v>
      </c>
      <c r="D8" s="166" t="s">
        <v>76</v>
      </c>
    </row>
    <row r="9" spans="1:4" ht="15.75" customHeight="1">
      <c r="A9" s="163">
        <v>6</v>
      </c>
      <c r="B9" s="166" t="s">
        <v>76</v>
      </c>
      <c r="C9" s="163">
        <v>6</v>
      </c>
      <c r="D9" s="378" t="s">
        <v>77</v>
      </c>
    </row>
    <row r="10" spans="1:4" ht="15.75" customHeight="1">
      <c r="A10" s="163">
        <v>7</v>
      </c>
      <c r="B10" s="378" t="s">
        <v>77</v>
      </c>
      <c r="C10" s="163">
        <v>7</v>
      </c>
      <c r="D10" s="160" t="s">
        <v>79</v>
      </c>
    </row>
    <row r="11" spans="1:4" ht="15.75" customHeight="1">
      <c r="A11" s="163">
        <v>8</v>
      </c>
      <c r="B11" s="160" t="s">
        <v>79</v>
      </c>
      <c r="C11" s="163">
        <v>8</v>
      </c>
      <c r="D11" s="164" t="s">
        <v>1368</v>
      </c>
    </row>
    <row r="12" spans="1:4" ht="15.75" customHeight="1">
      <c r="A12" s="163">
        <v>9</v>
      </c>
      <c r="B12" s="164" t="s">
        <v>1368</v>
      </c>
      <c r="C12" s="163">
        <v>9</v>
      </c>
      <c r="D12" s="378" t="s">
        <v>1369</v>
      </c>
    </row>
    <row r="13" spans="1:4" ht="15.75" customHeight="1">
      <c r="A13" s="163">
        <v>10</v>
      </c>
      <c r="B13" s="378" t="s">
        <v>1369</v>
      </c>
      <c r="C13" s="163">
        <v>10</v>
      </c>
      <c r="D13" s="378" t="s">
        <v>80</v>
      </c>
    </row>
    <row r="14" spans="1:4" ht="15.75" customHeight="1">
      <c r="A14" s="163">
        <v>11</v>
      </c>
      <c r="B14" s="631" t="s">
        <v>80</v>
      </c>
      <c r="C14" s="164"/>
      <c r="D14" s="164"/>
    </row>
    <row r="15" spans="1:4" ht="15.75" customHeight="1">
      <c r="A15" s="164"/>
      <c r="B15" s="631"/>
      <c r="C15" s="627" t="s">
        <v>94</v>
      </c>
      <c r="D15" s="627"/>
    </row>
    <row r="16" spans="1:4" ht="15.75" customHeight="1">
      <c r="A16" s="164"/>
      <c r="B16" s="164"/>
      <c r="C16" s="163">
        <v>1</v>
      </c>
      <c r="D16" s="378" t="s">
        <v>95</v>
      </c>
    </row>
    <row r="17" spans="1:4" ht="15.75" customHeight="1">
      <c r="A17" s="627" t="s">
        <v>94</v>
      </c>
      <c r="B17" s="627"/>
      <c r="C17" s="163">
        <v>2</v>
      </c>
      <c r="D17" s="378" t="s">
        <v>96</v>
      </c>
    </row>
    <row r="18" spans="1:4" ht="15.75" customHeight="1">
      <c r="A18" s="163">
        <v>1</v>
      </c>
      <c r="B18" s="378" t="s">
        <v>95</v>
      </c>
      <c r="C18" s="163">
        <v>3</v>
      </c>
      <c r="D18" s="378" t="s">
        <v>97</v>
      </c>
    </row>
    <row r="19" spans="1:4" ht="15.75" customHeight="1">
      <c r="A19" s="163">
        <v>2</v>
      </c>
      <c r="B19" s="378" t="s">
        <v>96</v>
      </c>
      <c r="C19" s="163">
        <v>4</v>
      </c>
      <c r="D19" s="378" t="s">
        <v>98</v>
      </c>
    </row>
    <row r="20" spans="1:4" ht="15.75" customHeight="1">
      <c r="A20" s="163">
        <v>3</v>
      </c>
      <c r="B20" s="378" t="s">
        <v>97</v>
      </c>
      <c r="C20" s="163">
        <v>5</v>
      </c>
      <c r="D20" s="378" t="s">
        <v>99</v>
      </c>
    </row>
    <row r="21" spans="1:4" ht="15.75" customHeight="1">
      <c r="A21" s="163">
        <v>4</v>
      </c>
      <c r="B21" s="378" t="s">
        <v>98</v>
      </c>
      <c r="C21" s="163">
        <v>6</v>
      </c>
      <c r="D21" s="378" t="s">
        <v>100</v>
      </c>
    </row>
    <row r="22" spans="1:4" ht="15.75" customHeight="1">
      <c r="A22" s="163">
        <v>5</v>
      </c>
      <c r="B22" s="378" t="s">
        <v>99</v>
      </c>
      <c r="C22" s="163"/>
      <c r="D22" s="166"/>
    </row>
    <row r="23" spans="1:4" ht="15.75" customHeight="1">
      <c r="A23" s="163">
        <v>6</v>
      </c>
      <c r="B23" s="378" t="s">
        <v>100</v>
      </c>
      <c r="C23" s="163"/>
      <c r="D23" s="378"/>
    </row>
    <row r="24" spans="1:4" ht="15.75" customHeight="1">
      <c r="A24" s="163">
        <v>7</v>
      </c>
      <c r="B24" s="378" t="s">
        <v>101</v>
      </c>
      <c r="C24" s="627" t="s">
        <v>104</v>
      </c>
      <c r="D24" s="627"/>
    </row>
    <row r="25" spans="1:4" ht="15.75" customHeight="1">
      <c r="A25" s="163">
        <v>8</v>
      </c>
      <c r="B25" s="378" t="s">
        <v>102</v>
      </c>
      <c r="C25" s="627" t="s">
        <v>71</v>
      </c>
      <c r="D25" s="627"/>
    </row>
    <row r="26" spans="1:4" ht="15.75" customHeight="1">
      <c r="A26" s="164"/>
      <c r="B26" s="164"/>
      <c r="C26" s="163">
        <v>1</v>
      </c>
      <c r="D26" s="160" t="s">
        <v>72</v>
      </c>
    </row>
    <row r="27" spans="1:4" ht="15.75" customHeight="1">
      <c r="A27" s="627" t="s">
        <v>88</v>
      </c>
      <c r="B27" s="627"/>
      <c r="C27" s="163">
        <v>2</v>
      </c>
      <c r="D27" s="378" t="s">
        <v>78</v>
      </c>
    </row>
    <row r="28" spans="1:4" ht="15.75" customHeight="1">
      <c r="A28" s="163">
        <v>1</v>
      </c>
      <c r="B28" s="160" t="s">
        <v>89</v>
      </c>
      <c r="C28" s="163">
        <v>3</v>
      </c>
      <c r="D28" s="160" t="s">
        <v>74</v>
      </c>
    </row>
    <row r="29" spans="1:4" ht="15.75" customHeight="1">
      <c r="A29" s="163">
        <v>2</v>
      </c>
      <c r="B29" s="160" t="s">
        <v>90</v>
      </c>
      <c r="C29" s="163">
        <v>4</v>
      </c>
      <c r="D29" s="160" t="s">
        <v>75</v>
      </c>
    </row>
    <row r="30" spans="1:4" ht="15.75" customHeight="1">
      <c r="A30" s="163">
        <v>3</v>
      </c>
      <c r="B30" s="160" t="s">
        <v>91</v>
      </c>
      <c r="C30" s="163">
        <v>5</v>
      </c>
      <c r="D30" s="166" t="s">
        <v>76</v>
      </c>
    </row>
    <row r="31" spans="1:4" ht="15.75" customHeight="1">
      <c r="A31" s="163">
        <v>4</v>
      </c>
      <c r="B31" s="160" t="s">
        <v>92</v>
      </c>
      <c r="C31" s="163">
        <v>6</v>
      </c>
      <c r="D31" s="166" t="s">
        <v>77</v>
      </c>
    </row>
    <row r="32" spans="1:4" ht="15.75" customHeight="1">
      <c r="A32" s="163">
        <v>5</v>
      </c>
      <c r="B32" s="166" t="s">
        <v>93</v>
      </c>
      <c r="C32" s="163">
        <v>7</v>
      </c>
      <c r="D32" s="160" t="s">
        <v>79</v>
      </c>
    </row>
    <row r="33" spans="1:4" ht="15.75" customHeight="1">
      <c r="A33" s="163">
        <v>6</v>
      </c>
      <c r="B33" s="164" t="s">
        <v>1368</v>
      </c>
      <c r="C33" s="163">
        <v>8</v>
      </c>
      <c r="D33" s="164" t="s">
        <v>1368</v>
      </c>
    </row>
    <row r="34" spans="1:4" ht="15.75" customHeight="1">
      <c r="A34" s="627"/>
      <c r="B34" s="627"/>
      <c r="C34" s="163">
        <v>9</v>
      </c>
      <c r="D34" s="378" t="s">
        <v>1369</v>
      </c>
    </row>
    <row r="35" spans="1:4" ht="15.75" customHeight="1">
      <c r="A35" s="627" t="s">
        <v>81</v>
      </c>
      <c r="B35" s="627"/>
      <c r="C35" s="163">
        <v>10</v>
      </c>
      <c r="D35" s="378" t="s">
        <v>80</v>
      </c>
    </row>
    <row r="36" spans="1:4" ht="15.75" customHeight="1">
      <c r="A36" s="163">
        <v>1</v>
      </c>
      <c r="B36" s="160" t="s">
        <v>82</v>
      </c>
      <c r="C36" s="163"/>
      <c r="D36" s="378"/>
    </row>
    <row r="37" spans="1:4" ht="15.75" customHeight="1">
      <c r="A37" s="163">
        <v>2</v>
      </c>
      <c r="B37" s="160" t="s">
        <v>83</v>
      </c>
      <c r="C37" s="163"/>
      <c r="D37" s="378"/>
    </row>
    <row r="38" spans="1:4" ht="15.75" customHeight="1">
      <c r="A38" s="163">
        <v>3</v>
      </c>
      <c r="B38" s="631" t="s">
        <v>84</v>
      </c>
      <c r="C38" s="163"/>
      <c r="D38" s="378"/>
    </row>
    <row r="39" spans="1:4" ht="15.75" customHeight="1">
      <c r="A39" s="164"/>
      <c r="B39" s="631"/>
      <c r="C39" s="163"/>
      <c r="D39" s="378"/>
    </row>
    <row r="40" spans="1:4" ht="15.75" customHeight="1">
      <c r="A40" s="163">
        <v>4</v>
      </c>
      <c r="B40" s="160" t="s">
        <v>85</v>
      </c>
      <c r="C40" s="163"/>
      <c r="D40" s="378"/>
    </row>
    <row r="41" spans="1:4" ht="15.75" customHeight="1">
      <c r="A41" s="163">
        <v>5</v>
      </c>
      <c r="B41" s="160" t="s">
        <v>86</v>
      </c>
      <c r="C41" s="163"/>
      <c r="D41" s="378"/>
    </row>
    <row r="42" spans="1:4" ht="15.75" customHeight="1">
      <c r="A42" s="163">
        <v>6</v>
      </c>
      <c r="B42" s="160" t="s">
        <v>87</v>
      </c>
      <c r="C42" s="159"/>
      <c r="D42" s="161"/>
    </row>
    <row r="43" spans="1:4" ht="15.75" customHeight="1">
      <c r="C43" s="159"/>
      <c r="D43" s="161"/>
    </row>
    <row r="44" spans="1:4" ht="15.75" customHeight="1">
      <c r="C44" s="159"/>
      <c r="D44" s="161"/>
    </row>
    <row r="45" spans="1:4" ht="15.75" customHeight="1">
      <c r="C45" s="159"/>
      <c r="D45" s="161"/>
    </row>
    <row r="46" spans="1:4" ht="15.75" customHeight="1">
      <c r="C46" s="159"/>
      <c r="D46" s="161"/>
    </row>
    <row r="47" spans="1:4" ht="15.75" customHeight="1">
      <c r="C47" s="159"/>
      <c r="D47" s="161"/>
    </row>
    <row r="48" spans="1:4" ht="15.75" customHeight="1">
      <c r="C48" s="159"/>
      <c r="D48" s="161"/>
    </row>
    <row r="49" spans="3:4" ht="15.75" customHeight="1">
      <c r="C49" s="159"/>
      <c r="D49" s="161"/>
    </row>
    <row r="50" spans="3:4" ht="15.75" customHeight="1">
      <c r="C50" s="159"/>
      <c r="D50" s="161"/>
    </row>
    <row r="51" spans="3:4" ht="15.75" customHeight="1">
      <c r="C51" s="159"/>
      <c r="D51" s="161"/>
    </row>
    <row r="52" spans="3:4">
      <c r="C52" s="159"/>
      <c r="D52" s="161"/>
    </row>
    <row r="53" spans="3:4">
      <c r="C53" s="67"/>
      <c r="D53" s="68"/>
    </row>
  </sheetData>
  <sheetProtection selectLockedCells="1"/>
  <mergeCells count="14">
    <mergeCell ref="B38:B39"/>
    <mergeCell ref="C25:D25"/>
    <mergeCell ref="B4:B5"/>
    <mergeCell ref="A34:B34"/>
    <mergeCell ref="A27:B27"/>
    <mergeCell ref="A35:B35"/>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5 E1:IV1048576 B18:B25"/>
    <dataValidation imeMode="off" allowBlank="1" showInputMessage="1" showErrorMessage="1" sqref="C12 A6:A12 C2 A18:A25 A28:A32 A1 A3:A4 C16:C24 C26:C33 C36:C53 C4:C10 A36:A38 A40:A42"/>
  </dataValidations>
  <pageMargins left="0.15748031496062992" right="0.70866141732283472" top="0.51181102362204722" bottom="0.59055118110236227" header="0.31496062992125984" footer="0.31496062992125984"/>
  <pageSetup paperSize="9" firstPageNumber="4" orientation="portrait" useFirstPageNumber="1" r:id="rId1"/>
  <headerFooter>
    <oddFooter>&amp;C&amp;"Century,標準"&amp;12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1"/>
  <sheetViews>
    <sheetView zoomScaleNormal="100" workbookViewId="0">
      <selection activeCell="D43" sqref="D43:D44"/>
    </sheetView>
  </sheetViews>
  <sheetFormatPr defaultRowHeight="13.5"/>
  <cols>
    <col min="1" max="2" width="4.25" customWidth="1"/>
    <col min="3" max="3" width="7.875" customWidth="1"/>
    <col min="4" max="4" width="7.625" customWidth="1"/>
    <col min="5" max="5" width="4.125" customWidth="1"/>
    <col min="6" max="6" width="3.75" customWidth="1"/>
    <col min="7" max="8" width="4" style="20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15" customHeight="1">
      <c r="A1" s="685"/>
      <c r="B1" s="685"/>
      <c r="C1" s="685"/>
      <c r="D1" s="3"/>
      <c r="E1" s="3"/>
      <c r="F1" s="3"/>
      <c r="G1" s="379"/>
      <c r="H1" s="379"/>
      <c r="I1" s="3"/>
      <c r="J1" s="3"/>
      <c r="K1" s="3"/>
      <c r="L1" s="3"/>
      <c r="M1" s="3"/>
      <c r="N1" s="3"/>
      <c r="O1" s="3"/>
      <c r="P1" s="3"/>
      <c r="Q1" s="3"/>
      <c r="R1" s="3"/>
      <c r="S1" s="3"/>
      <c r="T1" s="3"/>
      <c r="U1" s="3"/>
      <c r="V1" s="3"/>
      <c r="W1" s="3"/>
      <c r="X1" s="3"/>
    </row>
    <row r="2" spans="1:24" ht="17.100000000000001" customHeight="1" thickBot="1">
      <c r="A2" s="686" t="s">
        <v>105</v>
      </c>
      <c r="B2" s="686"/>
      <c r="C2" s="686"/>
      <c r="D2" s="686"/>
      <c r="E2" s="686"/>
      <c r="F2" s="686"/>
      <c r="G2" s="686"/>
      <c r="H2" s="686"/>
      <c r="I2" s="686"/>
      <c r="J2" s="686"/>
      <c r="K2" s="686"/>
      <c r="L2" s="686"/>
      <c r="M2" s="686"/>
      <c r="N2" s="686"/>
      <c r="O2" s="686"/>
      <c r="P2" s="310"/>
      <c r="Q2" s="247"/>
      <c r="R2" s="297"/>
      <c r="S2" s="637" t="s">
        <v>1463</v>
      </c>
      <c r="T2" s="637"/>
      <c r="U2" s="637"/>
      <c r="V2" s="637"/>
      <c r="W2" s="637"/>
      <c r="X2" s="637"/>
    </row>
    <row r="3" spans="1:24" ht="30.6" customHeight="1" thickBot="1">
      <c r="A3" s="687" t="s">
        <v>1283</v>
      </c>
      <c r="B3" s="688"/>
      <c r="C3" s="688"/>
      <c r="D3" s="689"/>
      <c r="E3" s="690" t="s">
        <v>106</v>
      </c>
      <c r="F3" s="691"/>
      <c r="G3" s="674" t="s">
        <v>1455</v>
      </c>
      <c r="H3" s="641"/>
      <c r="I3" s="692" t="s">
        <v>107</v>
      </c>
      <c r="J3" s="692"/>
      <c r="K3" s="693" t="s">
        <v>108</v>
      </c>
      <c r="L3" s="693"/>
      <c r="M3" s="693" t="s">
        <v>109</v>
      </c>
      <c r="N3" s="693"/>
      <c r="O3" s="693" t="s">
        <v>110</v>
      </c>
      <c r="P3" s="693"/>
      <c r="Q3" s="693" t="s">
        <v>114</v>
      </c>
      <c r="R3" s="693"/>
      <c r="S3" s="693" t="s">
        <v>111</v>
      </c>
      <c r="T3" s="693"/>
      <c r="U3" s="696" t="s">
        <v>112</v>
      </c>
      <c r="V3" s="696"/>
      <c r="W3" s="694" t="s">
        <v>113</v>
      </c>
      <c r="X3" s="695"/>
    </row>
    <row r="4" spans="1:24" ht="20.45" customHeight="1" thickBot="1">
      <c r="A4" s="697" t="s">
        <v>115</v>
      </c>
      <c r="B4" s="698"/>
      <c r="C4" s="698"/>
      <c r="D4" s="699"/>
      <c r="E4" s="311">
        <v>195</v>
      </c>
      <c r="F4" s="312">
        <v>10</v>
      </c>
      <c r="G4" s="313">
        <f>IF(COUNTA(G5:G9)+COUNTA(G11:G16)=0,"",SUM(G5:G9)+SUM(G11:G16))</f>
        <v>1</v>
      </c>
      <c r="H4" s="314" t="str">
        <f>IF(COUNTA(H5:H9)+COUNTA(H11:H16)=0,"",SUM(H5:H9)+SUM(H11:H16))</f>
        <v/>
      </c>
      <c r="I4" s="315">
        <f>IF(COUNTA(I5:I9)+COUNTA(I11:I16)=0,"",SUM(I5:I9)+SUM(I11:I16))</f>
        <v>2</v>
      </c>
      <c r="J4" s="314" t="str">
        <f>IF(COUNTA(J5:J9)+COUNTA(J11:J16)=0,"",SUM(J5:J9)+SUM(J11:J16))</f>
        <v/>
      </c>
      <c r="K4" s="315">
        <f t="shared" ref="K4:X4" si="0">IF(COUNTA(K5:K9)+COUNTA(K11:K16)=0,"",SUM(K5:K9)+SUM(K11:K16))</f>
        <v>13</v>
      </c>
      <c r="L4" s="314" t="str">
        <f t="shared" si="0"/>
        <v/>
      </c>
      <c r="M4" s="315">
        <f t="shared" si="0"/>
        <v>31</v>
      </c>
      <c r="N4" s="314">
        <f t="shared" si="0"/>
        <v>2</v>
      </c>
      <c r="O4" s="315">
        <f t="shared" si="0"/>
        <v>43</v>
      </c>
      <c r="P4" s="314" t="str">
        <f t="shared" si="0"/>
        <v/>
      </c>
      <c r="Q4" s="315">
        <f>IF(COUNTA(Q5:Q9)+COUNTA(Q11:Q16)=0,"",SUM(Q5:Q9)+SUM(Q11:Q16))</f>
        <v>42</v>
      </c>
      <c r="R4" s="314">
        <f>IF(COUNTA(R5:R9)+COUNTA(R11:R16)=0,"",SUM(R5:R9)+SUM(R11:R16))</f>
        <v>8</v>
      </c>
      <c r="S4" s="315">
        <f t="shared" si="0"/>
        <v>1</v>
      </c>
      <c r="T4" s="314" t="str">
        <f t="shared" si="0"/>
        <v/>
      </c>
      <c r="U4" s="315">
        <f t="shared" si="0"/>
        <v>61</v>
      </c>
      <c r="V4" s="314" t="str">
        <f t="shared" si="0"/>
        <v/>
      </c>
      <c r="W4" s="315">
        <f t="shared" si="0"/>
        <v>1</v>
      </c>
      <c r="X4" s="316" t="str">
        <f t="shared" si="0"/>
        <v/>
      </c>
    </row>
    <row r="5" spans="1:24" ht="20.45" customHeight="1">
      <c r="A5" s="657" t="s">
        <v>128</v>
      </c>
      <c r="B5" s="663" t="s">
        <v>117</v>
      </c>
      <c r="C5" s="664"/>
      <c r="D5" s="665"/>
      <c r="E5" s="317">
        <f>G5</f>
        <v>1</v>
      </c>
      <c r="F5" s="318" t="str">
        <f>IF(J5+L5+N5+P5+R5+T5+V5+X5=0,"",J5+L5+N5+P5+R5+T5+V5+X5)</f>
        <v/>
      </c>
      <c r="G5" s="319">
        <v>1</v>
      </c>
      <c r="H5" s="320"/>
      <c r="I5" s="321"/>
      <c r="J5" s="320"/>
      <c r="K5" s="321"/>
      <c r="L5" s="320"/>
      <c r="M5" s="321"/>
      <c r="N5" s="322"/>
      <c r="O5" s="323"/>
      <c r="P5" s="320"/>
      <c r="Q5" s="321"/>
      <c r="R5" s="322"/>
      <c r="S5" s="321"/>
      <c r="T5" s="322"/>
      <c r="U5" s="321"/>
      <c r="V5" s="322"/>
      <c r="W5" s="324"/>
      <c r="X5" s="325"/>
    </row>
    <row r="6" spans="1:24" ht="20.45" customHeight="1">
      <c r="A6" s="658"/>
      <c r="B6" s="654" t="s">
        <v>118</v>
      </c>
      <c r="C6" s="655"/>
      <c r="D6" s="656"/>
      <c r="E6" s="326">
        <f>I6</f>
        <v>2</v>
      </c>
      <c r="F6" s="327" t="str">
        <f>IF(J6+L6+N6+P6+R6+T6+V6+X6=0,"",J6+L6+N6+P6+R6+T6+V6+X6)</f>
        <v/>
      </c>
      <c r="G6" s="328"/>
      <c r="H6" s="329"/>
      <c r="I6" s="330">
        <v>2</v>
      </c>
      <c r="J6" s="329"/>
      <c r="K6" s="330"/>
      <c r="L6" s="329"/>
      <c r="M6" s="330"/>
      <c r="N6" s="331"/>
      <c r="O6" s="332"/>
      <c r="P6" s="329"/>
      <c r="Q6" s="330"/>
      <c r="R6" s="331"/>
      <c r="S6" s="330"/>
      <c r="T6" s="331"/>
      <c r="U6" s="330"/>
      <c r="V6" s="331"/>
      <c r="W6" s="333"/>
      <c r="X6" s="334"/>
    </row>
    <row r="7" spans="1:24" ht="20.45" customHeight="1">
      <c r="A7" s="658"/>
      <c r="B7" s="654" t="s">
        <v>119</v>
      </c>
      <c r="C7" s="655"/>
      <c r="D7" s="656"/>
      <c r="E7" s="326">
        <v>23</v>
      </c>
      <c r="F7" s="327"/>
      <c r="G7" s="328"/>
      <c r="H7" s="329"/>
      <c r="I7" s="330"/>
      <c r="J7" s="329"/>
      <c r="K7" s="330">
        <v>2</v>
      </c>
      <c r="L7" s="329"/>
      <c r="M7" s="330">
        <v>1</v>
      </c>
      <c r="N7" s="331"/>
      <c r="O7" s="332">
        <v>5</v>
      </c>
      <c r="P7" s="329"/>
      <c r="Q7" s="330">
        <v>3</v>
      </c>
      <c r="R7" s="331"/>
      <c r="S7" s="330"/>
      <c r="T7" s="331"/>
      <c r="U7" s="330">
        <v>11</v>
      </c>
      <c r="V7" s="331"/>
      <c r="W7" s="333">
        <v>1</v>
      </c>
      <c r="X7" s="334"/>
    </row>
    <row r="8" spans="1:24" ht="20.45" customHeight="1">
      <c r="A8" s="658"/>
      <c r="B8" s="654" t="s">
        <v>120</v>
      </c>
      <c r="C8" s="655"/>
      <c r="D8" s="656"/>
      <c r="E8" s="326">
        <f>I8+K8+M8+O8+Q8+S8+U8+W8</f>
        <v>11</v>
      </c>
      <c r="F8" s="327" t="str">
        <f>IF(J8+L8+N8+P8+R8+T8+V8+X8=0,"",J8+L8+N8+P8+R8+T8+V8+X8)</f>
        <v/>
      </c>
      <c r="G8" s="328"/>
      <c r="H8" s="329"/>
      <c r="I8" s="330"/>
      <c r="J8" s="329"/>
      <c r="K8" s="330">
        <v>2</v>
      </c>
      <c r="L8" s="329"/>
      <c r="M8" s="330">
        <v>1</v>
      </c>
      <c r="N8" s="331"/>
      <c r="O8" s="332">
        <v>5</v>
      </c>
      <c r="P8" s="329"/>
      <c r="Q8" s="330">
        <v>2</v>
      </c>
      <c r="R8" s="331"/>
      <c r="S8" s="330"/>
      <c r="T8" s="331"/>
      <c r="U8" s="330">
        <v>1</v>
      </c>
      <c r="V8" s="331"/>
      <c r="W8" s="333"/>
      <c r="X8" s="334"/>
    </row>
    <row r="9" spans="1:24" ht="20.45" customHeight="1" thickBot="1">
      <c r="A9" s="659"/>
      <c r="B9" s="671" t="s">
        <v>121</v>
      </c>
      <c r="C9" s="672"/>
      <c r="D9" s="673"/>
      <c r="E9" s="326">
        <f>I9+K9+M9+O9+Q9+S9+U9+W9</f>
        <v>17</v>
      </c>
      <c r="F9" s="327">
        <f>IF(J9+L9+N9+P9+R9+T9+V9+X9=0,"",J9+L9+N9+P9+R9+T9+V9+X9)</f>
        <v>4</v>
      </c>
      <c r="G9" s="335"/>
      <c r="H9" s="336"/>
      <c r="I9" s="337"/>
      <c r="J9" s="336"/>
      <c r="K9" s="337">
        <v>5</v>
      </c>
      <c r="L9" s="336"/>
      <c r="M9" s="337">
        <v>9</v>
      </c>
      <c r="N9" s="338">
        <v>2</v>
      </c>
      <c r="O9" s="339">
        <v>2</v>
      </c>
      <c r="P9" s="336"/>
      <c r="Q9" s="337">
        <v>1</v>
      </c>
      <c r="R9" s="338">
        <v>2</v>
      </c>
      <c r="S9" s="337"/>
      <c r="T9" s="338"/>
      <c r="U9" s="337"/>
      <c r="V9" s="338"/>
      <c r="W9" s="340"/>
      <c r="X9" s="341"/>
    </row>
    <row r="10" spans="1:24" ht="20.45" customHeight="1" thickTop="1" thickBot="1">
      <c r="A10" s="660" t="s">
        <v>116</v>
      </c>
      <c r="B10" s="661"/>
      <c r="C10" s="661"/>
      <c r="D10" s="662"/>
      <c r="E10" s="342">
        <f>SUM(E5:E9)</f>
        <v>54</v>
      </c>
      <c r="F10" s="343">
        <f>SUM(F5:F9)</f>
        <v>4</v>
      </c>
      <c r="G10" s="344">
        <f>IF(SUM(G5:G9)=0,"",SUM(G5:G9))</f>
        <v>1</v>
      </c>
      <c r="H10" s="348" t="str">
        <f>IF(SUM(H5:H9)=0,"",SUM(H5:H9))</f>
        <v/>
      </c>
      <c r="I10" s="347">
        <f>IF(SUM(I5:I9)=0,"",SUM(I5:I9))</f>
        <v>2</v>
      </c>
      <c r="J10" s="345" t="str">
        <f>IF(SUM(J5:J9)=0,"",SUM(J5:J9))</f>
        <v/>
      </c>
      <c r="K10" s="346">
        <f t="shared" ref="K10:X10" si="1">IF(SUM(K5:K9)=0,"",SUM(K5:K9))</f>
        <v>9</v>
      </c>
      <c r="L10" s="303" t="str">
        <f t="shared" si="1"/>
        <v/>
      </c>
      <c r="M10" s="347">
        <f t="shared" si="1"/>
        <v>11</v>
      </c>
      <c r="N10" s="345">
        <f t="shared" si="1"/>
        <v>2</v>
      </c>
      <c r="O10" s="346">
        <f t="shared" si="1"/>
        <v>12</v>
      </c>
      <c r="P10" s="303" t="str">
        <f t="shared" si="1"/>
        <v/>
      </c>
      <c r="Q10" s="346">
        <f t="shared" si="1"/>
        <v>6</v>
      </c>
      <c r="R10" s="303">
        <f t="shared" si="1"/>
        <v>2</v>
      </c>
      <c r="S10" s="346" t="str">
        <f t="shared" si="1"/>
        <v/>
      </c>
      <c r="T10" s="303" t="str">
        <f t="shared" si="1"/>
        <v/>
      </c>
      <c r="U10" s="346">
        <f t="shared" si="1"/>
        <v>12</v>
      </c>
      <c r="V10" s="303" t="str">
        <f t="shared" si="1"/>
        <v/>
      </c>
      <c r="W10" s="347">
        <f t="shared" si="1"/>
        <v>1</v>
      </c>
      <c r="X10" s="296" t="str">
        <f t="shared" si="1"/>
        <v/>
      </c>
    </row>
    <row r="11" spans="1:24" ht="20.45" customHeight="1">
      <c r="A11" s="657" t="s">
        <v>129</v>
      </c>
      <c r="B11" s="663" t="s">
        <v>122</v>
      </c>
      <c r="C11" s="664"/>
      <c r="D11" s="665"/>
      <c r="E11" s="326">
        <f t="shared" ref="E11:E16" si="2">I11+K11+M11+O11+Q11+S11+U11+W11</f>
        <v>59</v>
      </c>
      <c r="F11" s="318">
        <f t="shared" ref="F11:F16" si="3">IF(J11+L11+N11+P11+R11+T11+V11+X11=0,"",J11+L11+N11+P11+R11+T11+V11+X11)</f>
        <v>2</v>
      </c>
      <c r="G11" s="319"/>
      <c r="H11" s="320"/>
      <c r="I11" s="321"/>
      <c r="J11" s="320"/>
      <c r="K11" s="321">
        <v>4</v>
      </c>
      <c r="L11" s="320"/>
      <c r="M11" s="321">
        <v>14</v>
      </c>
      <c r="N11" s="322"/>
      <c r="O11" s="323">
        <v>10</v>
      </c>
      <c r="P11" s="320"/>
      <c r="Q11" s="321">
        <v>9</v>
      </c>
      <c r="R11" s="322">
        <v>2</v>
      </c>
      <c r="S11" s="321"/>
      <c r="T11" s="322"/>
      <c r="U11" s="321">
        <v>22</v>
      </c>
      <c r="V11" s="322"/>
      <c r="W11" s="324"/>
      <c r="X11" s="325"/>
    </row>
    <row r="12" spans="1:24" ht="20.45" customHeight="1">
      <c r="A12" s="658"/>
      <c r="B12" s="654" t="s">
        <v>123</v>
      </c>
      <c r="C12" s="655"/>
      <c r="D12" s="656"/>
      <c r="E12" s="326">
        <f t="shared" si="2"/>
        <v>20</v>
      </c>
      <c r="F12" s="327">
        <f t="shared" si="3"/>
        <v>2</v>
      </c>
      <c r="G12" s="328"/>
      <c r="H12" s="329"/>
      <c r="I12" s="330"/>
      <c r="J12" s="329"/>
      <c r="K12" s="330"/>
      <c r="L12" s="329"/>
      <c r="M12" s="330">
        <v>2</v>
      </c>
      <c r="N12" s="331"/>
      <c r="O12" s="332">
        <v>4</v>
      </c>
      <c r="P12" s="329"/>
      <c r="Q12" s="330">
        <v>7</v>
      </c>
      <c r="R12" s="331">
        <v>2</v>
      </c>
      <c r="S12" s="330"/>
      <c r="T12" s="331"/>
      <c r="U12" s="330">
        <v>7</v>
      </c>
      <c r="V12" s="331"/>
      <c r="W12" s="333"/>
      <c r="X12" s="334"/>
    </row>
    <row r="13" spans="1:24" ht="20.45" customHeight="1">
      <c r="A13" s="658"/>
      <c r="B13" s="654" t="s">
        <v>124</v>
      </c>
      <c r="C13" s="655"/>
      <c r="D13" s="656"/>
      <c r="E13" s="326">
        <f t="shared" si="2"/>
        <v>22</v>
      </c>
      <c r="F13" s="327" t="str">
        <f t="shared" si="3"/>
        <v/>
      </c>
      <c r="G13" s="328"/>
      <c r="H13" s="329"/>
      <c r="I13" s="330"/>
      <c r="J13" s="329"/>
      <c r="K13" s="330"/>
      <c r="L13" s="329"/>
      <c r="M13" s="330">
        <v>2</v>
      </c>
      <c r="N13" s="331"/>
      <c r="O13" s="332">
        <v>7</v>
      </c>
      <c r="P13" s="329"/>
      <c r="Q13" s="330">
        <v>5</v>
      </c>
      <c r="R13" s="331"/>
      <c r="S13" s="330"/>
      <c r="T13" s="331"/>
      <c r="U13" s="330">
        <v>8</v>
      </c>
      <c r="V13" s="331"/>
      <c r="W13" s="333"/>
      <c r="X13" s="334"/>
    </row>
    <row r="14" spans="1:24" ht="20.45" customHeight="1">
      <c r="A14" s="658"/>
      <c r="B14" s="654" t="s">
        <v>125</v>
      </c>
      <c r="C14" s="655"/>
      <c r="D14" s="656"/>
      <c r="E14" s="326">
        <f t="shared" si="2"/>
        <v>20</v>
      </c>
      <c r="F14" s="327">
        <f t="shared" si="3"/>
        <v>2</v>
      </c>
      <c r="G14" s="328"/>
      <c r="H14" s="329"/>
      <c r="I14" s="330"/>
      <c r="J14" s="329"/>
      <c r="K14" s="330"/>
      <c r="L14" s="329"/>
      <c r="M14" s="330">
        <v>2</v>
      </c>
      <c r="N14" s="331"/>
      <c r="O14" s="332">
        <v>4</v>
      </c>
      <c r="P14" s="329"/>
      <c r="Q14" s="330">
        <v>6</v>
      </c>
      <c r="R14" s="331">
        <v>2</v>
      </c>
      <c r="S14" s="330"/>
      <c r="T14" s="331"/>
      <c r="U14" s="330">
        <v>8</v>
      </c>
      <c r="V14" s="331"/>
      <c r="W14" s="333"/>
      <c r="X14" s="334"/>
    </row>
    <row r="15" spans="1:24" ht="20.45" customHeight="1">
      <c r="A15" s="658"/>
      <c r="B15" s="654" t="s">
        <v>127</v>
      </c>
      <c r="C15" s="655"/>
      <c r="D15" s="656"/>
      <c r="E15" s="326">
        <f t="shared" si="2"/>
        <v>10</v>
      </c>
      <c r="F15" s="327" t="str">
        <f t="shared" si="3"/>
        <v/>
      </c>
      <c r="G15" s="328"/>
      <c r="H15" s="329"/>
      <c r="I15" s="330"/>
      <c r="J15" s="329"/>
      <c r="K15" s="330"/>
      <c r="L15" s="329"/>
      <c r="M15" s="330"/>
      <c r="N15" s="331"/>
      <c r="O15" s="332">
        <v>4</v>
      </c>
      <c r="P15" s="329"/>
      <c r="Q15" s="330">
        <v>3</v>
      </c>
      <c r="R15" s="331"/>
      <c r="S15" s="330">
        <v>1</v>
      </c>
      <c r="T15" s="331"/>
      <c r="U15" s="330">
        <v>2</v>
      </c>
      <c r="V15" s="331"/>
      <c r="W15" s="333"/>
      <c r="X15" s="334"/>
    </row>
    <row r="16" spans="1:24" ht="20.45" customHeight="1" thickBot="1">
      <c r="A16" s="659"/>
      <c r="B16" s="671" t="s">
        <v>126</v>
      </c>
      <c r="C16" s="672"/>
      <c r="D16" s="673"/>
      <c r="E16" s="326">
        <f t="shared" si="2"/>
        <v>10</v>
      </c>
      <c r="F16" s="327" t="str">
        <f t="shared" si="3"/>
        <v/>
      </c>
      <c r="G16" s="335"/>
      <c r="H16" s="336"/>
      <c r="I16" s="337"/>
      <c r="J16" s="336"/>
      <c r="K16" s="337"/>
      <c r="L16" s="336"/>
      <c r="M16" s="337"/>
      <c r="N16" s="338"/>
      <c r="O16" s="339">
        <v>2</v>
      </c>
      <c r="P16" s="336"/>
      <c r="Q16" s="337">
        <v>6</v>
      </c>
      <c r="R16" s="338"/>
      <c r="S16" s="337"/>
      <c r="T16" s="338"/>
      <c r="U16" s="337">
        <v>2</v>
      </c>
      <c r="V16" s="338"/>
      <c r="W16" s="340"/>
      <c r="X16" s="341"/>
    </row>
    <row r="17" spans="1:29" ht="20.45" customHeight="1" thickTop="1" thickBot="1">
      <c r="A17" s="660" t="s">
        <v>116</v>
      </c>
      <c r="B17" s="661"/>
      <c r="C17" s="661"/>
      <c r="D17" s="662"/>
      <c r="E17" s="342">
        <f>SUM(E11:E16)</f>
        <v>141</v>
      </c>
      <c r="F17" s="343">
        <f>SUM(F11:F16)</f>
        <v>6</v>
      </c>
      <c r="G17" s="344" t="str">
        <f>IF(SUM(G11:G16)=0,"",SUM(G11:G16))</f>
        <v/>
      </c>
      <c r="H17" s="348" t="str">
        <f>IF(SUM(H11:H16)=0,"",SUM(H11:H16))</f>
        <v/>
      </c>
      <c r="I17" s="347" t="str">
        <f>IF(SUM(I11:I16)=0,"",SUM(I11:I16))</f>
        <v/>
      </c>
      <c r="J17" s="348" t="str">
        <f>IF(SUM(J11:J16)=0,"",SUM(J11:J16))</f>
        <v/>
      </c>
      <c r="K17" s="347">
        <f t="shared" ref="K17:X17" si="4">IF(SUM(K11:K16)=0,"",SUM(K11:K16))</f>
        <v>4</v>
      </c>
      <c r="L17" s="348" t="str">
        <f t="shared" si="4"/>
        <v/>
      </c>
      <c r="M17" s="347">
        <f t="shared" si="4"/>
        <v>20</v>
      </c>
      <c r="N17" s="349" t="str">
        <f t="shared" si="4"/>
        <v/>
      </c>
      <c r="O17" s="350">
        <f t="shared" si="4"/>
        <v>31</v>
      </c>
      <c r="P17" s="348" t="str">
        <f t="shared" si="4"/>
        <v/>
      </c>
      <c r="Q17" s="347">
        <f>IF(SUM(Q11:Q16)=0,"",SUM(Q11:Q16))</f>
        <v>36</v>
      </c>
      <c r="R17" s="349">
        <f t="shared" si="4"/>
        <v>6</v>
      </c>
      <c r="S17" s="347">
        <f t="shared" si="4"/>
        <v>1</v>
      </c>
      <c r="T17" s="349" t="str">
        <f t="shared" si="4"/>
        <v/>
      </c>
      <c r="U17" s="347">
        <f t="shared" si="4"/>
        <v>49</v>
      </c>
      <c r="V17" s="349" t="str">
        <f t="shared" si="4"/>
        <v/>
      </c>
      <c r="W17" s="347" t="str">
        <f t="shared" si="4"/>
        <v/>
      </c>
      <c r="X17" s="296" t="str">
        <f t="shared" si="4"/>
        <v/>
      </c>
    </row>
    <row r="18" spans="1:29" ht="17.100000000000001" customHeight="1">
      <c r="A18" s="666" t="s">
        <v>1300</v>
      </c>
      <c r="B18" s="666"/>
      <c r="C18" s="666"/>
      <c r="D18" s="666"/>
      <c r="E18" s="666"/>
      <c r="F18" s="666"/>
      <c r="G18" s="666"/>
      <c r="H18" s="666"/>
      <c r="I18" s="666"/>
      <c r="J18" s="247"/>
      <c r="K18" s="247"/>
      <c r="L18" s="247"/>
      <c r="M18" s="247"/>
      <c r="N18" s="247"/>
      <c r="O18" s="247"/>
      <c r="P18" s="247"/>
      <c r="Q18" s="247"/>
      <c r="R18" s="247"/>
      <c r="S18" s="247"/>
      <c r="T18" s="247"/>
      <c r="U18" s="247"/>
      <c r="V18" s="247"/>
      <c r="W18" s="247"/>
      <c r="X18" s="247"/>
    </row>
    <row r="19" spans="1:29" ht="15" customHeight="1">
      <c r="A19" s="247"/>
      <c r="B19" s="247"/>
      <c r="C19" s="247"/>
      <c r="D19" s="247"/>
      <c r="E19" s="247"/>
      <c r="F19" s="247"/>
      <c r="G19" s="247"/>
      <c r="H19" s="247"/>
      <c r="I19" s="247"/>
      <c r="J19" s="247"/>
      <c r="K19" s="247"/>
      <c r="L19" s="247"/>
      <c r="M19" s="247"/>
      <c r="N19" s="247"/>
      <c r="O19" s="247"/>
      <c r="P19" s="247"/>
      <c r="Q19" s="247"/>
      <c r="R19" s="247"/>
      <c r="S19" s="247"/>
      <c r="T19" s="247"/>
      <c r="U19" s="247"/>
      <c r="V19" s="247"/>
      <c r="W19" s="247"/>
      <c r="X19" s="247"/>
    </row>
    <row r="20" spans="1:29" ht="17.100000000000001" customHeight="1" thickBot="1">
      <c r="A20" s="667" t="s">
        <v>171</v>
      </c>
      <c r="B20" s="667"/>
      <c r="C20" s="667"/>
      <c r="D20" s="667"/>
      <c r="E20" s="667"/>
      <c r="F20" s="667"/>
      <c r="G20" s="667"/>
      <c r="H20" s="667"/>
      <c r="I20" s="667"/>
      <c r="J20" s="667"/>
      <c r="K20" s="667"/>
      <c r="L20" s="667"/>
      <c r="M20" s="667"/>
      <c r="N20" s="667"/>
      <c r="O20" s="667"/>
      <c r="P20" s="310"/>
      <c r="Q20" s="247"/>
      <c r="R20" s="297"/>
      <c r="S20" s="637" t="str">
        <f>S2</f>
        <v>（令和6年4月1日現在）</v>
      </c>
      <c r="T20" s="637"/>
      <c r="U20" s="637"/>
      <c r="V20" s="637"/>
      <c r="W20" s="637"/>
      <c r="X20" s="637"/>
    </row>
    <row r="21" spans="1:29" ht="30.6" customHeight="1" thickBot="1">
      <c r="A21" s="668" t="s">
        <v>1276</v>
      </c>
      <c r="B21" s="669"/>
      <c r="C21" s="669"/>
      <c r="D21" s="670"/>
      <c r="E21" s="652" t="s">
        <v>106</v>
      </c>
      <c r="F21" s="653"/>
      <c r="G21" s="674" t="s">
        <v>1455</v>
      </c>
      <c r="H21" s="641"/>
      <c r="I21" s="638" t="s">
        <v>107</v>
      </c>
      <c r="J21" s="639"/>
      <c r="K21" s="640" t="s">
        <v>108</v>
      </c>
      <c r="L21" s="641"/>
      <c r="M21" s="640" t="s">
        <v>109</v>
      </c>
      <c r="N21" s="641"/>
      <c r="O21" s="640" t="s">
        <v>110</v>
      </c>
      <c r="P21" s="641"/>
      <c r="Q21" s="640" t="s">
        <v>114</v>
      </c>
      <c r="R21" s="641"/>
      <c r="S21" s="640" t="s">
        <v>111</v>
      </c>
      <c r="T21" s="641"/>
      <c r="U21" s="642" t="s">
        <v>112</v>
      </c>
      <c r="V21" s="643"/>
      <c r="W21" s="642" t="s">
        <v>113</v>
      </c>
      <c r="X21" s="644"/>
    </row>
    <row r="22" spans="1:29" ht="20.45" customHeight="1">
      <c r="A22" s="648" t="s">
        <v>1390</v>
      </c>
      <c r="B22" s="635"/>
      <c r="C22" s="635"/>
      <c r="D22" s="636"/>
      <c r="E22" s="351">
        <f t="shared" ref="E22:F40" si="5">IF(I22+K22+M22+O22+Q22+S22+U22+W22=0,"",I22+K22+M22+O22+Q22+S22+U22+W22)</f>
        <v>23</v>
      </c>
      <c r="F22" s="352" t="str">
        <f t="shared" si="5"/>
        <v/>
      </c>
      <c r="G22" s="353"/>
      <c r="H22" s="355"/>
      <c r="I22" s="356"/>
      <c r="J22" s="354"/>
      <c r="K22" s="211"/>
      <c r="L22" s="355"/>
      <c r="M22" s="356"/>
      <c r="N22" s="357"/>
      <c r="O22" s="356"/>
      <c r="P22" s="355"/>
      <c r="Q22" s="356"/>
      <c r="R22" s="355"/>
      <c r="S22" s="356"/>
      <c r="T22" s="355"/>
      <c r="U22" s="356">
        <v>23</v>
      </c>
      <c r="V22" s="355"/>
      <c r="W22" s="333"/>
      <c r="X22" s="334"/>
    </row>
    <row r="23" spans="1:29" s="64" customFormat="1" ht="20.45" customHeight="1">
      <c r="A23" s="649" t="s">
        <v>1391</v>
      </c>
      <c r="B23" s="650"/>
      <c r="C23" s="650"/>
      <c r="D23" s="651"/>
      <c r="E23" s="351">
        <f t="shared" si="5"/>
        <v>17</v>
      </c>
      <c r="F23" s="352" t="str">
        <f t="shared" si="5"/>
        <v/>
      </c>
      <c r="G23" s="353"/>
      <c r="H23" s="355"/>
      <c r="I23" s="356"/>
      <c r="J23" s="354"/>
      <c r="K23" s="211"/>
      <c r="L23" s="355"/>
      <c r="M23" s="356"/>
      <c r="N23" s="357"/>
      <c r="O23" s="356"/>
      <c r="P23" s="355"/>
      <c r="Q23" s="356">
        <v>6</v>
      </c>
      <c r="R23" s="355">
        <v>0</v>
      </c>
      <c r="S23" s="356">
        <v>0</v>
      </c>
      <c r="T23" s="355"/>
      <c r="U23" s="356">
        <v>11</v>
      </c>
      <c r="V23" s="355"/>
      <c r="W23" s="333"/>
      <c r="X23" s="334"/>
    </row>
    <row r="24" spans="1:29" ht="20.45" customHeight="1">
      <c r="A24" s="649" t="s">
        <v>1392</v>
      </c>
      <c r="B24" s="650"/>
      <c r="C24" s="650"/>
      <c r="D24" s="651"/>
      <c r="E24" s="351">
        <f t="shared" si="5"/>
        <v>19</v>
      </c>
      <c r="F24" s="352" t="str">
        <f t="shared" si="5"/>
        <v/>
      </c>
      <c r="G24" s="353"/>
      <c r="H24" s="355"/>
      <c r="I24" s="356"/>
      <c r="J24" s="354"/>
      <c r="K24" s="211"/>
      <c r="L24" s="355"/>
      <c r="M24" s="356"/>
      <c r="N24" s="357"/>
      <c r="O24" s="356">
        <v>1</v>
      </c>
      <c r="P24" s="355"/>
      <c r="Q24" s="356">
        <v>5</v>
      </c>
      <c r="R24" s="355">
        <v>0</v>
      </c>
      <c r="S24" s="356">
        <v>0</v>
      </c>
      <c r="T24" s="355"/>
      <c r="U24" s="356">
        <v>13</v>
      </c>
      <c r="V24" s="355"/>
      <c r="W24" s="333"/>
      <c r="X24" s="334"/>
    </row>
    <row r="25" spans="1:29" ht="20.45" customHeight="1">
      <c r="A25" s="648" t="s">
        <v>1393</v>
      </c>
      <c r="B25" s="635"/>
      <c r="C25" s="635"/>
      <c r="D25" s="636"/>
      <c r="E25" s="351">
        <f>IF(I25+K25+M25+O25+Q25+S25+U25+W25=0,"",I25+K25+M25+O25+Q25+S25+U25+W25+G25)</f>
        <v>45</v>
      </c>
      <c r="F25" s="352">
        <f t="shared" si="5"/>
        <v>7</v>
      </c>
      <c r="G25" s="353">
        <v>1</v>
      </c>
      <c r="H25" s="355"/>
      <c r="I25" s="356">
        <v>1</v>
      </c>
      <c r="J25" s="354"/>
      <c r="K25" s="211">
        <v>8</v>
      </c>
      <c r="L25" s="355"/>
      <c r="M25" s="356">
        <v>15</v>
      </c>
      <c r="N25" s="357">
        <v>2</v>
      </c>
      <c r="O25" s="356">
        <v>11</v>
      </c>
      <c r="P25" s="355"/>
      <c r="Q25" s="356">
        <v>7</v>
      </c>
      <c r="R25" s="355">
        <v>5</v>
      </c>
      <c r="S25" s="356"/>
      <c r="T25" s="355"/>
      <c r="U25" s="356">
        <v>1</v>
      </c>
      <c r="V25" s="355"/>
      <c r="W25" s="333">
        <v>1</v>
      </c>
      <c r="X25" s="334"/>
    </row>
    <row r="26" spans="1:29" s="64" customFormat="1" ht="20.45" customHeight="1">
      <c r="A26" s="648" t="s">
        <v>1394</v>
      </c>
      <c r="B26" s="635"/>
      <c r="C26" s="635"/>
      <c r="D26" s="636"/>
      <c r="E26" s="351">
        <f t="shared" si="5"/>
        <v>9</v>
      </c>
      <c r="F26" s="352">
        <f t="shared" si="5"/>
        <v>2</v>
      </c>
      <c r="G26" s="353"/>
      <c r="H26" s="355"/>
      <c r="I26" s="356"/>
      <c r="J26" s="354"/>
      <c r="K26" s="211"/>
      <c r="L26" s="355"/>
      <c r="M26" s="356"/>
      <c r="N26" s="357"/>
      <c r="O26" s="356">
        <v>2</v>
      </c>
      <c r="P26" s="355"/>
      <c r="Q26" s="356">
        <v>5</v>
      </c>
      <c r="R26" s="355">
        <v>2</v>
      </c>
      <c r="S26" s="356"/>
      <c r="T26" s="355"/>
      <c r="U26" s="356">
        <v>2</v>
      </c>
      <c r="V26" s="355"/>
      <c r="W26" s="333"/>
      <c r="X26" s="334"/>
      <c r="Z26"/>
      <c r="AA26"/>
      <c r="AB26"/>
      <c r="AC26"/>
    </row>
    <row r="27" spans="1:29" s="64" customFormat="1" ht="20.45" customHeight="1">
      <c r="A27" s="645" t="s">
        <v>1395</v>
      </c>
      <c r="B27" s="646"/>
      <c r="C27" s="646"/>
      <c r="D27" s="647"/>
      <c r="E27" s="358">
        <f t="shared" si="5"/>
        <v>75</v>
      </c>
      <c r="F27" s="359">
        <f t="shared" si="5"/>
        <v>1</v>
      </c>
      <c r="G27" s="360"/>
      <c r="H27" s="363"/>
      <c r="I27" s="364">
        <v>1</v>
      </c>
      <c r="J27" s="361"/>
      <c r="K27" s="362">
        <v>5</v>
      </c>
      <c r="L27" s="363"/>
      <c r="M27" s="364">
        <v>16</v>
      </c>
      <c r="N27" s="365"/>
      <c r="O27" s="364">
        <v>29</v>
      </c>
      <c r="P27" s="363"/>
      <c r="Q27" s="364">
        <v>19</v>
      </c>
      <c r="R27" s="363">
        <v>1</v>
      </c>
      <c r="S27" s="364">
        <v>1</v>
      </c>
      <c r="T27" s="363"/>
      <c r="U27" s="364">
        <v>4</v>
      </c>
      <c r="V27" s="363"/>
      <c r="W27" s="366"/>
      <c r="X27" s="367"/>
    </row>
    <row r="28" spans="1:29" ht="20.45" customHeight="1">
      <c r="A28" s="645" t="s">
        <v>1396</v>
      </c>
      <c r="B28" s="646"/>
      <c r="C28" s="646"/>
      <c r="D28" s="647"/>
      <c r="E28" s="351">
        <f t="shared" si="5"/>
        <v>3</v>
      </c>
      <c r="F28" s="352" t="str">
        <f t="shared" si="5"/>
        <v/>
      </c>
      <c r="G28" s="360"/>
      <c r="H28" s="363"/>
      <c r="I28" s="364"/>
      <c r="J28" s="361"/>
      <c r="K28" s="362"/>
      <c r="L28" s="363"/>
      <c r="M28" s="364">
        <v>0</v>
      </c>
      <c r="N28" s="365"/>
      <c r="O28" s="364">
        <v>3</v>
      </c>
      <c r="P28" s="363"/>
      <c r="Q28" s="364"/>
      <c r="R28" s="363"/>
      <c r="S28" s="364"/>
      <c r="T28" s="363"/>
      <c r="U28" s="364"/>
      <c r="V28" s="363"/>
      <c r="W28" s="366"/>
      <c r="X28" s="367"/>
    </row>
    <row r="29" spans="1:29" ht="20.45" customHeight="1">
      <c r="A29" s="634" t="s">
        <v>1397</v>
      </c>
      <c r="B29" s="635"/>
      <c r="C29" s="635"/>
      <c r="D29" s="636"/>
      <c r="E29" s="351">
        <f>IF(I29+K29+M29+O29+Q29+S29+U29+W29=0,"",I29+K29+M29+O29+Q29+S29+U29+W29+G29)</f>
        <v>17</v>
      </c>
      <c r="F29" s="352">
        <f t="shared" si="5"/>
        <v>3</v>
      </c>
      <c r="G29" s="353">
        <v>1</v>
      </c>
      <c r="H29" s="355"/>
      <c r="I29" s="356"/>
      <c r="J29" s="354"/>
      <c r="K29" s="211">
        <v>2</v>
      </c>
      <c r="L29" s="355"/>
      <c r="M29" s="356">
        <v>3</v>
      </c>
      <c r="N29" s="357"/>
      <c r="O29" s="356">
        <v>7</v>
      </c>
      <c r="P29" s="355"/>
      <c r="Q29" s="356">
        <v>3</v>
      </c>
      <c r="R29" s="355">
        <v>3</v>
      </c>
      <c r="S29" s="356">
        <v>1</v>
      </c>
      <c r="T29" s="355"/>
      <c r="U29" s="356"/>
      <c r="V29" s="355"/>
      <c r="W29" s="333"/>
      <c r="X29" s="334"/>
    </row>
    <row r="30" spans="1:29" ht="20.45" customHeight="1">
      <c r="A30" s="675" t="s">
        <v>1398</v>
      </c>
      <c r="B30" s="676"/>
      <c r="C30" s="676"/>
      <c r="D30" s="677"/>
      <c r="E30" s="351">
        <f t="shared" si="5"/>
        <v>13</v>
      </c>
      <c r="F30" s="352">
        <f t="shared" si="5"/>
        <v>1</v>
      </c>
      <c r="G30" s="353"/>
      <c r="H30" s="355"/>
      <c r="I30" s="356"/>
      <c r="J30" s="354"/>
      <c r="K30" s="211">
        <v>1</v>
      </c>
      <c r="L30" s="355"/>
      <c r="M30" s="356">
        <v>2</v>
      </c>
      <c r="N30" s="357">
        <v>1</v>
      </c>
      <c r="O30" s="356">
        <v>5</v>
      </c>
      <c r="P30" s="355"/>
      <c r="Q30" s="356">
        <v>2</v>
      </c>
      <c r="R30" s="355"/>
      <c r="S30" s="356">
        <v>1</v>
      </c>
      <c r="T30" s="355"/>
      <c r="U30" s="356">
        <v>2</v>
      </c>
      <c r="V30" s="355"/>
      <c r="W30" s="333"/>
      <c r="X30" s="334"/>
    </row>
    <row r="31" spans="1:29" ht="20.45" customHeight="1">
      <c r="A31" s="648" t="s">
        <v>1399</v>
      </c>
      <c r="B31" s="635"/>
      <c r="C31" s="635"/>
      <c r="D31" s="636"/>
      <c r="E31" s="351">
        <f t="shared" si="5"/>
        <v>3</v>
      </c>
      <c r="F31" s="352" t="str">
        <f t="shared" si="5"/>
        <v/>
      </c>
      <c r="G31" s="353"/>
      <c r="H31" s="355"/>
      <c r="I31" s="356"/>
      <c r="J31" s="354"/>
      <c r="K31" s="211"/>
      <c r="L31" s="355"/>
      <c r="M31" s="356">
        <v>1</v>
      </c>
      <c r="N31" s="357"/>
      <c r="O31" s="356">
        <v>1</v>
      </c>
      <c r="P31" s="355"/>
      <c r="Q31" s="356">
        <v>1</v>
      </c>
      <c r="R31" s="355">
        <v>0</v>
      </c>
      <c r="S31" s="356"/>
      <c r="T31" s="355"/>
      <c r="U31" s="356"/>
      <c r="V31" s="355"/>
      <c r="W31" s="333"/>
      <c r="X31" s="334"/>
    </row>
    <row r="32" spans="1:29" ht="20.45" customHeight="1">
      <c r="A32" s="678" t="s">
        <v>1400</v>
      </c>
      <c r="B32" s="635"/>
      <c r="C32" s="635"/>
      <c r="D32" s="636"/>
      <c r="E32" s="351">
        <v>44</v>
      </c>
      <c r="F32" s="352">
        <f t="shared" si="5"/>
        <v>3</v>
      </c>
      <c r="G32" s="353">
        <v>1</v>
      </c>
      <c r="H32" s="355"/>
      <c r="I32" s="356">
        <v>1</v>
      </c>
      <c r="J32" s="354"/>
      <c r="K32" s="211">
        <v>6</v>
      </c>
      <c r="L32" s="355"/>
      <c r="M32" s="356">
        <v>9</v>
      </c>
      <c r="N32" s="357"/>
      <c r="O32" s="356">
        <v>14</v>
      </c>
      <c r="P32" s="355"/>
      <c r="Q32" s="356">
        <v>10</v>
      </c>
      <c r="R32" s="355">
        <v>3</v>
      </c>
      <c r="S32" s="356">
        <v>1</v>
      </c>
      <c r="T32" s="355"/>
      <c r="U32" s="356">
        <v>2</v>
      </c>
      <c r="V32" s="355"/>
      <c r="W32" s="333"/>
      <c r="X32" s="334"/>
    </row>
    <row r="33" spans="1:24" ht="20.45" customHeight="1">
      <c r="A33" s="648" t="s">
        <v>1401</v>
      </c>
      <c r="B33" s="635"/>
      <c r="C33" s="635"/>
      <c r="D33" s="636"/>
      <c r="E33" s="351">
        <f t="shared" si="5"/>
        <v>44</v>
      </c>
      <c r="F33" s="352" t="str">
        <f t="shared" si="5"/>
        <v/>
      </c>
      <c r="G33" s="353"/>
      <c r="H33" s="355"/>
      <c r="I33" s="356"/>
      <c r="J33" s="354"/>
      <c r="K33" s="211">
        <v>2</v>
      </c>
      <c r="L33" s="355"/>
      <c r="M33" s="356">
        <v>6</v>
      </c>
      <c r="N33" s="357"/>
      <c r="O33" s="356">
        <v>10</v>
      </c>
      <c r="P33" s="355"/>
      <c r="Q33" s="356">
        <v>10</v>
      </c>
      <c r="R33" s="355"/>
      <c r="S33" s="356">
        <v>1</v>
      </c>
      <c r="T33" s="355"/>
      <c r="U33" s="356">
        <v>15</v>
      </c>
      <c r="V33" s="355"/>
      <c r="W33" s="333"/>
      <c r="X33" s="334"/>
    </row>
    <row r="34" spans="1:24" ht="20.45" customHeight="1">
      <c r="A34" s="648" t="s">
        <v>1402</v>
      </c>
      <c r="B34" s="635"/>
      <c r="C34" s="635"/>
      <c r="D34" s="636"/>
      <c r="E34" s="351">
        <f t="shared" si="5"/>
        <v>31</v>
      </c>
      <c r="F34" s="352" t="str">
        <f t="shared" si="5"/>
        <v/>
      </c>
      <c r="G34" s="353"/>
      <c r="H34" s="355"/>
      <c r="I34" s="356">
        <v>1</v>
      </c>
      <c r="J34" s="354"/>
      <c r="K34" s="211">
        <v>3</v>
      </c>
      <c r="L34" s="355"/>
      <c r="M34" s="356">
        <v>4</v>
      </c>
      <c r="N34" s="357"/>
      <c r="O34" s="356">
        <v>10</v>
      </c>
      <c r="P34" s="355"/>
      <c r="Q34" s="356">
        <v>9</v>
      </c>
      <c r="R34" s="355"/>
      <c r="S34" s="356"/>
      <c r="T34" s="355"/>
      <c r="U34" s="356">
        <v>4</v>
      </c>
      <c r="V34" s="355"/>
      <c r="W34" s="333"/>
      <c r="X34" s="334"/>
    </row>
    <row r="35" spans="1:24" ht="20.45" customHeight="1">
      <c r="A35" s="648" t="s">
        <v>1403</v>
      </c>
      <c r="B35" s="635"/>
      <c r="C35" s="635"/>
      <c r="D35" s="636"/>
      <c r="E35" s="351">
        <f t="shared" si="5"/>
        <v>31</v>
      </c>
      <c r="F35" s="352" t="str">
        <f t="shared" si="5"/>
        <v/>
      </c>
      <c r="G35" s="353"/>
      <c r="H35" s="355"/>
      <c r="I35" s="356">
        <v>1</v>
      </c>
      <c r="J35" s="354"/>
      <c r="K35" s="211">
        <v>3</v>
      </c>
      <c r="L35" s="355"/>
      <c r="M35" s="356">
        <v>4</v>
      </c>
      <c r="N35" s="357"/>
      <c r="O35" s="356">
        <v>10</v>
      </c>
      <c r="P35" s="355"/>
      <c r="Q35" s="356">
        <v>9</v>
      </c>
      <c r="R35" s="355"/>
      <c r="S35" s="356"/>
      <c r="T35" s="355"/>
      <c r="U35" s="356">
        <v>4</v>
      </c>
      <c r="V35" s="355"/>
      <c r="W35" s="333"/>
      <c r="X35" s="334"/>
    </row>
    <row r="36" spans="1:24" ht="20.45" customHeight="1">
      <c r="A36" s="682" t="s">
        <v>1404</v>
      </c>
      <c r="B36" s="683"/>
      <c r="C36" s="683"/>
      <c r="D36" s="684"/>
      <c r="E36" s="351">
        <f t="shared" si="5"/>
        <v>29</v>
      </c>
      <c r="F36" s="352" t="str">
        <f t="shared" si="5"/>
        <v/>
      </c>
      <c r="G36" s="353"/>
      <c r="H36" s="355"/>
      <c r="I36" s="356">
        <v>1</v>
      </c>
      <c r="J36" s="354"/>
      <c r="K36" s="211">
        <v>3</v>
      </c>
      <c r="L36" s="355"/>
      <c r="M36" s="356">
        <v>7</v>
      </c>
      <c r="N36" s="357"/>
      <c r="O36" s="356">
        <v>8</v>
      </c>
      <c r="P36" s="355"/>
      <c r="Q36" s="356">
        <v>8</v>
      </c>
      <c r="R36" s="355"/>
      <c r="S36" s="356">
        <v>1</v>
      </c>
      <c r="T36" s="355"/>
      <c r="U36" s="356">
        <v>1</v>
      </c>
      <c r="V36" s="355"/>
      <c r="W36" s="333"/>
      <c r="X36" s="334"/>
    </row>
    <row r="37" spans="1:24" ht="20.45" customHeight="1">
      <c r="A37" s="648" t="s">
        <v>1405</v>
      </c>
      <c r="B37" s="635"/>
      <c r="C37" s="635"/>
      <c r="D37" s="636"/>
      <c r="E37" s="351">
        <f>IF(I37+K37+M37+O37+Q37+S37+U37+W37=0,"",I37+K37+M37+O37+Q37+S37+U37+W37+G37)</f>
        <v>49</v>
      </c>
      <c r="F37" s="352">
        <f t="shared" si="5"/>
        <v>3</v>
      </c>
      <c r="G37" s="353">
        <v>1</v>
      </c>
      <c r="H37" s="355"/>
      <c r="I37" s="356"/>
      <c r="J37" s="354"/>
      <c r="K37" s="211">
        <v>2</v>
      </c>
      <c r="L37" s="355"/>
      <c r="M37" s="356">
        <v>12</v>
      </c>
      <c r="N37" s="357">
        <v>1</v>
      </c>
      <c r="O37" s="356">
        <v>14</v>
      </c>
      <c r="P37" s="355"/>
      <c r="Q37" s="356">
        <v>11</v>
      </c>
      <c r="R37" s="355">
        <v>2</v>
      </c>
      <c r="S37" s="356"/>
      <c r="T37" s="355"/>
      <c r="U37" s="356">
        <v>9</v>
      </c>
      <c r="V37" s="355"/>
      <c r="W37" s="333"/>
      <c r="X37" s="334"/>
    </row>
    <row r="38" spans="1:24" ht="20.45" customHeight="1">
      <c r="A38" s="634" t="s">
        <v>1406</v>
      </c>
      <c r="B38" s="635"/>
      <c r="C38" s="635"/>
      <c r="D38" s="636"/>
      <c r="E38" s="351">
        <f t="shared" si="5"/>
        <v>23</v>
      </c>
      <c r="F38" s="352">
        <f t="shared" si="5"/>
        <v>2</v>
      </c>
      <c r="G38" s="353"/>
      <c r="H38" s="355"/>
      <c r="I38" s="356"/>
      <c r="J38" s="354"/>
      <c r="K38" s="211">
        <v>3</v>
      </c>
      <c r="L38" s="355"/>
      <c r="M38" s="356">
        <v>5</v>
      </c>
      <c r="N38" s="357"/>
      <c r="O38" s="356">
        <v>11</v>
      </c>
      <c r="P38" s="355"/>
      <c r="Q38" s="356">
        <v>3</v>
      </c>
      <c r="R38" s="355">
        <v>2</v>
      </c>
      <c r="S38" s="356">
        <v>1</v>
      </c>
      <c r="T38" s="355"/>
      <c r="U38" s="356"/>
      <c r="V38" s="355"/>
      <c r="W38" s="333"/>
      <c r="X38" s="334"/>
    </row>
    <row r="39" spans="1:24" ht="20.45" customHeight="1">
      <c r="A39" s="649" t="s">
        <v>1407</v>
      </c>
      <c r="B39" s="650"/>
      <c r="C39" s="650"/>
      <c r="D39" s="651"/>
      <c r="E39" s="351">
        <f t="shared" si="5"/>
        <v>19</v>
      </c>
      <c r="F39" s="352" t="str">
        <f t="shared" si="5"/>
        <v/>
      </c>
      <c r="G39" s="353"/>
      <c r="H39" s="355"/>
      <c r="I39" s="356"/>
      <c r="J39" s="354"/>
      <c r="K39" s="211">
        <v>3</v>
      </c>
      <c r="L39" s="355"/>
      <c r="M39" s="356">
        <v>4</v>
      </c>
      <c r="N39" s="357"/>
      <c r="O39" s="356">
        <v>7</v>
      </c>
      <c r="P39" s="355"/>
      <c r="Q39" s="356">
        <v>4</v>
      </c>
      <c r="R39" s="355"/>
      <c r="S39" s="356">
        <v>1</v>
      </c>
      <c r="T39" s="355"/>
      <c r="U39" s="356"/>
      <c r="V39" s="355"/>
      <c r="W39" s="333"/>
      <c r="X39" s="334"/>
    </row>
    <row r="40" spans="1:24" ht="20.45" customHeight="1" thickBot="1">
      <c r="A40" s="679" t="s">
        <v>1408</v>
      </c>
      <c r="B40" s="680"/>
      <c r="C40" s="680"/>
      <c r="D40" s="681"/>
      <c r="E40" s="368">
        <f t="shared" si="5"/>
        <v>9</v>
      </c>
      <c r="F40" s="369">
        <f t="shared" si="5"/>
        <v>1</v>
      </c>
      <c r="G40" s="370"/>
      <c r="H40" s="373"/>
      <c r="I40" s="374"/>
      <c r="J40" s="371"/>
      <c r="K40" s="372"/>
      <c r="L40" s="373"/>
      <c r="M40" s="374">
        <v>1</v>
      </c>
      <c r="N40" s="375"/>
      <c r="O40" s="374">
        <v>6</v>
      </c>
      <c r="P40" s="373"/>
      <c r="Q40" s="374">
        <v>1</v>
      </c>
      <c r="R40" s="373">
        <v>1</v>
      </c>
      <c r="S40" s="374">
        <v>1</v>
      </c>
      <c r="T40" s="373"/>
      <c r="U40" s="374"/>
      <c r="V40" s="373"/>
      <c r="W40" s="376"/>
      <c r="X40" s="377"/>
    </row>
    <row r="41" spans="1:24" ht="17.100000000000001" customHeight="1">
      <c r="A41" s="666" t="s">
        <v>1300</v>
      </c>
      <c r="B41" s="666"/>
      <c r="C41" s="666"/>
      <c r="D41" s="666"/>
      <c r="E41" s="666"/>
      <c r="F41" s="666"/>
      <c r="G41" s="666"/>
      <c r="H41" s="666"/>
      <c r="I41" s="666"/>
      <c r="J41" s="247"/>
      <c r="K41" s="247"/>
      <c r="L41" s="247"/>
      <c r="M41" s="247"/>
      <c r="N41" s="247"/>
      <c r="O41" s="247"/>
      <c r="P41" s="247"/>
      <c r="Q41" s="247"/>
      <c r="R41" s="247"/>
      <c r="S41" s="247"/>
      <c r="T41" s="247"/>
      <c r="U41" s="247"/>
      <c r="V41" s="247"/>
      <c r="W41" s="247"/>
      <c r="X41" s="247"/>
    </row>
  </sheetData>
  <sheetProtection selectLockedCells="1"/>
  <mergeCells count="64">
    <mergeCell ref="A10:D10"/>
    <mergeCell ref="B8:D8"/>
    <mergeCell ref="A5:A9"/>
    <mergeCell ref="B9:D9"/>
    <mergeCell ref="A4:D4"/>
    <mergeCell ref="B5:D5"/>
    <mergeCell ref="B6:D6"/>
    <mergeCell ref="B7:D7"/>
    <mergeCell ref="A1:C1"/>
    <mergeCell ref="A2:O2"/>
    <mergeCell ref="A3:D3"/>
    <mergeCell ref="E3:F3"/>
    <mergeCell ref="S2:X2"/>
    <mergeCell ref="I3:J3"/>
    <mergeCell ref="K3:L3"/>
    <mergeCell ref="W3:X3"/>
    <mergeCell ref="M3:N3"/>
    <mergeCell ref="O3:P3"/>
    <mergeCell ref="Q3:R3"/>
    <mergeCell ref="S3:T3"/>
    <mergeCell ref="U3:V3"/>
    <mergeCell ref="G3:H3"/>
    <mergeCell ref="A41:I41"/>
    <mergeCell ref="A30:D30"/>
    <mergeCell ref="A31:D31"/>
    <mergeCell ref="A32:D32"/>
    <mergeCell ref="A33:D33"/>
    <mergeCell ref="A38:D38"/>
    <mergeCell ref="A40:D40"/>
    <mergeCell ref="A39:D39"/>
    <mergeCell ref="A34:D34"/>
    <mergeCell ref="A36:D36"/>
    <mergeCell ref="A37:D37"/>
    <mergeCell ref="A35:D35"/>
    <mergeCell ref="B13:D13"/>
    <mergeCell ref="B14:D14"/>
    <mergeCell ref="A11:A16"/>
    <mergeCell ref="A26:D26"/>
    <mergeCell ref="A17:D17"/>
    <mergeCell ref="A22:D22"/>
    <mergeCell ref="A24:D24"/>
    <mergeCell ref="B12:D12"/>
    <mergeCell ref="B11:D11"/>
    <mergeCell ref="A18:I18"/>
    <mergeCell ref="A20:O20"/>
    <mergeCell ref="B15:D15"/>
    <mergeCell ref="A21:D21"/>
    <mergeCell ref="B16:D16"/>
    <mergeCell ref="G21:H21"/>
    <mergeCell ref="A29:D29"/>
    <mergeCell ref="S20:X20"/>
    <mergeCell ref="I21:J21"/>
    <mergeCell ref="K21:L21"/>
    <mergeCell ref="M21:N21"/>
    <mergeCell ref="O21:P21"/>
    <mergeCell ref="Q21:R21"/>
    <mergeCell ref="S21:T21"/>
    <mergeCell ref="U21:V21"/>
    <mergeCell ref="W21:X21"/>
    <mergeCell ref="A28:D28"/>
    <mergeCell ref="A25:D25"/>
    <mergeCell ref="A27:D27"/>
    <mergeCell ref="A23:D23"/>
    <mergeCell ref="E21:F21"/>
  </mergeCells>
  <phoneticPr fontId="1"/>
  <dataValidations count="2">
    <dataValidation imeMode="hiragana" allowBlank="1" showInputMessage="1" showErrorMessage="1" sqref="A5:D9 A22:D40 A11:D16 X1:IX1 A1:P1"/>
    <dataValidation imeMode="off" allowBlank="1" showInputMessage="1" showErrorMessage="1" sqref="E4:X17 E22:X40"/>
  </dataValidations>
  <pageMargins left="0.70866141732283472" right="0.15748031496062992" top="0.51181102362204722" bottom="0.59055118110236227" header="0.31496062992125984" footer="0.31496062992125984"/>
  <pageSetup paperSize="9" scale="93" firstPageNumber="5" orientation="portrait" useFirstPageNumber="1" r:id="rId1"/>
  <headerFooter>
    <oddFooter>&amp;C&amp;"Century,標準"&amp;12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30" customWidth="1"/>
    <col min="2" max="2" width="10" style="30" bestFit="1" customWidth="1"/>
    <col min="3" max="3" width="12.625" style="30" customWidth="1"/>
    <col min="4" max="4" width="21.625" style="30" customWidth="1"/>
    <col min="5" max="5" width="33.25" style="30" bestFit="1" customWidth="1"/>
    <col min="6" max="16384" width="9" style="30"/>
  </cols>
  <sheetData>
    <row r="1" spans="1:5">
      <c r="A1" s="51" t="s">
        <v>273</v>
      </c>
      <c r="B1" s="52" t="s">
        <v>274</v>
      </c>
      <c r="C1" s="52" t="s">
        <v>292</v>
      </c>
      <c r="D1" s="52" t="s">
        <v>296</v>
      </c>
      <c r="E1" s="52" t="s">
        <v>297</v>
      </c>
    </row>
    <row r="2" spans="1:5" ht="11.25" customHeight="1">
      <c r="A2" s="53">
        <v>9104</v>
      </c>
      <c r="B2" s="54" t="s">
        <v>298</v>
      </c>
      <c r="C2" s="54" t="s">
        <v>309</v>
      </c>
      <c r="D2" s="54" t="s">
        <v>312</v>
      </c>
      <c r="E2" s="53"/>
    </row>
    <row r="3" spans="1:5" ht="11.25" customHeight="1">
      <c r="A3" s="53">
        <v>9104</v>
      </c>
      <c r="B3" s="54" t="s">
        <v>298</v>
      </c>
      <c r="C3" s="54" t="s">
        <v>309</v>
      </c>
      <c r="D3" s="54" t="s">
        <v>1075</v>
      </c>
      <c r="E3" s="53"/>
    </row>
    <row r="4" spans="1:5">
      <c r="A4" s="53">
        <v>9104</v>
      </c>
      <c r="B4" s="54" t="s">
        <v>298</v>
      </c>
      <c r="C4" s="54" t="s">
        <v>309</v>
      </c>
      <c r="D4" s="54" t="s">
        <v>1076</v>
      </c>
      <c r="E4" s="53"/>
    </row>
    <row r="5" spans="1:5" ht="11.25" customHeight="1">
      <c r="A5" s="53">
        <v>9104</v>
      </c>
      <c r="B5" s="54" t="s">
        <v>298</v>
      </c>
      <c r="C5" s="54" t="s">
        <v>309</v>
      </c>
      <c r="D5" s="54" t="s">
        <v>1077</v>
      </c>
      <c r="E5" s="53"/>
    </row>
    <row r="6" spans="1:5" ht="11.25" customHeight="1">
      <c r="A6" s="53">
        <v>9104</v>
      </c>
      <c r="B6" s="54" t="s">
        <v>298</v>
      </c>
      <c r="C6" s="54" t="s">
        <v>309</v>
      </c>
      <c r="D6" s="54" t="s">
        <v>1078</v>
      </c>
      <c r="E6" s="53"/>
    </row>
    <row r="7" spans="1:5" ht="11.25" customHeight="1">
      <c r="A7" s="53">
        <v>9115</v>
      </c>
      <c r="B7" s="54" t="s">
        <v>313</v>
      </c>
      <c r="C7" s="54" t="s">
        <v>309</v>
      </c>
      <c r="D7" s="54" t="s">
        <v>317</v>
      </c>
      <c r="E7" s="54" t="s">
        <v>1079</v>
      </c>
    </row>
    <row r="8" spans="1:5" ht="11.25" customHeight="1">
      <c r="A8" s="53">
        <v>9115</v>
      </c>
      <c r="B8" s="54" t="s">
        <v>313</v>
      </c>
      <c r="C8" s="54" t="s">
        <v>309</v>
      </c>
      <c r="D8" s="54" t="s">
        <v>1075</v>
      </c>
      <c r="E8" s="53"/>
    </row>
    <row r="9" spans="1:5">
      <c r="A9" s="53">
        <v>9115</v>
      </c>
      <c r="B9" s="54" t="s">
        <v>313</v>
      </c>
      <c r="C9" s="54" t="s">
        <v>309</v>
      </c>
      <c r="D9" s="54" t="s">
        <v>1076</v>
      </c>
      <c r="E9" s="53"/>
    </row>
    <row r="10" spans="1:5" ht="11.25" customHeight="1">
      <c r="A10" s="53">
        <v>9115</v>
      </c>
      <c r="B10" s="54" t="s">
        <v>313</v>
      </c>
      <c r="C10" s="54" t="s">
        <v>309</v>
      </c>
      <c r="D10" s="54" t="s">
        <v>1080</v>
      </c>
      <c r="E10" s="53"/>
    </row>
    <row r="11" spans="1:5" ht="11.25" customHeight="1">
      <c r="A11" s="53">
        <v>9115</v>
      </c>
      <c r="B11" s="54" t="s">
        <v>313</v>
      </c>
      <c r="C11" s="54" t="s">
        <v>309</v>
      </c>
      <c r="D11" s="54" t="s">
        <v>1081</v>
      </c>
      <c r="E11" s="53"/>
    </row>
    <row r="12" spans="1:5" ht="11.25" customHeight="1">
      <c r="A12" s="53">
        <v>9117</v>
      </c>
      <c r="B12" s="54" t="s">
        <v>327</v>
      </c>
      <c r="C12" s="54" t="s">
        <v>309</v>
      </c>
      <c r="D12" s="54" t="s">
        <v>331</v>
      </c>
      <c r="E12" s="53"/>
    </row>
    <row r="13" spans="1:5" ht="11.25" customHeight="1">
      <c r="A13" s="53">
        <v>9117</v>
      </c>
      <c r="B13" s="54" t="s">
        <v>327</v>
      </c>
      <c r="C13" s="54" t="s">
        <v>309</v>
      </c>
      <c r="D13" s="54" t="s">
        <v>325</v>
      </c>
      <c r="E13" s="54" t="s">
        <v>326</v>
      </c>
    </row>
    <row r="14" spans="1:5" ht="11.25" customHeight="1">
      <c r="A14" s="53">
        <v>9117</v>
      </c>
      <c r="B14" s="54" t="s">
        <v>327</v>
      </c>
      <c r="C14" s="54" t="s">
        <v>309</v>
      </c>
      <c r="D14" s="54" t="s">
        <v>1080</v>
      </c>
      <c r="E14" s="53"/>
    </row>
    <row r="15" spans="1:5" ht="11.25" customHeight="1">
      <c r="A15" s="53">
        <v>9117</v>
      </c>
      <c r="B15" s="54" t="s">
        <v>327</v>
      </c>
      <c r="C15" s="54" t="s">
        <v>309</v>
      </c>
      <c r="D15" s="54" t="s">
        <v>1081</v>
      </c>
      <c r="E15" s="53"/>
    </row>
    <row r="16" spans="1:5" ht="11.25" customHeight="1">
      <c r="A16" s="53">
        <v>9117</v>
      </c>
      <c r="B16" s="54" t="s">
        <v>327</v>
      </c>
      <c r="C16" s="54" t="s">
        <v>309</v>
      </c>
      <c r="D16" s="54" t="s">
        <v>317</v>
      </c>
      <c r="E16" s="54" t="s">
        <v>1082</v>
      </c>
    </row>
    <row r="17" spans="1:5" ht="11.25" customHeight="1">
      <c r="A17" s="53">
        <v>9118</v>
      </c>
      <c r="B17" s="54" t="s">
        <v>332</v>
      </c>
      <c r="C17" s="54" t="s">
        <v>309</v>
      </c>
      <c r="D17" s="54" t="s">
        <v>912</v>
      </c>
      <c r="E17" s="53"/>
    </row>
    <row r="18" spans="1:5" ht="11.25" customHeight="1">
      <c r="A18" s="53">
        <v>9118</v>
      </c>
      <c r="B18" s="54" t="s">
        <v>332</v>
      </c>
      <c r="C18" s="54" t="s">
        <v>309</v>
      </c>
      <c r="D18" s="54" t="s">
        <v>1075</v>
      </c>
      <c r="E18" s="53"/>
    </row>
    <row r="19" spans="1:5" ht="11.25" customHeight="1">
      <c r="A19" s="53">
        <v>9118</v>
      </c>
      <c r="B19" s="54" t="s">
        <v>332</v>
      </c>
      <c r="C19" s="54" t="s">
        <v>309</v>
      </c>
      <c r="D19" s="54" t="s">
        <v>331</v>
      </c>
      <c r="E19" s="53"/>
    </row>
    <row r="20" spans="1:5">
      <c r="A20" s="53">
        <v>9118</v>
      </c>
      <c r="B20" s="54" t="s">
        <v>332</v>
      </c>
      <c r="C20" s="54" t="s">
        <v>309</v>
      </c>
      <c r="D20" s="54" t="s">
        <v>1076</v>
      </c>
      <c r="E20" s="53"/>
    </row>
    <row r="21" spans="1:5" ht="11.25" customHeight="1">
      <c r="A21" s="53">
        <v>9118</v>
      </c>
      <c r="B21" s="54" t="s">
        <v>332</v>
      </c>
      <c r="C21" s="54" t="s">
        <v>309</v>
      </c>
      <c r="D21" s="54" t="s">
        <v>1083</v>
      </c>
      <c r="E21" s="53"/>
    </row>
    <row r="22" spans="1:5" ht="11.25" customHeight="1">
      <c r="A22" s="53">
        <v>9118</v>
      </c>
      <c r="B22" s="54" t="s">
        <v>332</v>
      </c>
      <c r="C22" s="54" t="s">
        <v>309</v>
      </c>
      <c r="D22" s="54" t="s">
        <v>1077</v>
      </c>
      <c r="E22" s="53"/>
    </row>
    <row r="23" spans="1:5" ht="11.25" customHeight="1">
      <c r="A23" s="53">
        <v>9118</v>
      </c>
      <c r="B23" s="54" t="s">
        <v>332</v>
      </c>
      <c r="C23" s="54" t="s">
        <v>309</v>
      </c>
      <c r="D23" s="54" t="s">
        <v>1084</v>
      </c>
      <c r="E23" s="54" t="s">
        <v>1085</v>
      </c>
    </row>
    <row r="24" spans="1:5" ht="11.25" customHeight="1">
      <c r="A24" s="53">
        <v>9119</v>
      </c>
      <c r="B24" s="54" t="s">
        <v>335</v>
      </c>
      <c r="C24" s="54" t="s">
        <v>309</v>
      </c>
      <c r="D24" s="54" t="s">
        <v>312</v>
      </c>
      <c r="E24" s="53"/>
    </row>
    <row r="25" spans="1:5" ht="11.25" customHeight="1">
      <c r="A25" s="53">
        <v>9119</v>
      </c>
      <c r="B25" s="54" t="s">
        <v>335</v>
      </c>
      <c r="C25" s="54" t="s">
        <v>309</v>
      </c>
      <c r="D25" s="54" t="s">
        <v>912</v>
      </c>
      <c r="E25" s="53"/>
    </row>
    <row r="26" spans="1:5" ht="11.25" customHeight="1">
      <c r="A26" s="53">
        <v>9119</v>
      </c>
      <c r="B26" s="54" t="s">
        <v>335</v>
      </c>
      <c r="C26" s="54" t="s">
        <v>309</v>
      </c>
      <c r="D26" s="54" t="s">
        <v>1077</v>
      </c>
      <c r="E26" s="53"/>
    </row>
    <row r="27" spans="1:5">
      <c r="A27" s="53">
        <v>9119</v>
      </c>
      <c r="B27" s="54" t="s">
        <v>335</v>
      </c>
      <c r="C27" s="54" t="s">
        <v>309</v>
      </c>
      <c r="D27" s="54" t="s">
        <v>1076</v>
      </c>
      <c r="E27" s="53"/>
    </row>
    <row r="28" spans="1:5" ht="11.25" customHeight="1">
      <c r="A28" s="53">
        <v>9119</v>
      </c>
      <c r="B28" s="54" t="s">
        <v>335</v>
      </c>
      <c r="C28" s="54" t="s">
        <v>309</v>
      </c>
      <c r="D28" s="54" t="s">
        <v>876</v>
      </c>
      <c r="E28" s="54" t="s">
        <v>1086</v>
      </c>
    </row>
    <row r="29" spans="1:5" ht="11.25" customHeight="1">
      <c r="A29" s="53">
        <v>9119</v>
      </c>
      <c r="B29" s="54" t="s">
        <v>335</v>
      </c>
      <c r="C29" s="54" t="s">
        <v>309</v>
      </c>
      <c r="D29" s="54" t="s">
        <v>1075</v>
      </c>
      <c r="E29" s="53"/>
    </row>
    <row r="30" spans="1:5" ht="11.25" customHeight="1">
      <c r="A30" s="53">
        <v>9119</v>
      </c>
      <c r="B30" s="54" t="s">
        <v>335</v>
      </c>
      <c r="C30" s="54" t="s">
        <v>309</v>
      </c>
      <c r="D30" s="54" t="s">
        <v>1087</v>
      </c>
      <c r="E30" s="54" t="s">
        <v>1088</v>
      </c>
    </row>
    <row r="31" spans="1:5" ht="11.25" customHeight="1">
      <c r="A31" s="53">
        <v>9119</v>
      </c>
      <c r="B31" s="54" t="s">
        <v>335</v>
      </c>
      <c r="C31" s="54" t="s">
        <v>309</v>
      </c>
      <c r="D31" s="54" t="s">
        <v>1089</v>
      </c>
      <c r="E31" s="53"/>
    </row>
    <row r="32" spans="1:5" ht="11.25" customHeight="1">
      <c r="A32" s="53">
        <v>9119</v>
      </c>
      <c r="B32" s="54" t="s">
        <v>335</v>
      </c>
      <c r="C32" s="54" t="s">
        <v>309</v>
      </c>
      <c r="D32" s="54" t="s">
        <v>1090</v>
      </c>
      <c r="E32" s="53"/>
    </row>
    <row r="33" spans="1:5" ht="11.25" customHeight="1">
      <c r="A33" s="53">
        <v>9119</v>
      </c>
      <c r="B33" s="54" t="s">
        <v>335</v>
      </c>
      <c r="C33" s="54" t="s">
        <v>309</v>
      </c>
      <c r="D33" s="54" t="s">
        <v>1091</v>
      </c>
      <c r="E33" s="54" t="s">
        <v>1092</v>
      </c>
    </row>
    <row r="34" spans="1:5" ht="11.25" customHeight="1">
      <c r="A34" s="53">
        <v>9124</v>
      </c>
      <c r="B34" s="54" t="s">
        <v>338</v>
      </c>
      <c r="C34" s="54" t="s">
        <v>309</v>
      </c>
      <c r="D34" s="54" t="s">
        <v>912</v>
      </c>
      <c r="E34" s="53"/>
    </row>
    <row r="35" spans="1:5" ht="11.25" customHeight="1">
      <c r="A35" s="53">
        <v>9124</v>
      </c>
      <c r="B35" s="54" t="s">
        <v>338</v>
      </c>
      <c r="C35" s="54" t="s">
        <v>309</v>
      </c>
      <c r="D35" s="54" t="s">
        <v>1077</v>
      </c>
      <c r="E35" s="53"/>
    </row>
    <row r="36" spans="1:5" ht="11.25" customHeight="1">
      <c r="A36" s="53">
        <v>9124</v>
      </c>
      <c r="B36" s="54" t="s">
        <v>338</v>
      </c>
      <c r="C36" s="54" t="s">
        <v>309</v>
      </c>
      <c r="D36" s="54" t="s">
        <v>1075</v>
      </c>
      <c r="E36" s="53"/>
    </row>
    <row r="37" spans="1:5">
      <c r="A37" s="53">
        <v>9124</v>
      </c>
      <c r="B37" s="54" t="s">
        <v>338</v>
      </c>
      <c r="C37" s="54" t="s">
        <v>309</v>
      </c>
      <c r="D37" s="54" t="s">
        <v>1076</v>
      </c>
      <c r="E37" s="53"/>
    </row>
    <row r="38" spans="1:5" ht="11.25" customHeight="1">
      <c r="A38" s="41">
        <v>9127</v>
      </c>
      <c r="B38" s="42" t="s">
        <v>342</v>
      </c>
      <c r="C38" s="42" t="s">
        <v>355</v>
      </c>
      <c r="D38" s="42" t="s">
        <v>312</v>
      </c>
      <c r="E38" s="41"/>
    </row>
    <row r="39" spans="1:5" ht="11.25" customHeight="1">
      <c r="A39" s="41">
        <v>9127</v>
      </c>
      <c r="B39" s="42" t="s">
        <v>342</v>
      </c>
      <c r="C39" s="42" t="s">
        <v>355</v>
      </c>
      <c r="D39" s="42" t="s">
        <v>912</v>
      </c>
      <c r="E39" s="41"/>
    </row>
    <row r="40" spans="1:5" ht="11.25" customHeight="1">
      <c r="A40" s="41">
        <v>9127</v>
      </c>
      <c r="B40" s="42" t="s">
        <v>342</v>
      </c>
      <c r="C40" s="42" t="s">
        <v>355</v>
      </c>
      <c r="D40" s="42" t="s">
        <v>1075</v>
      </c>
      <c r="E40" s="41"/>
    </row>
    <row r="41" spans="1:5">
      <c r="A41" s="41">
        <v>9127</v>
      </c>
      <c r="B41" s="42" t="s">
        <v>342</v>
      </c>
      <c r="C41" s="42" t="s">
        <v>355</v>
      </c>
      <c r="D41" s="42" t="s">
        <v>1076</v>
      </c>
      <c r="E41" s="41"/>
    </row>
    <row r="42" spans="1:5" ht="11.25" customHeight="1">
      <c r="A42" s="41">
        <v>9128</v>
      </c>
      <c r="B42" s="42" t="s">
        <v>357</v>
      </c>
      <c r="C42" s="42" t="s">
        <v>363</v>
      </c>
      <c r="D42" s="42" t="s">
        <v>312</v>
      </c>
      <c r="E42" s="41"/>
    </row>
    <row r="43" spans="1:5">
      <c r="A43" s="41">
        <v>9128</v>
      </c>
      <c r="B43" s="42" t="s">
        <v>357</v>
      </c>
      <c r="C43" s="42" t="s">
        <v>363</v>
      </c>
      <c r="D43" s="42" t="s">
        <v>1076</v>
      </c>
      <c r="E43" s="41"/>
    </row>
    <row r="44" spans="1:5" ht="11.25" customHeight="1">
      <c r="A44" s="41">
        <v>9128</v>
      </c>
      <c r="B44" s="42" t="s">
        <v>357</v>
      </c>
      <c r="C44" s="42" t="s">
        <v>363</v>
      </c>
      <c r="D44" s="42" t="s">
        <v>1075</v>
      </c>
      <c r="E44" s="41"/>
    </row>
    <row r="45" spans="1:5" ht="11.25" customHeight="1">
      <c r="A45" s="41">
        <v>9128</v>
      </c>
      <c r="B45" s="42" t="s">
        <v>357</v>
      </c>
      <c r="C45" s="42" t="s">
        <v>363</v>
      </c>
      <c r="D45" s="42" t="s">
        <v>876</v>
      </c>
      <c r="E45" s="42" t="s">
        <v>1086</v>
      </c>
    </row>
    <row r="46" spans="1:5" ht="11.25" customHeight="1">
      <c r="A46" s="41">
        <v>9128</v>
      </c>
      <c r="B46" s="42" t="s">
        <v>357</v>
      </c>
      <c r="C46" s="42" t="s">
        <v>363</v>
      </c>
      <c r="D46" s="42" t="s">
        <v>1081</v>
      </c>
      <c r="E46" s="41"/>
    </row>
    <row r="47" spans="1:5" ht="11.25" customHeight="1">
      <c r="A47" s="41">
        <v>9128</v>
      </c>
      <c r="B47" s="42" t="s">
        <v>357</v>
      </c>
      <c r="C47" s="42" t="s">
        <v>363</v>
      </c>
      <c r="D47" s="42" t="s">
        <v>1080</v>
      </c>
      <c r="E47" s="41"/>
    </row>
    <row r="48" spans="1:5" ht="11.25" customHeight="1">
      <c r="A48" s="41">
        <v>9130</v>
      </c>
      <c r="B48" s="42" t="s">
        <v>365</v>
      </c>
      <c r="C48" s="42" t="s">
        <v>309</v>
      </c>
      <c r="D48" s="42" t="s">
        <v>325</v>
      </c>
      <c r="E48" s="42" t="s">
        <v>326</v>
      </c>
    </row>
    <row r="49" spans="1:5" ht="11.25" customHeight="1">
      <c r="A49" s="41">
        <v>9130</v>
      </c>
      <c r="B49" s="42" t="s">
        <v>365</v>
      </c>
      <c r="C49" s="42" t="s">
        <v>309</v>
      </c>
      <c r="D49" s="42" t="s">
        <v>1093</v>
      </c>
      <c r="E49" s="42" t="s">
        <v>1094</v>
      </c>
    </row>
    <row r="50" spans="1:5" ht="11.25" customHeight="1">
      <c r="A50" s="41">
        <v>9130</v>
      </c>
      <c r="B50" s="42" t="s">
        <v>365</v>
      </c>
      <c r="C50" s="42" t="s">
        <v>309</v>
      </c>
      <c r="D50" s="42" t="s">
        <v>1075</v>
      </c>
      <c r="E50" s="41"/>
    </row>
    <row r="51" spans="1:5" ht="11.25" customHeight="1">
      <c r="A51" s="41">
        <v>9130</v>
      </c>
      <c r="B51" s="42" t="s">
        <v>365</v>
      </c>
      <c r="C51" s="42" t="s">
        <v>309</v>
      </c>
      <c r="D51" s="42" t="s">
        <v>1095</v>
      </c>
      <c r="E51" s="42" t="s">
        <v>1096</v>
      </c>
    </row>
    <row r="52" spans="1:5" ht="11.25" customHeight="1">
      <c r="A52" s="41">
        <v>9131</v>
      </c>
      <c r="B52" s="42" t="s">
        <v>372</v>
      </c>
      <c r="C52" s="42" t="s">
        <v>309</v>
      </c>
      <c r="D52" s="42" t="s">
        <v>1075</v>
      </c>
      <c r="E52" s="41"/>
    </row>
    <row r="53" spans="1:5">
      <c r="A53" s="41">
        <v>9131</v>
      </c>
      <c r="B53" s="42" t="s">
        <v>372</v>
      </c>
      <c r="C53" s="42" t="s">
        <v>309</v>
      </c>
      <c r="D53" s="42" t="s">
        <v>1076</v>
      </c>
      <c r="E53" s="41"/>
    </row>
    <row r="54" spans="1:5" ht="11.25" customHeight="1">
      <c r="A54" s="41">
        <v>9131</v>
      </c>
      <c r="B54" s="42" t="s">
        <v>372</v>
      </c>
      <c r="C54" s="42" t="s">
        <v>309</v>
      </c>
      <c r="D54" s="42" t="s">
        <v>1078</v>
      </c>
      <c r="E54" s="41"/>
    </row>
    <row r="55" spans="1:5" ht="11.25" customHeight="1">
      <c r="A55" s="41">
        <v>9133</v>
      </c>
      <c r="B55" s="42" t="s">
        <v>375</v>
      </c>
      <c r="C55" s="42" t="s">
        <v>382</v>
      </c>
      <c r="D55" s="42" t="s">
        <v>1075</v>
      </c>
      <c r="E55" s="41"/>
    </row>
    <row r="56" spans="1:5">
      <c r="A56" s="41">
        <v>9133</v>
      </c>
      <c r="B56" s="42" t="s">
        <v>375</v>
      </c>
      <c r="C56" s="42" t="s">
        <v>382</v>
      </c>
      <c r="D56" s="42" t="s">
        <v>1076</v>
      </c>
      <c r="E56" s="41"/>
    </row>
    <row r="57" spans="1:5" ht="11.25" customHeight="1">
      <c r="A57" s="41">
        <v>9135</v>
      </c>
      <c r="B57" s="42" t="s">
        <v>384</v>
      </c>
      <c r="C57" s="42" t="s">
        <v>355</v>
      </c>
      <c r="D57" s="42" t="s">
        <v>1093</v>
      </c>
      <c r="E57" s="42" t="s">
        <v>1094</v>
      </c>
    </row>
    <row r="58" spans="1:5" ht="11.25" customHeight="1">
      <c r="A58" s="41">
        <v>9135</v>
      </c>
      <c r="B58" s="42" t="s">
        <v>384</v>
      </c>
      <c r="C58" s="42" t="s">
        <v>355</v>
      </c>
      <c r="D58" s="42" t="s">
        <v>1075</v>
      </c>
      <c r="E58" s="41"/>
    </row>
    <row r="59" spans="1:5" ht="11.25" customHeight="1">
      <c r="A59" s="41">
        <v>9135</v>
      </c>
      <c r="B59" s="42" t="s">
        <v>384</v>
      </c>
      <c r="C59" s="42" t="s">
        <v>355</v>
      </c>
      <c r="D59" s="42" t="s">
        <v>1097</v>
      </c>
      <c r="E59" s="42" t="s">
        <v>1098</v>
      </c>
    </row>
    <row r="60" spans="1:5" ht="11.25" customHeight="1">
      <c r="A60" s="41">
        <v>9135</v>
      </c>
      <c r="B60" s="42" t="s">
        <v>384</v>
      </c>
      <c r="C60" s="42" t="s">
        <v>355</v>
      </c>
      <c r="D60" s="42" t="s">
        <v>312</v>
      </c>
      <c r="E60" s="41"/>
    </row>
    <row r="61" spans="1:5">
      <c r="A61" s="41">
        <v>9135</v>
      </c>
      <c r="B61" s="42" t="s">
        <v>384</v>
      </c>
      <c r="C61" s="42" t="s">
        <v>355</v>
      </c>
      <c r="D61" s="42" t="s">
        <v>1099</v>
      </c>
      <c r="E61" s="41"/>
    </row>
    <row r="62" spans="1:5" ht="11.25" customHeight="1">
      <c r="A62" s="41">
        <v>9136</v>
      </c>
      <c r="B62" s="42" t="s">
        <v>390</v>
      </c>
      <c r="C62" s="42" t="s">
        <v>363</v>
      </c>
      <c r="D62" s="42" t="s">
        <v>325</v>
      </c>
      <c r="E62" s="42" t="s">
        <v>397</v>
      </c>
    </row>
    <row r="63" spans="1:5" ht="11.25" customHeight="1">
      <c r="A63" s="41">
        <v>9136</v>
      </c>
      <c r="B63" s="42" t="s">
        <v>390</v>
      </c>
      <c r="C63" s="42" t="s">
        <v>363</v>
      </c>
      <c r="D63" s="42" t="s">
        <v>1075</v>
      </c>
      <c r="E63" s="41"/>
    </row>
    <row r="64" spans="1:5" ht="11.25" customHeight="1">
      <c r="A64" s="41">
        <v>9136</v>
      </c>
      <c r="B64" s="42" t="s">
        <v>390</v>
      </c>
      <c r="C64" s="42" t="s">
        <v>363</v>
      </c>
      <c r="D64" s="42" t="s">
        <v>1080</v>
      </c>
      <c r="E64" s="41"/>
    </row>
    <row r="65" spans="1:5" ht="11.25" customHeight="1">
      <c r="A65" s="41">
        <v>9137</v>
      </c>
      <c r="B65" s="42" t="s">
        <v>398</v>
      </c>
      <c r="C65" s="42" t="s">
        <v>355</v>
      </c>
      <c r="D65" s="42" t="s">
        <v>325</v>
      </c>
      <c r="E65" s="42" t="s">
        <v>326</v>
      </c>
    </row>
    <row r="66" spans="1:5" ht="11.25" customHeight="1">
      <c r="A66" s="41">
        <v>9137</v>
      </c>
      <c r="B66" s="42" t="s">
        <v>398</v>
      </c>
      <c r="C66" s="42" t="s">
        <v>355</v>
      </c>
      <c r="D66" s="42" t="s">
        <v>1075</v>
      </c>
      <c r="E66" s="41"/>
    </row>
    <row r="67" spans="1:5" ht="11.25" customHeight="1">
      <c r="A67" s="41">
        <v>9138</v>
      </c>
      <c r="B67" s="42" t="s">
        <v>403</v>
      </c>
      <c r="C67" s="42" t="s">
        <v>408</v>
      </c>
      <c r="D67" s="42" t="s">
        <v>325</v>
      </c>
      <c r="E67" s="42" t="s">
        <v>326</v>
      </c>
    </row>
    <row r="68" spans="1:5" ht="11.25" customHeight="1">
      <c r="A68" s="41">
        <v>9138</v>
      </c>
      <c r="B68" s="42" t="s">
        <v>403</v>
      </c>
      <c r="C68" s="42" t="s">
        <v>408</v>
      </c>
      <c r="D68" s="42" t="s">
        <v>1087</v>
      </c>
      <c r="E68" s="42" t="s">
        <v>1100</v>
      </c>
    </row>
    <row r="69" spans="1:5" ht="11.25" customHeight="1">
      <c r="A69" s="41">
        <v>9138</v>
      </c>
      <c r="B69" s="42" t="s">
        <v>403</v>
      </c>
      <c r="C69" s="42" t="s">
        <v>408</v>
      </c>
      <c r="D69" s="42" t="s">
        <v>1075</v>
      </c>
      <c r="E69" s="41"/>
    </row>
    <row r="70" spans="1:5" ht="11.25" customHeight="1">
      <c r="A70" s="41">
        <v>9138</v>
      </c>
      <c r="B70" s="42" t="s">
        <v>403</v>
      </c>
      <c r="C70" s="42" t="s">
        <v>408</v>
      </c>
      <c r="D70" s="42" t="s">
        <v>1080</v>
      </c>
      <c r="E70" s="41"/>
    </row>
    <row r="71" spans="1:5" ht="11.25" customHeight="1">
      <c r="A71" s="41">
        <v>9138</v>
      </c>
      <c r="B71" s="42" t="s">
        <v>403</v>
      </c>
      <c r="C71" s="42" t="s">
        <v>408</v>
      </c>
      <c r="D71" s="42" t="s">
        <v>1081</v>
      </c>
      <c r="E71" s="41"/>
    </row>
    <row r="72" spans="1:5" ht="11.25" customHeight="1">
      <c r="A72" s="41">
        <v>9139</v>
      </c>
      <c r="B72" s="42" t="s">
        <v>410</v>
      </c>
      <c r="C72" s="42" t="s">
        <v>408</v>
      </c>
      <c r="D72" s="42" t="s">
        <v>312</v>
      </c>
      <c r="E72" s="42" t="s">
        <v>416</v>
      </c>
    </row>
    <row r="73" spans="1:5" ht="11.25" customHeight="1">
      <c r="A73" s="41">
        <v>9139</v>
      </c>
      <c r="B73" s="42" t="s">
        <v>410</v>
      </c>
      <c r="C73" s="42" t="s">
        <v>408</v>
      </c>
      <c r="D73" s="42" t="s">
        <v>325</v>
      </c>
      <c r="E73" s="42" t="s">
        <v>326</v>
      </c>
    </row>
    <row r="74" spans="1:5" ht="11.25" customHeight="1">
      <c r="A74" s="41">
        <v>9139</v>
      </c>
      <c r="B74" s="42" t="s">
        <v>410</v>
      </c>
      <c r="C74" s="42" t="s">
        <v>408</v>
      </c>
      <c r="D74" s="42" t="s">
        <v>1075</v>
      </c>
      <c r="E74" s="41"/>
    </row>
    <row r="75" spans="1:5" ht="11.25" customHeight="1">
      <c r="A75" s="41">
        <v>9139</v>
      </c>
      <c r="B75" s="42" t="s">
        <v>410</v>
      </c>
      <c r="C75" s="42" t="s">
        <v>408</v>
      </c>
      <c r="D75" s="42" t="s">
        <v>1093</v>
      </c>
      <c r="E75" s="42" t="s">
        <v>1094</v>
      </c>
    </row>
    <row r="76" spans="1:5" ht="11.25" customHeight="1">
      <c r="A76" s="41">
        <v>9139</v>
      </c>
      <c r="B76" s="42" t="s">
        <v>410</v>
      </c>
      <c r="C76" s="42" t="s">
        <v>408</v>
      </c>
      <c r="D76" s="42" t="s">
        <v>1095</v>
      </c>
      <c r="E76" s="42" t="s">
        <v>1101</v>
      </c>
    </row>
    <row r="77" spans="1:5" ht="11.25" customHeight="1">
      <c r="A77" s="41">
        <v>9139</v>
      </c>
      <c r="B77" s="42" t="s">
        <v>410</v>
      </c>
      <c r="C77" s="42" t="s">
        <v>408</v>
      </c>
      <c r="D77" s="42" t="s">
        <v>1095</v>
      </c>
      <c r="E77" s="42" t="s">
        <v>1102</v>
      </c>
    </row>
    <row r="78" spans="1:5" ht="11.25" customHeight="1">
      <c r="A78" s="41">
        <v>9140</v>
      </c>
      <c r="B78" s="42" t="s">
        <v>417</v>
      </c>
      <c r="C78" s="42" t="s">
        <v>363</v>
      </c>
      <c r="D78" s="42" t="s">
        <v>312</v>
      </c>
      <c r="E78" s="41"/>
    </row>
    <row r="79" spans="1:5" ht="11.25" customHeight="1">
      <c r="A79" s="41">
        <v>9140</v>
      </c>
      <c r="B79" s="42" t="s">
        <v>417</v>
      </c>
      <c r="C79" s="42" t="s">
        <v>363</v>
      </c>
      <c r="D79" s="42" t="s">
        <v>325</v>
      </c>
      <c r="E79" s="42" t="s">
        <v>326</v>
      </c>
    </row>
    <row r="80" spans="1:5" ht="11.25" customHeight="1">
      <c r="A80" s="41">
        <v>9140</v>
      </c>
      <c r="B80" s="42" t="s">
        <v>417</v>
      </c>
      <c r="C80" s="42" t="s">
        <v>363</v>
      </c>
      <c r="D80" s="42" t="s">
        <v>1075</v>
      </c>
      <c r="E80" s="41"/>
    </row>
    <row r="81" spans="1:5" ht="11.25" customHeight="1">
      <c r="A81" s="41">
        <v>9140</v>
      </c>
      <c r="B81" s="42" t="s">
        <v>417</v>
      </c>
      <c r="C81" s="42" t="s">
        <v>363</v>
      </c>
      <c r="D81" s="42" t="s">
        <v>689</v>
      </c>
      <c r="E81" s="42" t="s">
        <v>1103</v>
      </c>
    </row>
    <row r="82" spans="1:5" ht="11.25" customHeight="1">
      <c r="A82" s="41">
        <v>9142</v>
      </c>
      <c r="B82" s="42" t="s">
        <v>421</v>
      </c>
      <c r="C82" s="42" t="s">
        <v>408</v>
      </c>
      <c r="D82" s="42" t="s">
        <v>325</v>
      </c>
      <c r="E82" s="42" t="s">
        <v>326</v>
      </c>
    </row>
    <row r="83" spans="1:5" ht="11.25" customHeight="1">
      <c r="A83" s="41">
        <v>9143</v>
      </c>
      <c r="B83" s="42" t="s">
        <v>425</v>
      </c>
      <c r="C83" s="42" t="s">
        <v>363</v>
      </c>
      <c r="D83" s="42" t="s">
        <v>325</v>
      </c>
      <c r="E83" s="42" t="s">
        <v>326</v>
      </c>
    </row>
    <row r="84" spans="1:5" ht="11.25" customHeight="1">
      <c r="A84" s="41">
        <v>9143</v>
      </c>
      <c r="B84" s="42" t="s">
        <v>425</v>
      </c>
      <c r="C84" s="42" t="s">
        <v>363</v>
      </c>
      <c r="D84" s="42" t="s">
        <v>312</v>
      </c>
      <c r="E84" s="41"/>
    </row>
    <row r="85" spans="1:5" ht="11.25" customHeight="1">
      <c r="A85" s="41">
        <v>9143</v>
      </c>
      <c r="B85" s="42" t="s">
        <v>425</v>
      </c>
      <c r="C85" s="42" t="s">
        <v>363</v>
      </c>
      <c r="D85" s="42" t="s">
        <v>1093</v>
      </c>
      <c r="E85" s="42" t="s">
        <v>1094</v>
      </c>
    </row>
    <row r="86" spans="1:5" ht="11.25" customHeight="1">
      <c r="A86" s="41">
        <v>9143</v>
      </c>
      <c r="B86" s="42" t="s">
        <v>425</v>
      </c>
      <c r="C86" s="42" t="s">
        <v>363</v>
      </c>
      <c r="D86" s="42" t="s">
        <v>1075</v>
      </c>
      <c r="E86" s="41"/>
    </row>
    <row r="87" spans="1:5" ht="11.25" customHeight="1">
      <c r="A87" s="41">
        <v>9143</v>
      </c>
      <c r="B87" s="42" t="s">
        <v>425</v>
      </c>
      <c r="C87" s="42" t="s">
        <v>363</v>
      </c>
      <c r="D87" s="42" t="s">
        <v>1080</v>
      </c>
      <c r="E87" s="41"/>
    </row>
    <row r="88" spans="1:5" ht="11.25" customHeight="1">
      <c r="A88" s="41">
        <v>9143</v>
      </c>
      <c r="B88" s="42" t="s">
        <v>425</v>
      </c>
      <c r="C88" s="42" t="s">
        <v>363</v>
      </c>
      <c r="D88" s="42" t="s">
        <v>1081</v>
      </c>
      <c r="E88" s="41"/>
    </row>
    <row r="89" spans="1:5" ht="11.25" customHeight="1">
      <c r="A89" s="41">
        <v>9144</v>
      </c>
      <c r="B89" s="42" t="s">
        <v>431</v>
      </c>
      <c r="C89" s="42" t="s">
        <v>355</v>
      </c>
      <c r="D89" s="42" t="s">
        <v>325</v>
      </c>
      <c r="E89" s="42" t="s">
        <v>326</v>
      </c>
    </row>
    <row r="90" spans="1:5" ht="11.25" customHeight="1">
      <c r="A90" s="41">
        <v>9144</v>
      </c>
      <c r="B90" s="42" t="s">
        <v>431</v>
      </c>
      <c r="C90" s="42" t="s">
        <v>355</v>
      </c>
      <c r="D90" s="42" t="s">
        <v>1075</v>
      </c>
      <c r="E90" s="41"/>
    </row>
    <row r="91" spans="1:5" ht="11.25" customHeight="1">
      <c r="A91" s="41">
        <v>9144</v>
      </c>
      <c r="B91" s="42" t="s">
        <v>431</v>
      </c>
      <c r="C91" s="42" t="s">
        <v>355</v>
      </c>
      <c r="D91" s="42" t="s">
        <v>1078</v>
      </c>
      <c r="E91" s="41"/>
    </row>
    <row r="92" spans="1:5" ht="11.25" customHeight="1">
      <c r="A92" s="41">
        <v>9145</v>
      </c>
      <c r="B92" s="42" t="s">
        <v>439</v>
      </c>
      <c r="C92" s="42" t="s">
        <v>363</v>
      </c>
      <c r="D92" s="42" t="s">
        <v>312</v>
      </c>
      <c r="E92" s="41"/>
    </row>
    <row r="93" spans="1:5">
      <c r="A93" s="41">
        <v>9145</v>
      </c>
      <c r="B93" s="42" t="s">
        <v>439</v>
      </c>
      <c r="C93" s="42" t="s">
        <v>363</v>
      </c>
      <c r="D93" s="42" t="s">
        <v>1076</v>
      </c>
      <c r="E93" s="41"/>
    </row>
    <row r="94" spans="1:5" ht="11.25" customHeight="1">
      <c r="A94" s="41">
        <v>9145</v>
      </c>
      <c r="B94" s="42" t="s">
        <v>439</v>
      </c>
      <c r="C94" s="42" t="s">
        <v>363</v>
      </c>
      <c r="D94" s="42" t="s">
        <v>1093</v>
      </c>
      <c r="E94" s="42" t="s">
        <v>1094</v>
      </c>
    </row>
    <row r="95" spans="1:5" ht="11.25" customHeight="1">
      <c r="A95" s="41">
        <v>9145</v>
      </c>
      <c r="B95" s="42" t="s">
        <v>439</v>
      </c>
      <c r="C95" s="42" t="s">
        <v>363</v>
      </c>
      <c r="D95" s="42" t="s">
        <v>876</v>
      </c>
      <c r="E95" s="42" t="s">
        <v>1086</v>
      </c>
    </row>
    <row r="96" spans="1:5" ht="11.25" customHeight="1">
      <c r="A96" s="41">
        <v>9145</v>
      </c>
      <c r="B96" s="42" t="s">
        <v>439</v>
      </c>
      <c r="C96" s="42" t="s">
        <v>363</v>
      </c>
      <c r="D96" s="42" t="s">
        <v>1104</v>
      </c>
      <c r="E96" s="41"/>
    </row>
    <row r="97" spans="1:5" ht="11.25" customHeight="1">
      <c r="A97" s="41">
        <v>9145</v>
      </c>
      <c r="B97" s="42" t="s">
        <v>439</v>
      </c>
      <c r="C97" s="42" t="s">
        <v>363</v>
      </c>
      <c r="D97" s="42" t="s">
        <v>1105</v>
      </c>
      <c r="E97" s="41"/>
    </row>
    <row r="98" spans="1:5" ht="11.25" customHeight="1">
      <c r="A98" s="41">
        <v>9145</v>
      </c>
      <c r="B98" s="42" t="s">
        <v>439</v>
      </c>
      <c r="C98" s="42" t="s">
        <v>363</v>
      </c>
      <c r="D98" s="42" t="s">
        <v>1075</v>
      </c>
      <c r="E98" s="41"/>
    </row>
    <row r="99" spans="1:5" ht="11.25" customHeight="1">
      <c r="A99" s="41">
        <v>9145</v>
      </c>
      <c r="B99" s="42" t="s">
        <v>439</v>
      </c>
      <c r="C99" s="42" t="s">
        <v>363</v>
      </c>
      <c r="D99" s="42" t="s">
        <v>1081</v>
      </c>
      <c r="E99" s="41"/>
    </row>
    <row r="100" spans="1:5" ht="11.25" customHeight="1">
      <c r="A100" s="41">
        <v>9145</v>
      </c>
      <c r="B100" s="42" t="s">
        <v>439</v>
      </c>
      <c r="C100" s="42" t="s">
        <v>363</v>
      </c>
      <c r="D100" s="42" t="s">
        <v>1080</v>
      </c>
      <c r="E100" s="41"/>
    </row>
    <row r="101" spans="1:5" ht="11.25" customHeight="1">
      <c r="A101" s="41">
        <v>9146</v>
      </c>
      <c r="B101" s="42" t="s">
        <v>443</v>
      </c>
      <c r="C101" s="42" t="s">
        <v>355</v>
      </c>
      <c r="D101" s="42" t="s">
        <v>585</v>
      </c>
      <c r="E101" s="41"/>
    </row>
    <row r="102" spans="1:5" ht="11.25" customHeight="1">
      <c r="A102" s="41">
        <v>9146</v>
      </c>
      <c r="B102" s="42" t="s">
        <v>443</v>
      </c>
      <c r="C102" s="42" t="s">
        <v>355</v>
      </c>
      <c r="D102" s="42" t="s">
        <v>312</v>
      </c>
      <c r="E102" s="41"/>
    </row>
    <row r="103" spans="1:5">
      <c r="A103" s="41">
        <v>9146</v>
      </c>
      <c r="B103" s="42" t="s">
        <v>443</v>
      </c>
      <c r="C103" s="42" t="s">
        <v>355</v>
      </c>
      <c r="D103" s="42" t="s">
        <v>1076</v>
      </c>
      <c r="E103" s="41"/>
    </row>
    <row r="104" spans="1:5" ht="11.25" customHeight="1">
      <c r="A104" s="41">
        <v>9146</v>
      </c>
      <c r="B104" s="42" t="s">
        <v>443</v>
      </c>
      <c r="C104" s="42" t="s">
        <v>355</v>
      </c>
      <c r="D104" s="42" t="s">
        <v>1075</v>
      </c>
      <c r="E104" s="41"/>
    </row>
    <row r="105" spans="1:5" ht="11.25" customHeight="1">
      <c r="A105" s="41">
        <v>9146</v>
      </c>
      <c r="B105" s="42" t="s">
        <v>443</v>
      </c>
      <c r="C105" s="42" t="s">
        <v>355</v>
      </c>
      <c r="D105" s="42" t="s">
        <v>1093</v>
      </c>
      <c r="E105" s="42" t="s">
        <v>1094</v>
      </c>
    </row>
    <row r="106" spans="1:5" ht="11.25" customHeight="1">
      <c r="A106" s="41">
        <v>9146</v>
      </c>
      <c r="B106" s="42" t="s">
        <v>443</v>
      </c>
      <c r="C106" s="42" t="s">
        <v>355</v>
      </c>
      <c r="D106" s="42" t="s">
        <v>1078</v>
      </c>
      <c r="E106" s="41"/>
    </row>
    <row r="107" spans="1:5" ht="11.25" customHeight="1">
      <c r="A107" s="41">
        <v>9146</v>
      </c>
      <c r="B107" s="42" t="s">
        <v>443</v>
      </c>
      <c r="C107" s="42" t="s">
        <v>355</v>
      </c>
      <c r="D107" s="42" t="s">
        <v>1081</v>
      </c>
      <c r="E107" s="41"/>
    </row>
    <row r="108" spans="1:5">
      <c r="A108" s="41">
        <v>9147</v>
      </c>
      <c r="B108" s="42" t="s">
        <v>449</v>
      </c>
      <c r="C108" s="42" t="s">
        <v>363</v>
      </c>
      <c r="D108" s="42" t="s">
        <v>1076</v>
      </c>
      <c r="E108" s="41"/>
    </row>
    <row r="109" spans="1:5" ht="11.25" customHeight="1">
      <c r="A109" s="41">
        <v>9147</v>
      </c>
      <c r="B109" s="42" t="s">
        <v>449</v>
      </c>
      <c r="C109" s="42" t="s">
        <v>363</v>
      </c>
      <c r="D109" s="42" t="s">
        <v>1075</v>
      </c>
      <c r="E109" s="41"/>
    </row>
    <row r="110" spans="1:5" ht="11.25" customHeight="1">
      <c r="A110" s="41">
        <v>9147</v>
      </c>
      <c r="B110" s="42" t="s">
        <v>449</v>
      </c>
      <c r="C110" s="42" t="s">
        <v>363</v>
      </c>
      <c r="D110" s="42" t="s">
        <v>317</v>
      </c>
      <c r="E110" s="42" t="s">
        <v>1106</v>
      </c>
    </row>
    <row r="111" spans="1:5" ht="11.25" customHeight="1">
      <c r="A111" s="41">
        <v>9147</v>
      </c>
      <c r="B111" s="42" t="s">
        <v>449</v>
      </c>
      <c r="C111" s="42" t="s">
        <v>363</v>
      </c>
      <c r="D111" s="42" t="s">
        <v>876</v>
      </c>
      <c r="E111" s="42" t="s">
        <v>1086</v>
      </c>
    </row>
    <row r="112" spans="1:5" ht="11.25" customHeight="1">
      <c r="A112" s="41">
        <v>9147</v>
      </c>
      <c r="B112" s="42" t="s">
        <v>449</v>
      </c>
      <c r="C112" s="42" t="s">
        <v>363</v>
      </c>
      <c r="D112" s="42" t="s">
        <v>1089</v>
      </c>
      <c r="E112" s="41"/>
    </row>
    <row r="113" spans="1:5" ht="11.25" customHeight="1">
      <c r="A113" s="41">
        <v>9147</v>
      </c>
      <c r="B113" s="42" t="s">
        <v>449</v>
      </c>
      <c r="C113" s="42" t="s">
        <v>363</v>
      </c>
      <c r="D113" s="42" t="s">
        <v>1090</v>
      </c>
      <c r="E113" s="41"/>
    </row>
    <row r="114" spans="1:5" ht="11.25" customHeight="1">
      <c r="A114" s="41">
        <v>9147</v>
      </c>
      <c r="B114" s="42" t="s">
        <v>449</v>
      </c>
      <c r="C114" s="42" t="s">
        <v>363</v>
      </c>
      <c r="D114" s="42" t="s">
        <v>1091</v>
      </c>
      <c r="E114" s="42" t="s">
        <v>1107</v>
      </c>
    </row>
    <row r="115" spans="1:5" ht="11.25" customHeight="1">
      <c r="A115" s="41">
        <v>9148</v>
      </c>
      <c r="B115" s="42" t="s">
        <v>452</v>
      </c>
      <c r="C115" s="42" t="s">
        <v>408</v>
      </c>
      <c r="D115" s="42" t="s">
        <v>325</v>
      </c>
      <c r="E115" s="42" t="s">
        <v>326</v>
      </c>
    </row>
    <row r="116" spans="1:5" ht="11.25" customHeight="1">
      <c r="A116" s="41">
        <v>9148</v>
      </c>
      <c r="B116" s="42" t="s">
        <v>452</v>
      </c>
      <c r="C116" s="42" t="s">
        <v>408</v>
      </c>
      <c r="D116" s="42" t="s">
        <v>1075</v>
      </c>
      <c r="E116" s="41"/>
    </row>
    <row r="117" spans="1:5" ht="11.25" customHeight="1">
      <c r="A117" s="41">
        <v>9148</v>
      </c>
      <c r="B117" s="42" t="s">
        <v>452</v>
      </c>
      <c r="C117" s="42" t="s">
        <v>408</v>
      </c>
      <c r="D117" s="42" t="s">
        <v>1093</v>
      </c>
      <c r="E117" s="42" t="s">
        <v>1108</v>
      </c>
    </row>
    <row r="118" spans="1:5" ht="11.25" customHeight="1">
      <c r="A118" s="41">
        <v>9148</v>
      </c>
      <c r="B118" s="42" t="s">
        <v>452</v>
      </c>
      <c r="C118" s="42" t="s">
        <v>408</v>
      </c>
      <c r="D118" s="42" t="s">
        <v>1109</v>
      </c>
      <c r="E118" s="42" t="s">
        <v>1110</v>
      </c>
    </row>
    <row r="119" spans="1:5" ht="11.25" customHeight="1">
      <c r="A119" s="41">
        <v>9148</v>
      </c>
      <c r="B119" s="42" t="s">
        <v>452</v>
      </c>
      <c r="C119" s="42" t="s">
        <v>408</v>
      </c>
      <c r="D119" s="42" t="s">
        <v>1081</v>
      </c>
      <c r="E119" s="41"/>
    </row>
    <row r="120" spans="1:5" ht="11.25" customHeight="1">
      <c r="A120" s="41">
        <v>9148</v>
      </c>
      <c r="B120" s="42" t="s">
        <v>452</v>
      </c>
      <c r="C120" s="42" t="s">
        <v>408</v>
      </c>
      <c r="D120" s="42" t="s">
        <v>317</v>
      </c>
      <c r="E120" s="42" t="s">
        <v>1111</v>
      </c>
    </row>
    <row r="121" spans="1:5" ht="11.25" customHeight="1">
      <c r="A121" s="41">
        <v>9148</v>
      </c>
      <c r="B121" s="42" t="s">
        <v>452</v>
      </c>
      <c r="C121" s="42" t="s">
        <v>408</v>
      </c>
      <c r="D121" s="42" t="s">
        <v>1080</v>
      </c>
      <c r="E121" s="41"/>
    </row>
    <row r="122" spans="1:5" ht="11.25" customHeight="1">
      <c r="A122" s="41">
        <v>9148</v>
      </c>
      <c r="B122" s="42" t="s">
        <v>452</v>
      </c>
      <c r="C122" s="42" t="s">
        <v>408</v>
      </c>
      <c r="D122" s="42" t="s">
        <v>876</v>
      </c>
      <c r="E122" s="42" t="s">
        <v>1112</v>
      </c>
    </row>
    <row r="123" spans="1:5" ht="11.25" customHeight="1">
      <c r="A123" s="41">
        <v>9148</v>
      </c>
      <c r="B123" s="42" t="s">
        <v>452</v>
      </c>
      <c r="C123" s="42" t="s">
        <v>408</v>
      </c>
      <c r="D123" s="42" t="s">
        <v>1113</v>
      </c>
      <c r="E123" s="41"/>
    </row>
    <row r="124" spans="1:5" ht="11.25" customHeight="1">
      <c r="A124" s="41">
        <v>9148</v>
      </c>
      <c r="B124" s="42" t="s">
        <v>452</v>
      </c>
      <c r="C124" s="42" t="s">
        <v>408</v>
      </c>
      <c r="D124" s="42" t="s">
        <v>317</v>
      </c>
      <c r="E124" s="42" t="s">
        <v>1114</v>
      </c>
    </row>
    <row r="125" spans="1:5" ht="11.25" customHeight="1">
      <c r="A125" s="41">
        <v>9149</v>
      </c>
      <c r="B125" s="42" t="s">
        <v>456</v>
      </c>
      <c r="C125" s="42" t="s">
        <v>355</v>
      </c>
      <c r="D125" s="42" t="s">
        <v>1075</v>
      </c>
      <c r="E125" s="41"/>
    </row>
    <row r="126" spans="1:5">
      <c r="A126" s="41">
        <v>9149</v>
      </c>
      <c r="B126" s="42" t="s">
        <v>456</v>
      </c>
      <c r="C126" s="42" t="s">
        <v>355</v>
      </c>
      <c r="D126" s="42" t="s">
        <v>1076</v>
      </c>
      <c r="E126" s="41"/>
    </row>
    <row r="127" spans="1:5" ht="11.25" customHeight="1">
      <c r="A127" s="41">
        <v>9149</v>
      </c>
      <c r="B127" s="42" t="s">
        <v>456</v>
      </c>
      <c r="C127" s="42" t="s">
        <v>355</v>
      </c>
      <c r="D127" s="42" t="s">
        <v>1078</v>
      </c>
      <c r="E127" s="41"/>
    </row>
    <row r="128" spans="1:5" ht="11.25" customHeight="1">
      <c r="A128" s="41">
        <v>9151</v>
      </c>
      <c r="B128" s="42" t="s">
        <v>461</v>
      </c>
      <c r="C128" s="42" t="s">
        <v>355</v>
      </c>
      <c r="D128" s="42" t="s">
        <v>325</v>
      </c>
      <c r="E128" s="42" t="s">
        <v>326</v>
      </c>
    </row>
    <row r="129" spans="1:5" ht="11.25" customHeight="1">
      <c r="A129" s="41">
        <v>9151</v>
      </c>
      <c r="B129" s="42" t="s">
        <v>461</v>
      </c>
      <c r="C129" s="42" t="s">
        <v>355</v>
      </c>
      <c r="D129" s="42" t="s">
        <v>1075</v>
      </c>
      <c r="E129" s="41"/>
    </row>
    <row r="130" spans="1:5" ht="11.25" customHeight="1">
      <c r="A130" s="41">
        <v>9151</v>
      </c>
      <c r="B130" s="42" t="s">
        <v>461</v>
      </c>
      <c r="C130" s="42" t="s">
        <v>355</v>
      </c>
      <c r="D130" s="42" t="s">
        <v>876</v>
      </c>
      <c r="E130" s="42" t="s">
        <v>1086</v>
      </c>
    </row>
    <row r="131" spans="1:5" ht="11.25" customHeight="1">
      <c r="A131" s="41">
        <v>9151</v>
      </c>
      <c r="B131" s="42" t="s">
        <v>461</v>
      </c>
      <c r="C131" s="42" t="s">
        <v>355</v>
      </c>
      <c r="D131" s="42" t="s">
        <v>1080</v>
      </c>
      <c r="E131" s="41"/>
    </row>
    <row r="132" spans="1:5" ht="11.25" customHeight="1">
      <c r="A132" s="41">
        <v>9151</v>
      </c>
      <c r="B132" s="42" t="s">
        <v>461</v>
      </c>
      <c r="C132" s="42" t="s">
        <v>355</v>
      </c>
      <c r="D132" s="42" t="s">
        <v>317</v>
      </c>
      <c r="E132" s="42" t="s">
        <v>1082</v>
      </c>
    </row>
    <row r="133" spans="1:5" ht="11.25" customHeight="1">
      <c r="A133" s="41">
        <v>9151</v>
      </c>
      <c r="B133" s="42" t="s">
        <v>461</v>
      </c>
      <c r="C133" s="42" t="s">
        <v>355</v>
      </c>
      <c r="D133" s="42" t="s">
        <v>312</v>
      </c>
      <c r="E133" s="42" t="s">
        <v>861</v>
      </c>
    </row>
    <row r="134" spans="1:5" ht="11.25" customHeight="1">
      <c r="A134" s="41">
        <v>9151</v>
      </c>
      <c r="B134" s="42" t="s">
        <v>461</v>
      </c>
      <c r="C134" s="42" t="s">
        <v>355</v>
      </c>
      <c r="D134" s="42" t="s">
        <v>898</v>
      </c>
      <c r="E134" s="42" t="s">
        <v>1115</v>
      </c>
    </row>
    <row r="135" spans="1:5" ht="11.25" customHeight="1">
      <c r="A135" s="41">
        <v>9152</v>
      </c>
      <c r="B135" s="42" t="s">
        <v>464</v>
      </c>
      <c r="C135" s="42" t="s">
        <v>355</v>
      </c>
      <c r="D135" s="42" t="s">
        <v>325</v>
      </c>
      <c r="E135" s="42" t="s">
        <v>326</v>
      </c>
    </row>
    <row r="136" spans="1:5" ht="11.25" customHeight="1">
      <c r="A136" s="41">
        <v>9152</v>
      </c>
      <c r="B136" s="42" t="s">
        <v>464</v>
      </c>
      <c r="C136" s="42" t="s">
        <v>355</v>
      </c>
      <c r="D136" s="42" t="s">
        <v>312</v>
      </c>
      <c r="E136" s="41"/>
    </row>
    <row r="137" spans="1:5" ht="11.25" customHeight="1">
      <c r="A137" s="41">
        <v>9152</v>
      </c>
      <c r="B137" s="42" t="s">
        <v>464</v>
      </c>
      <c r="C137" s="42" t="s">
        <v>355</v>
      </c>
      <c r="D137" s="42" t="s">
        <v>1075</v>
      </c>
      <c r="E137" s="41"/>
    </row>
    <row r="138" spans="1:5" ht="11.25" customHeight="1">
      <c r="A138" s="41">
        <v>9152</v>
      </c>
      <c r="B138" s="42" t="s">
        <v>464</v>
      </c>
      <c r="C138" s="42" t="s">
        <v>355</v>
      </c>
      <c r="D138" s="42" t="s">
        <v>1080</v>
      </c>
      <c r="E138" s="41"/>
    </row>
    <row r="139" spans="1:5" ht="11.25" customHeight="1">
      <c r="A139" s="41">
        <v>9153</v>
      </c>
      <c r="B139" s="42" t="s">
        <v>468</v>
      </c>
      <c r="C139" s="42" t="s">
        <v>355</v>
      </c>
      <c r="D139" s="42" t="s">
        <v>312</v>
      </c>
      <c r="E139" s="42" t="s">
        <v>416</v>
      </c>
    </row>
    <row r="140" spans="1:5" ht="11.25" customHeight="1">
      <c r="A140" s="41">
        <v>9153</v>
      </c>
      <c r="B140" s="42" t="s">
        <v>468</v>
      </c>
      <c r="C140" s="42" t="s">
        <v>355</v>
      </c>
      <c r="D140" s="42" t="s">
        <v>325</v>
      </c>
      <c r="E140" s="42" t="s">
        <v>326</v>
      </c>
    </row>
    <row r="141" spans="1:5" ht="11.25" customHeight="1">
      <c r="A141" s="41">
        <v>9153</v>
      </c>
      <c r="B141" s="42" t="s">
        <v>468</v>
      </c>
      <c r="C141" s="42" t="s">
        <v>355</v>
      </c>
      <c r="D141" s="42" t="s">
        <v>1075</v>
      </c>
      <c r="E141" s="41"/>
    </row>
    <row r="142" spans="1:5" ht="11.25" customHeight="1">
      <c r="A142" s="41">
        <v>9153</v>
      </c>
      <c r="B142" s="42" t="s">
        <v>468</v>
      </c>
      <c r="C142" s="42" t="s">
        <v>355</v>
      </c>
      <c r="D142" s="42" t="s">
        <v>317</v>
      </c>
      <c r="E142" s="42" t="s">
        <v>1082</v>
      </c>
    </row>
    <row r="143" spans="1:5" ht="11.25" customHeight="1">
      <c r="A143" s="41">
        <v>9153</v>
      </c>
      <c r="B143" s="42" t="s">
        <v>468</v>
      </c>
      <c r="C143" s="42" t="s">
        <v>355</v>
      </c>
      <c r="D143" s="42" t="s">
        <v>1095</v>
      </c>
      <c r="E143" s="42" t="s">
        <v>1102</v>
      </c>
    </row>
    <row r="144" spans="1:5" ht="11.25" customHeight="1">
      <c r="A144" s="41">
        <v>9154</v>
      </c>
      <c r="B144" s="42" t="s">
        <v>472</v>
      </c>
      <c r="C144" s="42" t="s">
        <v>363</v>
      </c>
      <c r="D144" s="42" t="s">
        <v>325</v>
      </c>
      <c r="E144" s="42" t="s">
        <v>326</v>
      </c>
    </row>
    <row r="145" spans="1:5" ht="11.25" customHeight="1">
      <c r="A145" s="41">
        <v>9154</v>
      </c>
      <c r="B145" s="42" t="s">
        <v>472</v>
      </c>
      <c r="C145" s="42" t="s">
        <v>363</v>
      </c>
      <c r="D145" s="42" t="s">
        <v>1075</v>
      </c>
      <c r="E145" s="41"/>
    </row>
    <row r="146" spans="1:5" ht="11.25" customHeight="1">
      <c r="A146" s="41">
        <v>9154</v>
      </c>
      <c r="B146" s="42" t="s">
        <v>472</v>
      </c>
      <c r="C146" s="42" t="s">
        <v>363</v>
      </c>
      <c r="D146" s="42" t="s">
        <v>1080</v>
      </c>
      <c r="E146" s="41"/>
    </row>
    <row r="147" spans="1:5" ht="11.25" customHeight="1">
      <c r="A147" s="41">
        <v>9154</v>
      </c>
      <c r="B147" s="42" t="s">
        <v>472</v>
      </c>
      <c r="C147" s="42" t="s">
        <v>363</v>
      </c>
      <c r="D147" s="42" t="s">
        <v>1081</v>
      </c>
      <c r="E147" s="41"/>
    </row>
    <row r="148" spans="1:5" ht="11.25" customHeight="1">
      <c r="A148" s="41">
        <v>9154</v>
      </c>
      <c r="B148" s="42" t="s">
        <v>472</v>
      </c>
      <c r="C148" s="42" t="s">
        <v>363</v>
      </c>
      <c r="D148" s="42" t="s">
        <v>898</v>
      </c>
      <c r="E148" s="42" t="s">
        <v>899</v>
      </c>
    </row>
    <row r="149" spans="1:5" ht="11.25" customHeight="1">
      <c r="A149" s="41">
        <v>9155</v>
      </c>
      <c r="B149" s="42" t="s">
        <v>475</v>
      </c>
      <c r="C149" s="42" t="s">
        <v>355</v>
      </c>
      <c r="D149" s="42" t="s">
        <v>325</v>
      </c>
      <c r="E149" s="42" t="s">
        <v>326</v>
      </c>
    </row>
    <row r="150" spans="1:5" ht="11.25" customHeight="1">
      <c r="A150" s="41">
        <v>9155</v>
      </c>
      <c r="B150" s="42" t="s">
        <v>475</v>
      </c>
      <c r="C150" s="42" t="s">
        <v>355</v>
      </c>
      <c r="D150" s="42" t="s">
        <v>898</v>
      </c>
      <c r="E150" s="42" t="s">
        <v>1116</v>
      </c>
    </row>
    <row r="151" spans="1:5" ht="11.25" customHeight="1">
      <c r="A151" s="41">
        <v>9155</v>
      </c>
      <c r="B151" s="42" t="s">
        <v>475</v>
      </c>
      <c r="C151" s="42" t="s">
        <v>355</v>
      </c>
      <c r="D151" s="42" t="s">
        <v>1075</v>
      </c>
      <c r="E151" s="41"/>
    </row>
    <row r="152" spans="1:5" ht="11.25" customHeight="1">
      <c r="A152" s="41">
        <v>9155</v>
      </c>
      <c r="B152" s="42" t="s">
        <v>475</v>
      </c>
      <c r="C152" s="42" t="s">
        <v>355</v>
      </c>
      <c r="D152" s="42" t="s">
        <v>1081</v>
      </c>
      <c r="E152" s="41"/>
    </row>
    <row r="153" spans="1:5" ht="11.25" customHeight="1">
      <c r="A153" s="41">
        <v>9155</v>
      </c>
      <c r="B153" s="42" t="s">
        <v>475</v>
      </c>
      <c r="C153" s="42" t="s">
        <v>355</v>
      </c>
      <c r="D153" s="42" t="s">
        <v>876</v>
      </c>
      <c r="E153" s="42" t="s">
        <v>1086</v>
      </c>
    </row>
    <row r="154" spans="1:5" ht="11.25" customHeight="1">
      <c r="A154" s="41">
        <v>9155</v>
      </c>
      <c r="B154" s="42" t="s">
        <v>475</v>
      </c>
      <c r="C154" s="42" t="s">
        <v>355</v>
      </c>
      <c r="D154" s="42" t="s">
        <v>317</v>
      </c>
      <c r="E154" s="42" t="s">
        <v>1117</v>
      </c>
    </row>
    <row r="155" spans="1:5" ht="11.25" customHeight="1">
      <c r="A155" s="41">
        <v>9156</v>
      </c>
      <c r="B155" s="42" t="s">
        <v>481</v>
      </c>
      <c r="C155" s="42" t="s">
        <v>355</v>
      </c>
      <c r="D155" s="42" t="s">
        <v>1075</v>
      </c>
      <c r="E155" s="41"/>
    </row>
    <row r="156" spans="1:5">
      <c r="A156" s="41">
        <v>9156</v>
      </c>
      <c r="B156" s="42" t="s">
        <v>481</v>
      </c>
      <c r="C156" s="42" t="s">
        <v>355</v>
      </c>
      <c r="D156" s="42" t="s">
        <v>1076</v>
      </c>
      <c r="E156" s="41"/>
    </row>
    <row r="157" spans="1:5" ht="11.25" customHeight="1">
      <c r="A157" s="41">
        <v>9156</v>
      </c>
      <c r="B157" s="42" t="s">
        <v>481</v>
      </c>
      <c r="C157" s="42" t="s">
        <v>355</v>
      </c>
      <c r="D157" s="42" t="s">
        <v>876</v>
      </c>
      <c r="E157" s="42" t="s">
        <v>1086</v>
      </c>
    </row>
    <row r="158" spans="1:5" ht="11.25" customHeight="1">
      <c r="A158" s="41">
        <v>9156</v>
      </c>
      <c r="B158" s="42" t="s">
        <v>481</v>
      </c>
      <c r="C158" s="42" t="s">
        <v>355</v>
      </c>
      <c r="D158" s="42" t="s">
        <v>1097</v>
      </c>
      <c r="E158" s="42" t="s">
        <v>1098</v>
      </c>
    </row>
    <row r="159" spans="1:5" ht="11.25" customHeight="1">
      <c r="A159" s="41">
        <v>9156</v>
      </c>
      <c r="B159" s="42" t="s">
        <v>481</v>
      </c>
      <c r="C159" s="42" t="s">
        <v>355</v>
      </c>
      <c r="D159" s="42" t="s">
        <v>1093</v>
      </c>
      <c r="E159" s="42" t="s">
        <v>1094</v>
      </c>
    </row>
    <row r="160" spans="1:5" ht="11.25" customHeight="1">
      <c r="A160" s="41">
        <v>9156</v>
      </c>
      <c r="B160" s="42" t="s">
        <v>481</v>
      </c>
      <c r="C160" s="42" t="s">
        <v>355</v>
      </c>
      <c r="D160" s="42" t="s">
        <v>1078</v>
      </c>
      <c r="E160" s="41"/>
    </row>
    <row r="161" spans="1:5" ht="11.25" customHeight="1">
      <c r="A161" s="41">
        <v>9156</v>
      </c>
      <c r="B161" s="42" t="s">
        <v>481</v>
      </c>
      <c r="C161" s="42" t="s">
        <v>355</v>
      </c>
      <c r="D161" s="42" t="s">
        <v>1095</v>
      </c>
      <c r="E161" s="42" t="s">
        <v>1118</v>
      </c>
    </row>
    <row r="162" spans="1:5" ht="11.25" customHeight="1">
      <c r="A162" s="41">
        <v>9156</v>
      </c>
      <c r="B162" s="42" t="s">
        <v>481</v>
      </c>
      <c r="C162" s="42" t="s">
        <v>355</v>
      </c>
      <c r="D162" s="42" t="s">
        <v>1119</v>
      </c>
      <c r="E162" s="42" t="s">
        <v>1092</v>
      </c>
    </row>
    <row r="163" spans="1:5" ht="11.25" customHeight="1">
      <c r="A163" s="41">
        <v>9156</v>
      </c>
      <c r="B163" s="42" t="s">
        <v>481</v>
      </c>
      <c r="C163" s="42" t="s">
        <v>355</v>
      </c>
      <c r="D163" s="42" t="s">
        <v>912</v>
      </c>
      <c r="E163" s="41"/>
    </row>
    <row r="164" spans="1:5">
      <c r="A164" s="41">
        <v>9157</v>
      </c>
      <c r="B164" s="42" t="s">
        <v>484</v>
      </c>
      <c r="C164" s="42" t="s">
        <v>408</v>
      </c>
      <c r="D164" s="42" t="s">
        <v>1076</v>
      </c>
      <c r="E164" s="41"/>
    </row>
    <row r="165" spans="1:5" ht="11.25" customHeight="1">
      <c r="A165" s="41">
        <v>9157</v>
      </c>
      <c r="B165" s="42" t="s">
        <v>484</v>
      </c>
      <c r="C165" s="42" t="s">
        <v>408</v>
      </c>
      <c r="D165" s="42" t="s">
        <v>1091</v>
      </c>
      <c r="E165" s="42" t="s">
        <v>1092</v>
      </c>
    </row>
    <row r="166" spans="1:5" ht="11.25" customHeight="1">
      <c r="A166" s="41">
        <v>9157</v>
      </c>
      <c r="B166" s="42" t="s">
        <v>484</v>
      </c>
      <c r="C166" s="42" t="s">
        <v>408</v>
      </c>
      <c r="D166" s="42" t="s">
        <v>876</v>
      </c>
      <c r="E166" s="42" t="s">
        <v>1086</v>
      </c>
    </row>
    <row r="167" spans="1:5" ht="11.25" customHeight="1">
      <c r="A167" s="41">
        <v>9157</v>
      </c>
      <c r="B167" s="42" t="s">
        <v>484</v>
      </c>
      <c r="C167" s="42" t="s">
        <v>408</v>
      </c>
      <c r="D167" s="42" t="s">
        <v>1087</v>
      </c>
      <c r="E167" s="42" t="s">
        <v>1088</v>
      </c>
    </row>
    <row r="168" spans="1:5" ht="11.25" customHeight="1">
      <c r="A168" s="41">
        <v>9158</v>
      </c>
      <c r="B168" s="42" t="s">
        <v>488</v>
      </c>
      <c r="C168" s="42" t="s">
        <v>355</v>
      </c>
      <c r="D168" s="42" t="s">
        <v>312</v>
      </c>
      <c r="E168" s="41"/>
    </row>
    <row r="169" spans="1:5" ht="11.25" customHeight="1">
      <c r="A169" s="41">
        <v>9158</v>
      </c>
      <c r="B169" s="42" t="s">
        <v>488</v>
      </c>
      <c r="C169" s="42" t="s">
        <v>355</v>
      </c>
      <c r="D169" s="42" t="s">
        <v>876</v>
      </c>
      <c r="E169" s="42" t="s">
        <v>1086</v>
      </c>
    </row>
    <row r="170" spans="1:5">
      <c r="A170" s="41">
        <v>9158</v>
      </c>
      <c r="B170" s="42" t="s">
        <v>488</v>
      </c>
      <c r="C170" s="42" t="s">
        <v>355</v>
      </c>
      <c r="D170" s="42" t="s">
        <v>1076</v>
      </c>
      <c r="E170" s="41"/>
    </row>
    <row r="171" spans="1:5" ht="11.25" customHeight="1">
      <c r="A171" s="41">
        <v>9158</v>
      </c>
      <c r="B171" s="42" t="s">
        <v>488</v>
      </c>
      <c r="C171" s="42" t="s">
        <v>355</v>
      </c>
      <c r="D171" s="42" t="s">
        <v>1080</v>
      </c>
      <c r="E171" s="41"/>
    </row>
    <row r="172" spans="1:5" ht="11.25" customHeight="1">
      <c r="A172" s="41">
        <v>9158</v>
      </c>
      <c r="B172" s="42" t="s">
        <v>488</v>
      </c>
      <c r="C172" s="42" t="s">
        <v>355</v>
      </c>
      <c r="D172" s="42" t="s">
        <v>1081</v>
      </c>
      <c r="E172" s="41"/>
    </row>
    <row r="173" spans="1:5" ht="11.25" customHeight="1">
      <c r="A173" s="41">
        <v>9158</v>
      </c>
      <c r="B173" s="42" t="s">
        <v>488</v>
      </c>
      <c r="C173" s="42" t="s">
        <v>355</v>
      </c>
      <c r="D173" s="42" t="s">
        <v>1120</v>
      </c>
      <c r="E173" s="42" t="s">
        <v>1121</v>
      </c>
    </row>
    <row r="174" spans="1:5" ht="11.25" customHeight="1">
      <c r="A174" s="41">
        <v>9158</v>
      </c>
      <c r="B174" s="42" t="s">
        <v>488</v>
      </c>
      <c r="C174" s="42" t="s">
        <v>355</v>
      </c>
      <c r="D174" s="42" t="s">
        <v>1113</v>
      </c>
      <c r="E174" s="42" t="s">
        <v>1122</v>
      </c>
    </row>
    <row r="175" spans="1:5" ht="11.25" customHeight="1">
      <c r="A175" s="41">
        <v>9159</v>
      </c>
      <c r="B175" s="42" t="s">
        <v>491</v>
      </c>
      <c r="C175" s="42" t="s">
        <v>408</v>
      </c>
      <c r="D175" s="42" t="s">
        <v>312</v>
      </c>
      <c r="E175" s="41"/>
    </row>
    <row r="176" spans="1:5" ht="11.25" customHeight="1">
      <c r="A176" s="41">
        <v>9159</v>
      </c>
      <c r="B176" s="42" t="s">
        <v>491</v>
      </c>
      <c r="C176" s="42" t="s">
        <v>408</v>
      </c>
      <c r="D176" s="42" t="s">
        <v>325</v>
      </c>
      <c r="E176" s="42" t="s">
        <v>326</v>
      </c>
    </row>
    <row r="177" spans="1:5" ht="11.25" customHeight="1">
      <c r="A177" s="41">
        <v>9159</v>
      </c>
      <c r="B177" s="42" t="s">
        <v>491</v>
      </c>
      <c r="C177" s="42" t="s">
        <v>408</v>
      </c>
      <c r="D177" s="42" t="s">
        <v>317</v>
      </c>
      <c r="E177" s="42" t="s">
        <v>1082</v>
      </c>
    </row>
    <row r="178" spans="1:5" ht="11.25" customHeight="1">
      <c r="A178" s="41">
        <v>9160</v>
      </c>
      <c r="B178" s="42" t="s">
        <v>496</v>
      </c>
      <c r="C178" s="42" t="s">
        <v>355</v>
      </c>
      <c r="D178" s="42" t="s">
        <v>325</v>
      </c>
      <c r="E178" s="42" t="s">
        <v>326</v>
      </c>
    </row>
    <row r="179" spans="1:5" ht="11.25" customHeight="1">
      <c r="A179" s="41">
        <v>9160</v>
      </c>
      <c r="B179" s="42" t="s">
        <v>496</v>
      </c>
      <c r="C179" s="42" t="s">
        <v>355</v>
      </c>
      <c r="D179" s="42" t="s">
        <v>1081</v>
      </c>
      <c r="E179" s="41"/>
    </row>
    <row r="180" spans="1:5" ht="11.25" customHeight="1">
      <c r="A180" s="41">
        <v>9160</v>
      </c>
      <c r="B180" s="42" t="s">
        <v>496</v>
      </c>
      <c r="C180" s="42" t="s">
        <v>355</v>
      </c>
      <c r="D180" s="42" t="s">
        <v>317</v>
      </c>
      <c r="E180" s="42" t="s">
        <v>1123</v>
      </c>
    </row>
    <row r="181" spans="1:5" ht="11.25" customHeight="1">
      <c r="A181" s="41">
        <v>9160</v>
      </c>
      <c r="B181" s="42" t="s">
        <v>496</v>
      </c>
      <c r="C181" s="42" t="s">
        <v>355</v>
      </c>
      <c r="D181" s="42" t="s">
        <v>1113</v>
      </c>
      <c r="E181" s="42" t="s">
        <v>1122</v>
      </c>
    </row>
    <row r="182" spans="1:5" ht="11.25" customHeight="1">
      <c r="A182" s="41">
        <v>9161</v>
      </c>
      <c r="B182" s="42" t="s">
        <v>502</v>
      </c>
      <c r="C182" s="42" t="s">
        <v>363</v>
      </c>
      <c r="D182" s="42" t="s">
        <v>312</v>
      </c>
      <c r="E182" s="41"/>
    </row>
    <row r="183" spans="1:5" ht="11.25" customHeight="1">
      <c r="A183" s="41">
        <v>9161</v>
      </c>
      <c r="B183" s="42" t="s">
        <v>502</v>
      </c>
      <c r="C183" s="42" t="s">
        <v>363</v>
      </c>
      <c r="D183" s="42" t="s">
        <v>325</v>
      </c>
      <c r="E183" s="42" t="s">
        <v>326</v>
      </c>
    </row>
    <row r="184" spans="1:5" ht="11.25" customHeight="1">
      <c r="A184" s="41">
        <v>9161</v>
      </c>
      <c r="B184" s="42" t="s">
        <v>502</v>
      </c>
      <c r="C184" s="42" t="s">
        <v>363</v>
      </c>
      <c r="D184" s="42" t="s">
        <v>1080</v>
      </c>
      <c r="E184" s="41"/>
    </row>
    <row r="185" spans="1:5" ht="11.25" customHeight="1">
      <c r="A185" s="41">
        <v>9161</v>
      </c>
      <c r="B185" s="42" t="s">
        <v>502</v>
      </c>
      <c r="C185" s="42" t="s">
        <v>363</v>
      </c>
      <c r="D185" s="42" t="s">
        <v>1093</v>
      </c>
      <c r="E185" s="42" t="s">
        <v>1124</v>
      </c>
    </row>
    <row r="186" spans="1:5" ht="11.25" customHeight="1">
      <c r="A186" s="41">
        <v>9161</v>
      </c>
      <c r="B186" s="42" t="s">
        <v>502</v>
      </c>
      <c r="C186" s="42" t="s">
        <v>363</v>
      </c>
      <c r="D186" s="42" t="s">
        <v>1095</v>
      </c>
      <c r="E186" s="42" t="s">
        <v>1118</v>
      </c>
    </row>
    <row r="187" spans="1:5" ht="11.25" customHeight="1">
      <c r="A187" s="41">
        <v>9162</v>
      </c>
      <c r="B187" s="42" t="s">
        <v>506</v>
      </c>
      <c r="C187" s="42" t="s">
        <v>363</v>
      </c>
      <c r="D187" s="42" t="s">
        <v>325</v>
      </c>
      <c r="E187" s="42" t="s">
        <v>326</v>
      </c>
    </row>
    <row r="188" spans="1:5" ht="11.25" customHeight="1">
      <c r="A188" s="41">
        <v>9162</v>
      </c>
      <c r="B188" s="42" t="s">
        <v>506</v>
      </c>
      <c r="C188" s="42" t="s">
        <v>363</v>
      </c>
      <c r="D188" s="42" t="s">
        <v>312</v>
      </c>
      <c r="E188" s="41"/>
    </row>
    <row r="189" spans="1:5" ht="11.25" customHeight="1">
      <c r="A189" s="41">
        <v>9163</v>
      </c>
      <c r="B189" s="42" t="s">
        <v>509</v>
      </c>
      <c r="C189" s="42" t="s">
        <v>355</v>
      </c>
      <c r="D189" s="42" t="s">
        <v>325</v>
      </c>
      <c r="E189" s="42" t="s">
        <v>326</v>
      </c>
    </row>
    <row r="190" spans="1:5" ht="11.25" customHeight="1">
      <c r="A190" s="41">
        <v>9163</v>
      </c>
      <c r="B190" s="42" t="s">
        <v>509</v>
      </c>
      <c r="C190" s="42" t="s">
        <v>355</v>
      </c>
      <c r="D190" s="42" t="s">
        <v>1075</v>
      </c>
      <c r="E190" s="41"/>
    </row>
    <row r="191" spans="1:5" ht="11.25" customHeight="1">
      <c r="A191" s="41">
        <v>9163</v>
      </c>
      <c r="B191" s="42" t="s">
        <v>509</v>
      </c>
      <c r="C191" s="42" t="s">
        <v>355</v>
      </c>
      <c r="D191" s="42" t="s">
        <v>1081</v>
      </c>
      <c r="E191" s="41"/>
    </row>
    <row r="192" spans="1:5" ht="11.25" customHeight="1">
      <c r="A192" s="41">
        <v>9164</v>
      </c>
      <c r="B192" s="42" t="s">
        <v>512</v>
      </c>
      <c r="C192" s="42" t="s">
        <v>355</v>
      </c>
      <c r="D192" s="42" t="s">
        <v>312</v>
      </c>
      <c r="E192" s="41"/>
    </row>
    <row r="193" spans="1:5" ht="11.25" customHeight="1">
      <c r="A193" s="41">
        <v>9164</v>
      </c>
      <c r="B193" s="42" t="s">
        <v>512</v>
      </c>
      <c r="C193" s="42" t="s">
        <v>355</v>
      </c>
      <c r="D193" s="42" t="s">
        <v>325</v>
      </c>
      <c r="E193" s="42" t="s">
        <v>326</v>
      </c>
    </row>
    <row r="194" spans="1:5" ht="11.25" customHeight="1">
      <c r="A194" s="41">
        <v>9164</v>
      </c>
      <c r="B194" s="42" t="s">
        <v>512</v>
      </c>
      <c r="C194" s="42" t="s">
        <v>355</v>
      </c>
      <c r="D194" s="42" t="s">
        <v>1080</v>
      </c>
      <c r="E194" s="41"/>
    </row>
    <row r="195" spans="1:5" ht="11.25" customHeight="1">
      <c r="A195" s="41">
        <v>9164</v>
      </c>
      <c r="B195" s="42" t="s">
        <v>512</v>
      </c>
      <c r="C195" s="42" t="s">
        <v>355</v>
      </c>
      <c r="D195" s="42" t="s">
        <v>1081</v>
      </c>
      <c r="E195" s="41"/>
    </row>
    <row r="196" spans="1:5" ht="11.25" customHeight="1">
      <c r="A196" s="41">
        <v>9164</v>
      </c>
      <c r="B196" s="42" t="s">
        <v>512</v>
      </c>
      <c r="C196" s="42" t="s">
        <v>355</v>
      </c>
      <c r="D196" s="42" t="s">
        <v>317</v>
      </c>
      <c r="E196" s="42" t="s">
        <v>1117</v>
      </c>
    </row>
    <row r="197" spans="1:5" ht="11.25" customHeight="1">
      <c r="A197" s="41">
        <v>9164</v>
      </c>
      <c r="B197" s="42" t="s">
        <v>512</v>
      </c>
      <c r="C197" s="42" t="s">
        <v>355</v>
      </c>
      <c r="D197" s="42" t="s">
        <v>1113</v>
      </c>
      <c r="E197" s="42" t="s">
        <v>1125</v>
      </c>
    </row>
    <row r="198" spans="1:5" ht="11.25" customHeight="1">
      <c r="A198" s="41">
        <v>9165</v>
      </c>
      <c r="B198" s="42" t="s">
        <v>516</v>
      </c>
      <c r="C198" s="42" t="s">
        <v>363</v>
      </c>
      <c r="D198" s="42" t="s">
        <v>325</v>
      </c>
      <c r="E198" s="42" t="s">
        <v>326</v>
      </c>
    </row>
    <row r="199" spans="1:5" ht="11.25" customHeight="1">
      <c r="A199" s="41">
        <v>9165</v>
      </c>
      <c r="B199" s="42" t="s">
        <v>516</v>
      </c>
      <c r="C199" s="42" t="s">
        <v>363</v>
      </c>
      <c r="D199" s="42" t="s">
        <v>1126</v>
      </c>
      <c r="E199" s="42" t="s">
        <v>1127</v>
      </c>
    </row>
    <row r="200" spans="1:5" ht="11.25" customHeight="1">
      <c r="A200" s="41">
        <v>9166</v>
      </c>
      <c r="B200" s="42" t="s">
        <v>520</v>
      </c>
      <c r="C200" s="42" t="s">
        <v>355</v>
      </c>
      <c r="D200" s="42" t="s">
        <v>1075</v>
      </c>
      <c r="E200" s="41"/>
    </row>
    <row r="201" spans="1:5" ht="11.25" customHeight="1">
      <c r="A201" s="41">
        <v>9166</v>
      </c>
      <c r="B201" s="42" t="s">
        <v>520</v>
      </c>
      <c r="C201" s="42" t="s">
        <v>355</v>
      </c>
      <c r="D201" s="42" t="s">
        <v>1080</v>
      </c>
      <c r="E201" s="41"/>
    </row>
    <row r="202" spans="1:5">
      <c r="A202" s="41">
        <v>9166</v>
      </c>
      <c r="B202" s="42" t="s">
        <v>520</v>
      </c>
      <c r="C202" s="42" t="s">
        <v>355</v>
      </c>
      <c r="D202" s="42" t="s">
        <v>1076</v>
      </c>
      <c r="E202" s="41"/>
    </row>
    <row r="203" spans="1:5" ht="11.25" customHeight="1">
      <c r="A203" s="41">
        <v>9166</v>
      </c>
      <c r="B203" s="42" t="s">
        <v>520</v>
      </c>
      <c r="C203" s="42" t="s">
        <v>355</v>
      </c>
      <c r="D203" s="42" t="s">
        <v>1081</v>
      </c>
      <c r="E203" s="41"/>
    </row>
    <row r="204" spans="1:5" ht="11.25" customHeight="1">
      <c r="A204" s="41">
        <v>9166</v>
      </c>
      <c r="B204" s="42" t="s">
        <v>520</v>
      </c>
      <c r="C204" s="42" t="s">
        <v>355</v>
      </c>
      <c r="D204" s="42" t="s">
        <v>317</v>
      </c>
      <c r="E204" s="42" t="s">
        <v>1123</v>
      </c>
    </row>
    <row r="205" spans="1:5" ht="11.25" customHeight="1">
      <c r="A205" s="41">
        <v>9166</v>
      </c>
      <c r="B205" s="42" t="s">
        <v>520</v>
      </c>
      <c r="C205" s="42" t="s">
        <v>355</v>
      </c>
      <c r="D205" s="42" t="s">
        <v>1113</v>
      </c>
      <c r="E205" s="42" t="s">
        <v>1122</v>
      </c>
    </row>
    <row r="206" spans="1:5" ht="11.25" customHeight="1">
      <c r="A206" s="41">
        <v>9167</v>
      </c>
      <c r="B206" s="42" t="s">
        <v>523</v>
      </c>
      <c r="C206" s="42" t="s">
        <v>355</v>
      </c>
      <c r="D206" s="42" t="s">
        <v>325</v>
      </c>
      <c r="E206" s="42" t="s">
        <v>326</v>
      </c>
    </row>
    <row r="207" spans="1:5" ht="11.25" customHeight="1">
      <c r="A207" s="41">
        <v>9167</v>
      </c>
      <c r="B207" s="42" t="s">
        <v>523</v>
      </c>
      <c r="C207" s="42" t="s">
        <v>355</v>
      </c>
      <c r="D207" s="42" t="s">
        <v>1075</v>
      </c>
      <c r="E207" s="41"/>
    </row>
    <row r="208" spans="1:5" ht="11.25" customHeight="1">
      <c r="A208" s="41">
        <v>9167</v>
      </c>
      <c r="B208" s="42" t="s">
        <v>523</v>
      </c>
      <c r="C208" s="42" t="s">
        <v>355</v>
      </c>
      <c r="D208" s="42" t="s">
        <v>1081</v>
      </c>
      <c r="E208" s="41"/>
    </row>
    <row r="209" spans="1:5" ht="11.25" customHeight="1">
      <c r="A209" s="41">
        <v>9168</v>
      </c>
      <c r="B209" s="42" t="s">
        <v>527</v>
      </c>
      <c r="C209" s="42" t="s">
        <v>363</v>
      </c>
      <c r="D209" s="42" t="s">
        <v>876</v>
      </c>
      <c r="E209" s="42" t="s">
        <v>1086</v>
      </c>
    </row>
    <row r="210" spans="1:5" ht="11.25" customHeight="1">
      <c r="A210" s="41">
        <v>9168</v>
      </c>
      <c r="B210" s="42" t="s">
        <v>527</v>
      </c>
      <c r="C210" s="42" t="s">
        <v>363</v>
      </c>
      <c r="D210" s="42" t="s">
        <v>1075</v>
      </c>
      <c r="E210" s="41"/>
    </row>
    <row r="211" spans="1:5">
      <c r="A211" s="41">
        <v>9168</v>
      </c>
      <c r="B211" s="42" t="s">
        <v>527</v>
      </c>
      <c r="C211" s="42" t="s">
        <v>363</v>
      </c>
      <c r="D211" s="42" t="s">
        <v>1076</v>
      </c>
      <c r="E211" s="41"/>
    </row>
    <row r="212" spans="1:5" ht="11.25" customHeight="1">
      <c r="A212" s="41">
        <v>9168</v>
      </c>
      <c r="B212" s="42" t="s">
        <v>527</v>
      </c>
      <c r="C212" s="42" t="s">
        <v>363</v>
      </c>
      <c r="D212" s="42" t="s">
        <v>1095</v>
      </c>
      <c r="E212" s="42" t="s">
        <v>1101</v>
      </c>
    </row>
    <row r="213" spans="1:5" ht="11.25" customHeight="1">
      <c r="A213" s="41">
        <v>9168</v>
      </c>
      <c r="B213" s="42" t="s">
        <v>527</v>
      </c>
      <c r="C213" s="42" t="s">
        <v>363</v>
      </c>
      <c r="D213" s="42" t="s">
        <v>1095</v>
      </c>
      <c r="E213" s="42" t="s">
        <v>1102</v>
      </c>
    </row>
    <row r="214" spans="1:5" ht="11.25" customHeight="1">
      <c r="A214" s="41">
        <v>9169</v>
      </c>
      <c r="B214" s="42" t="s">
        <v>530</v>
      </c>
      <c r="C214" s="42" t="s">
        <v>355</v>
      </c>
      <c r="D214" s="42" t="s">
        <v>876</v>
      </c>
      <c r="E214" s="42" t="s">
        <v>1086</v>
      </c>
    </row>
    <row r="215" spans="1:5" ht="11.25" customHeight="1">
      <c r="A215" s="41">
        <v>9169</v>
      </c>
      <c r="B215" s="42" t="s">
        <v>530</v>
      </c>
      <c r="C215" s="42" t="s">
        <v>355</v>
      </c>
      <c r="D215" s="42" t="s">
        <v>1075</v>
      </c>
      <c r="E215" s="41"/>
    </row>
    <row r="216" spans="1:5" ht="11.25" customHeight="1">
      <c r="A216" s="41">
        <v>9169</v>
      </c>
      <c r="B216" s="42" t="s">
        <v>530</v>
      </c>
      <c r="C216" s="42" t="s">
        <v>355</v>
      </c>
      <c r="D216" s="42" t="s">
        <v>1080</v>
      </c>
      <c r="E216" s="41"/>
    </row>
    <row r="217" spans="1:5">
      <c r="A217" s="41">
        <v>9169</v>
      </c>
      <c r="B217" s="42" t="s">
        <v>530</v>
      </c>
      <c r="C217" s="42" t="s">
        <v>355</v>
      </c>
      <c r="D217" s="42" t="s">
        <v>1076</v>
      </c>
      <c r="E217" s="41"/>
    </row>
    <row r="218" spans="1:5" ht="11.25" customHeight="1">
      <c r="A218" s="41">
        <v>9169</v>
      </c>
      <c r="B218" s="42" t="s">
        <v>530</v>
      </c>
      <c r="C218" s="42" t="s">
        <v>355</v>
      </c>
      <c r="D218" s="42" t="s">
        <v>1089</v>
      </c>
      <c r="E218" s="41"/>
    </row>
    <row r="219" spans="1:5" ht="11.25" customHeight="1">
      <c r="A219" s="41">
        <v>9169</v>
      </c>
      <c r="B219" s="42" t="s">
        <v>530</v>
      </c>
      <c r="C219" s="42" t="s">
        <v>355</v>
      </c>
      <c r="D219" s="42" t="s">
        <v>1090</v>
      </c>
      <c r="E219" s="41"/>
    </row>
    <row r="220" spans="1:5" ht="11.25" customHeight="1">
      <c r="A220" s="41">
        <v>9171</v>
      </c>
      <c r="B220" s="42" t="s">
        <v>533</v>
      </c>
      <c r="C220" s="42" t="s">
        <v>355</v>
      </c>
      <c r="D220" s="42" t="s">
        <v>325</v>
      </c>
      <c r="E220" s="42" t="s">
        <v>326</v>
      </c>
    </row>
    <row r="221" spans="1:5" ht="11.25" customHeight="1">
      <c r="A221" s="41">
        <v>9171</v>
      </c>
      <c r="B221" s="42" t="s">
        <v>533</v>
      </c>
      <c r="C221" s="42" t="s">
        <v>355</v>
      </c>
      <c r="D221" s="42" t="s">
        <v>1075</v>
      </c>
      <c r="E221" s="41"/>
    </row>
    <row r="222" spans="1:5" ht="11.25" customHeight="1">
      <c r="A222" s="41">
        <v>9171</v>
      </c>
      <c r="B222" s="42" t="s">
        <v>533</v>
      </c>
      <c r="C222" s="42" t="s">
        <v>355</v>
      </c>
      <c r="D222" s="42" t="s">
        <v>1080</v>
      </c>
      <c r="E222" s="41"/>
    </row>
    <row r="223" spans="1:5" ht="11.25" customHeight="1">
      <c r="A223" s="41">
        <v>9171</v>
      </c>
      <c r="B223" s="42" t="s">
        <v>533</v>
      </c>
      <c r="C223" s="42" t="s">
        <v>355</v>
      </c>
      <c r="D223" s="42" t="s">
        <v>1095</v>
      </c>
      <c r="E223" s="42" t="s">
        <v>1128</v>
      </c>
    </row>
    <row r="224" spans="1:5" ht="11.25" customHeight="1">
      <c r="A224" s="41">
        <v>9172</v>
      </c>
      <c r="B224" s="42" t="s">
        <v>536</v>
      </c>
      <c r="C224" s="42" t="s">
        <v>355</v>
      </c>
      <c r="D224" s="42" t="s">
        <v>312</v>
      </c>
      <c r="E224" s="41"/>
    </row>
    <row r="225" spans="1:5" ht="11.25" customHeight="1">
      <c r="A225" s="41">
        <v>9172</v>
      </c>
      <c r="B225" s="42" t="s">
        <v>536</v>
      </c>
      <c r="C225" s="42" t="s">
        <v>355</v>
      </c>
      <c r="D225" s="42" t="s">
        <v>325</v>
      </c>
      <c r="E225" s="42" t="s">
        <v>326</v>
      </c>
    </row>
    <row r="226" spans="1:5" ht="11.25" customHeight="1">
      <c r="A226" s="41">
        <v>9172</v>
      </c>
      <c r="B226" s="42" t="s">
        <v>536</v>
      </c>
      <c r="C226" s="42" t="s">
        <v>355</v>
      </c>
      <c r="D226" s="42" t="s">
        <v>1075</v>
      </c>
      <c r="E226" s="41"/>
    </row>
    <row r="227" spans="1:5" ht="11.25" customHeight="1">
      <c r="A227" s="41">
        <v>9172</v>
      </c>
      <c r="B227" s="42" t="s">
        <v>536</v>
      </c>
      <c r="C227" s="42" t="s">
        <v>355</v>
      </c>
      <c r="D227" s="42" t="s">
        <v>898</v>
      </c>
      <c r="E227" s="42" t="s">
        <v>1129</v>
      </c>
    </row>
    <row r="228" spans="1:5" ht="11.25" customHeight="1">
      <c r="A228" s="41">
        <v>9173</v>
      </c>
      <c r="B228" s="42" t="s">
        <v>539</v>
      </c>
      <c r="C228" s="42" t="s">
        <v>355</v>
      </c>
      <c r="D228" s="42" t="s">
        <v>325</v>
      </c>
      <c r="E228" s="42" t="s">
        <v>326</v>
      </c>
    </row>
    <row r="229" spans="1:5" ht="11.25" customHeight="1">
      <c r="A229" s="41">
        <v>9173</v>
      </c>
      <c r="B229" s="42" t="s">
        <v>539</v>
      </c>
      <c r="C229" s="42" t="s">
        <v>355</v>
      </c>
      <c r="D229" s="42" t="s">
        <v>876</v>
      </c>
      <c r="E229" s="42" t="s">
        <v>1086</v>
      </c>
    </row>
    <row r="230" spans="1:5" ht="11.25" customHeight="1">
      <c r="A230" s="41">
        <v>9173</v>
      </c>
      <c r="B230" s="42" t="s">
        <v>539</v>
      </c>
      <c r="C230" s="42" t="s">
        <v>355</v>
      </c>
      <c r="D230" s="42" t="s">
        <v>317</v>
      </c>
      <c r="E230" s="42" t="s">
        <v>1130</v>
      </c>
    </row>
    <row r="231" spans="1:5" ht="11.25" customHeight="1">
      <c r="A231" s="41">
        <v>9173</v>
      </c>
      <c r="B231" s="42" t="s">
        <v>539</v>
      </c>
      <c r="C231" s="42" t="s">
        <v>355</v>
      </c>
      <c r="D231" s="42" t="s">
        <v>1075</v>
      </c>
      <c r="E231" s="41"/>
    </row>
    <row r="232" spans="1:5" ht="11.25" customHeight="1">
      <c r="A232" s="41">
        <v>9173</v>
      </c>
      <c r="B232" s="42" t="s">
        <v>539</v>
      </c>
      <c r="C232" s="42" t="s">
        <v>355</v>
      </c>
      <c r="D232" s="42" t="s">
        <v>1080</v>
      </c>
      <c r="E232" s="41"/>
    </row>
    <row r="233" spans="1:5" ht="11.25" customHeight="1">
      <c r="A233" s="41">
        <v>9174</v>
      </c>
      <c r="B233" s="42" t="s">
        <v>543</v>
      </c>
      <c r="C233" s="42" t="s">
        <v>355</v>
      </c>
      <c r="D233" s="42" t="s">
        <v>1075</v>
      </c>
      <c r="E233" s="41"/>
    </row>
    <row r="234" spans="1:5">
      <c r="A234" s="41">
        <v>9174</v>
      </c>
      <c r="B234" s="42" t="s">
        <v>543</v>
      </c>
      <c r="C234" s="42" t="s">
        <v>355</v>
      </c>
      <c r="D234" s="42" t="s">
        <v>1076</v>
      </c>
      <c r="E234" s="41"/>
    </row>
    <row r="235" spans="1:5" ht="11.25" customHeight="1">
      <c r="A235" s="41">
        <v>9175</v>
      </c>
      <c r="B235" s="42" t="s">
        <v>546</v>
      </c>
      <c r="C235" s="42" t="s">
        <v>355</v>
      </c>
      <c r="D235" s="42" t="s">
        <v>312</v>
      </c>
      <c r="E235" s="41"/>
    </row>
    <row r="236" spans="1:5">
      <c r="A236" s="41">
        <v>9175</v>
      </c>
      <c r="B236" s="42" t="s">
        <v>546</v>
      </c>
      <c r="C236" s="42" t="s">
        <v>355</v>
      </c>
      <c r="D236" s="42" t="s">
        <v>1099</v>
      </c>
      <c r="E236" s="41"/>
    </row>
    <row r="237" spans="1:5" ht="11.25" customHeight="1">
      <c r="A237" s="41">
        <v>9175</v>
      </c>
      <c r="B237" s="42" t="s">
        <v>546</v>
      </c>
      <c r="C237" s="42" t="s">
        <v>355</v>
      </c>
      <c r="D237" s="42" t="s">
        <v>1075</v>
      </c>
      <c r="E237" s="41"/>
    </row>
    <row r="238" spans="1:5" ht="11.25" customHeight="1">
      <c r="A238" s="41">
        <v>9175</v>
      </c>
      <c r="B238" s="42" t="s">
        <v>546</v>
      </c>
      <c r="C238" s="42" t="s">
        <v>355</v>
      </c>
      <c r="D238" s="42" t="s">
        <v>1080</v>
      </c>
      <c r="E238" s="41"/>
    </row>
    <row r="239" spans="1:5" ht="11.25" customHeight="1">
      <c r="A239" s="41">
        <v>9175</v>
      </c>
      <c r="B239" s="42" t="s">
        <v>546</v>
      </c>
      <c r="C239" s="42" t="s">
        <v>355</v>
      </c>
      <c r="D239" s="42" t="s">
        <v>876</v>
      </c>
      <c r="E239" s="42" t="s">
        <v>1086</v>
      </c>
    </row>
    <row r="240" spans="1:5" ht="11.25" customHeight="1">
      <c r="A240" s="41">
        <v>9175</v>
      </c>
      <c r="B240" s="42" t="s">
        <v>546</v>
      </c>
      <c r="C240" s="42" t="s">
        <v>355</v>
      </c>
      <c r="D240" s="42" t="s">
        <v>331</v>
      </c>
      <c r="E240" s="41"/>
    </row>
    <row r="241" spans="1:5" ht="11.25" customHeight="1">
      <c r="A241" s="41">
        <v>9177</v>
      </c>
      <c r="B241" s="42" t="s">
        <v>551</v>
      </c>
      <c r="C241" s="42" t="s">
        <v>355</v>
      </c>
      <c r="D241" s="42" t="s">
        <v>325</v>
      </c>
      <c r="E241" s="42" t="s">
        <v>326</v>
      </c>
    </row>
    <row r="242" spans="1:5" ht="11.25" customHeight="1">
      <c r="A242" s="41">
        <v>9177</v>
      </c>
      <c r="B242" s="42" t="s">
        <v>551</v>
      </c>
      <c r="C242" s="42" t="s">
        <v>355</v>
      </c>
      <c r="D242" s="42" t="s">
        <v>876</v>
      </c>
      <c r="E242" s="42" t="s">
        <v>1086</v>
      </c>
    </row>
    <row r="243" spans="1:5" ht="11.25" customHeight="1">
      <c r="A243" s="41">
        <v>9177</v>
      </c>
      <c r="B243" s="42" t="s">
        <v>551</v>
      </c>
      <c r="C243" s="42" t="s">
        <v>355</v>
      </c>
      <c r="D243" s="42" t="s">
        <v>1075</v>
      </c>
      <c r="E243" s="41"/>
    </row>
    <row r="244" spans="1:5" ht="11.25" customHeight="1">
      <c r="A244" s="41">
        <v>9178</v>
      </c>
      <c r="B244" s="42" t="s">
        <v>555</v>
      </c>
      <c r="C244" s="42" t="s">
        <v>363</v>
      </c>
      <c r="D244" s="42" t="s">
        <v>325</v>
      </c>
      <c r="E244" s="42" t="s">
        <v>326</v>
      </c>
    </row>
    <row r="245" spans="1:5" ht="11.25" customHeight="1">
      <c r="A245" s="41">
        <v>9178</v>
      </c>
      <c r="B245" s="42" t="s">
        <v>555</v>
      </c>
      <c r="C245" s="42" t="s">
        <v>363</v>
      </c>
      <c r="D245" s="42" t="s">
        <v>876</v>
      </c>
      <c r="E245" s="42" t="s">
        <v>1086</v>
      </c>
    </row>
    <row r="246" spans="1:5" ht="11.25" customHeight="1">
      <c r="A246" s="41">
        <v>9178</v>
      </c>
      <c r="B246" s="42" t="s">
        <v>555</v>
      </c>
      <c r="C246" s="42" t="s">
        <v>363</v>
      </c>
      <c r="D246" s="42" t="s">
        <v>1075</v>
      </c>
      <c r="E246" s="41"/>
    </row>
    <row r="247" spans="1:5" ht="11.25" customHeight="1">
      <c r="A247" s="41">
        <v>9178</v>
      </c>
      <c r="B247" s="42" t="s">
        <v>555</v>
      </c>
      <c r="C247" s="42" t="s">
        <v>363</v>
      </c>
      <c r="D247" s="42" t="s">
        <v>1095</v>
      </c>
      <c r="E247" s="42" t="s">
        <v>1128</v>
      </c>
    </row>
    <row r="248" spans="1:5" ht="11.25" customHeight="1">
      <c r="A248" s="41">
        <v>9178</v>
      </c>
      <c r="B248" s="42" t="s">
        <v>555</v>
      </c>
      <c r="C248" s="42" t="s">
        <v>363</v>
      </c>
      <c r="D248" s="42" t="s">
        <v>898</v>
      </c>
      <c r="E248" s="42" t="s">
        <v>1131</v>
      </c>
    </row>
    <row r="249" spans="1:5" ht="11.25" customHeight="1">
      <c r="A249" s="41">
        <v>9179</v>
      </c>
      <c r="B249" s="42" t="s">
        <v>557</v>
      </c>
      <c r="C249" s="42" t="s">
        <v>355</v>
      </c>
      <c r="D249" s="42" t="s">
        <v>325</v>
      </c>
      <c r="E249" s="42" t="s">
        <v>326</v>
      </c>
    </row>
    <row r="250" spans="1:5" ht="11.25" customHeight="1">
      <c r="A250" s="41">
        <v>9179</v>
      </c>
      <c r="B250" s="42" t="s">
        <v>557</v>
      </c>
      <c r="C250" s="42" t="s">
        <v>355</v>
      </c>
      <c r="D250" s="42" t="s">
        <v>876</v>
      </c>
      <c r="E250" s="42" t="s">
        <v>1086</v>
      </c>
    </row>
    <row r="251" spans="1:5" ht="11.25" customHeight="1">
      <c r="A251" s="41">
        <v>9179</v>
      </c>
      <c r="B251" s="42" t="s">
        <v>557</v>
      </c>
      <c r="C251" s="42" t="s">
        <v>355</v>
      </c>
      <c r="D251" s="42" t="s">
        <v>1075</v>
      </c>
      <c r="E251" s="41"/>
    </row>
    <row r="252" spans="1:5" ht="11.25" customHeight="1">
      <c r="A252" s="41">
        <v>9179</v>
      </c>
      <c r="B252" s="42" t="s">
        <v>557</v>
      </c>
      <c r="C252" s="42" t="s">
        <v>355</v>
      </c>
      <c r="D252" s="42" t="s">
        <v>1081</v>
      </c>
      <c r="E252" s="42" t="s">
        <v>1132</v>
      </c>
    </row>
    <row r="253" spans="1:5" ht="11.25" customHeight="1">
      <c r="A253" s="41">
        <v>9181</v>
      </c>
      <c r="B253" s="42" t="s">
        <v>559</v>
      </c>
      <c r="C253" s="42" t="s">
        <v>363</v>
      </c>
      <c r="D253" s="42" t="s">
        <v>1093</v>
      </c>
      <c r="E253" s="42" t="s">
        <v>1094</v>
      </c>
    </row>
    <row r="254" spans="1:5" ht="11.25" customHeight="1">
      <c r="A254" s="41">
        <v>9181</v>
      </c>
      <c r="B254" s="42" t="s">
        <v>559</v>
      </c>
      <c r="C254" s="42" t="s">
        <v>363</v>
      </c>
      <c r="D254" s="42" t="s">
        <v>1075</v>
      </c>
      <c r="E254" s="41"/>
    </row>
    <row r="255" spans="1:5">
      <c r="A255" s="41">
        <v>9181</v>
      </c>
      <c r="B255" s="42" t="s">
        <v>559</v>
      </c>
      <c r="C255" s="42" t="s">
        <v>363</v>
      </c>
      <c r="D255" s="42" t="s">
        <v>1076</v>
      </c>
      <c r="E255" s="41"/>
    </row>
    <row r="256" spans="1:5" ht="11.25" customHeight="1">
      <c r="A256" s="41">
        <v>9181</v>
      </c>
      <c r="B256" s="42" t="s">
        <v>559</v>
      </c>
      <c r="C256" s="42" t="s">
        <v>363</v>
      </c>
      <c r="D256" s="42" t="s">
        <v>1090</v>
      </c>
      <c r="E256" s="41"/>
    </row>
    <row r="257" spans="1:5" ht="11.25" customHeight="1">
      <c r="A257" s="41">
        <v>9181</v>
      </c>
      <c r="B257" s="42" t="s">
        <v>559</v>
      </c>
      <c r="C257" s="42" t="s">
        <v>363</v>
      </c>
      <c r="D257" s="42" t="s">
        <v>1089</v>
      </c>
      <c r="E257" s="41"/>
    </row>
    <row r="258" spans="1:5" ht="11.25" customHeight="1">
      <c r="A258" s="41">
        <v>9181</v>
      </c>
      <c r="B258" s="42" t="s">
        <v>559</v>
      </c>
      <c r="C258" s="42" t="s">
        <v>363</v>
      </c>
      <c r="D258" s="42" t="s">
        <v>1091</v>
      </c>
      <c r="E258" s="42" t="s">
        <v>1092</v>
      </c>
    </row>
    <row r="259" spans="1:5" ht="11.25" customHeight="1">
      <c r="A259" s="41">
        <v>9181</v>
      </c>
      <c r="B259" s="42" t="s">
        <v>559</v>
      </c>
      <c r="C259" s="42" t="s">
        <v>363</v>
      </c>
      <c r="D259" s="42" t="s">
        <v>912</v>
      </c>
      <c r="E259" s="41"/>
    </row>
    <row r="260" spans="1:5" ht="11.25" customHeight="1">
      <c r="A260" s="41">
        <v>9182</v>
      </c>
      <c r="B260" s="42" t="s">
        <v>561</v>
      </c>
      <c r="C260" s="42" t="s">
        <v>355</v>
      </c>
      <c r="D260" s="42" t="s">
        <v>312</v>
      </c>
      <c r="E260" s="41"/>
    </row>
    <row r="261" spans="1:5" ht="11.25" customHeight="1">
      <c r="A261" s="41">
        <v>9182</v>
      </c>
      <c r="B261" s="42" t="s">
        <v>561</v>
      </c>
      <c r="C261" s="42" t="s">
        <v>355</v>
      </c>
      <c r="D261" s="42" t="s">
        <v>325</v>
      </c>
      <c r="E261" s="42" t="s">
        <v>326</v>
      </c>
    </row>
    <row r="262" spans="1:5" ht="11.25" customHeight="1">
      <c r="A262" s="41">
        <v>9182</v>
      </c>
      <c r="B262" s="42" t="s">
        <v>561</v>
      </c>
      <c r="C262" s="42" t="s">
        <v>355</v>
      </c>
      <c r="D262" s="42" t="s">
        <v>585</v>
      </c>
      <c r="E262" s="41"/>
    </row>
    <row r="263" spans="1:5" ht="11.25" customHeight="1">
      <c r="A263" s="41">
        <v>9182</v>
      </c>
      <c r="B263" s="42" t="s">
        <v>561</v>
      </c>
      <c r="C263" s="42" t="s">
        <v>355</v>
      </c>
      <c r="D263" s="42" t="s">
        <v>1133</v>
      </c>
      <c r="E263" s="42" t="s">
        <v>1134</v>
      </c>
    </row>
    <row r="264" spans="1:5" ht="11.25" customHeight="1">
      <c r="A264" s="41">
        <v>9182</v>
      </c>
      <c r="B264" s="42" t="s">
        <v>561</v>
      </c>
      <c r="C264" s="42" t="s">
        <v>355</v>
      </c>
      <c r="D264" s="42" t="s">
        <v>1077</v>
      </c>
      <c r="E264" s="41"/>
    </row>
    <row r="265" spans="1:5" ht="11.25" customHeight="1">
      <c r="A265" s="41">
        <v>9182</v>
      </c>
      <c r="B265" s="42" t="s">
        <v>561</v>
      </c>
      <c r="C265" s="42" t="s">
        <v>355</v>
      </c>
      <c r="D265" s="42" t="s">
        <v>1083</v>
      </c>
      <c r="E265" s="41"/>
    </row>
    <row r="266" spans="1:5" ht="11.25" customHeight="1">
      <c r="A266" s="41">
        <v>9182</v>
      </c>
      <c r="B266" s="42" t="s">
        <v>561</v>
      </c>
      <c r="C266" s="42" t="s">
        <v>355</v>
      </c>
      <c r="D266" s="42" t="s">
        <v>1075</v>
      </c>
      <c r="E266" s="41"/>
    </row>
    <row r="267" spans="1:5" ht="11.25" customHeight="1">
      <c r="A267" s="41">
        <v>9182</v>
      </c>
      <c r="B267" s="42" t="s">
        <v>561</v>
      </c>
      <c r="C267" s="42" t="s">
        <v>355</v>
      </c>
      <c r="D267" s="42" t="s">
        <v>876</v>
      </c>
      <c r="E267" s="42" t="s">
        <v>1086</v>
      </c>
    </row>
    <row r="268" spans="1:5" ht="11.25" customHeight="1">
      <c r="A268" s="41">
        <v>9182</v>
      </c>
      <c r="B268" s="42" t="s">
        <v>561</v>
      </c>
      <c r="C268" s="42" t="s">
        <v>355</v>
      </c>
      <c r="D268" s="42" t="s">
        <v>898</v>
      </c>
      <c r="E268" s="42" t="s">
        <v>1131</v>
      </c>
    </row>
    <row r="269" spans="1:5" ht="11.25" customHeight="1">
      <c r="A269" s="41">
        <v>9183</v>
      </c>
      <c r="B269" s="42" t="s">
        <v>564</v>
      </c>
      <c r="C269" s="42" t="s">
        <v>309</v>
      </c>
      <c r="D269" s="42" t="s">
        <v>1075</v>
      </c>
      <c r="E269" s="41"/>
    </row>
    <row r="270" spans="1:5">
      <c r="A270" s="41">
        <v>9183</v>
      </c>
      <c r="B270" s="42" t="s">
        <v>564</v>
      </c>
      <c r="C270" s="42" t="s">
        <v>309</v>
      </c>
      <c r="D270" s="42" t="s">
        <v>1076</v>
      </c>
      <c r="E270" s="41"/>
    </row>
    <row r="271" spans="1:5" ht="11.25" customHeight="1">
      <c r="A271" s="41">
        <v>9183</v>
      </c>
      <c r="B271" s="42" t="s">
        <v>564</v>
      </c>
      <c r="C271" s="42" t="s">
        <v>309</v>
      </c>
      <c r="D271" s="42" t="s">
        <v>975</v>
      </c>
      <c r="E271" s="42" t="s">
        <v>1135</v>
      </c>
    </row>
    <row r="272" spans="1:5" ht="11.25" customHeight="1">
      <c r="A272" s="41">
        <v>9183</v>
      </c>
      <c r="B272" s="42" t="s">
        <v>564</v>
      </c>
      <c r="C272" s="42" t="s">
        <v>309</v>
      </c>
      <c r="D272" s="42" t="s">
        <v>312</v>
      </c>
      <c r="E272" s="41"/>
    </row>
    <row r="273" spans="1:5" ht="11.25" customHeight="1">
      <c r="A273" s="41">
        <v>9183</v>
      </c>
      <c r="B273" s="42" t="s">
        <v>564</v>
      </c>
      <c r="C273" s="42" t="s">
        <v>309</v>
      </c>
      <c r="D273" s="42" t="s">
        <v>331</v>
      </c>
      <c r="E273" s="41"/>
    </row>
    <row r="274" spans="1:5" ht="11.25" customHeight="1">
      <c r="A274" s="41">
        <v>9184</v>
      </c>
      <c r="B274" s="42" t="s">
        <v>567</v>
      </c>
      <c r="C274" s="42" t="s">
        <v>309</v>
      </c>
      <c r="D274" s="42" t="s">
        <v>1075</v>
      </c>
      <c r="E274" s="41"/>
    </row>
    <row r="275" spans="1:5">
      <c r="A275" s="41">
        <v>9184</v>
      </c>
      <c r="B275" s="42" t="s">
        <v>567</v>
      </c>
      <c r="C275" s="42" t="s">
        <v>309</v>
      </c>
      <c r="D275" s="42" t="s">
        <v>1076</v>
      </c>
      <c r="E275" s="41"/>
    </row>
    <row r="276" spans="1:5" ht="11.25" customHeight="1">
      <c r="A276" s="41">
        <v>9185</v>
      </c>
      <c r="B276" s="42" t="s">
        <v>570</v>
      </c>
      <c r="C276" s="42" t="s">
        <v>355</v>
      </c>
      <c r="D276" s="42" t="s">
        <v>325</v>
      </c>
      <c r="E276" s="42" t="s">
        <v>326</v>
      </c>
    </row>
    <row r="277" spans="1:5" ht="11.25" customHeight="1">
      <c r="A277" s="41">
        <v>9185</v>
      </c>
      <c r="B277" s="42" t="s">
        <v>570</v>
      </c>
      <c r="C277" s="42" t="s">
        <v>355</v>
      </c>
      <c r="D277" s="42" t="s">
        <v>1075</v>
      </c>
      <c r="E277" s="41"/>
    </row>
    <row r="278" spans="1:5" ht="11.25" customHeight="1">
      <c r="A278" s="41">
        <v>9185</v>
      </c>
      <c r="B278" s="42" t="s">
        <v>570</v>
      </c>
      <c r="C278" s="42" t="s">
        <v>355</v>
      </c>
      <c r="D278" s="42" t="s">
        <v>312</v>
      </c>
      <c r="E278" s="41"/>
    </row>
    <row r="279" spans="1:5" ht="11.25" customHeight="1">
      <c r="A279" s="41">
        <v>9186</v>
      </c>
      <c r="B279" s="42" t="s">
        <v>574</v>
      </c>
      <c r="C279" s="42" t="s">
        <v>355</v>
      </c>
      <c r="D279" s="42" t="s">
        <v>312</v>
      </c>
      <c r="E279" s="41"/>
    </row>
    <row r="280" spans="1:5">
      <c r="A280" s="41">
        <v>9186</v>
      </c>
      <c r="B280" s="42" t="s">
        <v>574</v>
      </c>
      <c r="C280" s="42" t="s">
        <v>355</v>
      </c>
      <c r="D280" s="42" t="s">
        <v>1099</v>
      </c>
      <c r="E280" s="41"/>
    </row>
    <row r="281" spans="1:5" ht="11.25" customHeight="1">
      <c r="A281" s="41">
        <v>9186</v>
      </c>
      <c r="B281" s="42" t="s">
        <v>574</v>
      </c>
      <c r="C281" s="42" t="s">
        <v>355</v>
      </c>
      <c r="D281" s="42" t="s">
        <v>1075</v>
      </c>
      <c r="E281" s="41"/>
    </row>
    <row r="282" spans="1:5" ht="11.25" customHeight="1">
      <c r="A282" s="41">
        <v>9187</v>
      </c>
      <c r="B282" s="42" t="s">
        <v>578</v>
      </c>
      <c r="C282" s="42" t="s">
        <v>355</v>
      </c>
      <c r="D282" s="42" t="s">
        <v>325</v>
      </c>
      <c r="E282" s="42" t="s">
        <v>326</v>
      </c>
    </row>
    <row r="283" spans="1:5" ht="11.25" customHeight="1">
      <c r="A283" s="41">
        <v>9187</v>
      </c>
      <c r="B283" s="42" t="s">
        <v>578</v>
      </c>
      <c r="C283" s="42" t="s">
        <v>355</v>
      </c>
      <c r="D283" s="42" t="s">
        <v>1075</v>
      </c>
      <c r="E283" s="41"/>
    </row>
    <row r="284" spans="1:5" ht="11.25" customHeight="1">
      <c r="A284" s="41">
        <v>9187</v>
      </c>
      <c r="B284" s="42" t="s">
        <v>578</v>
      </c>
      <c r="C284" s="42" t="s">
        <v>355</v>
      </c>
      <c r="D284" s="42" t="s">
        <v>1081</v>
      </c>
      <c r="E284" s="42" t="s">
        <v>1132</v>
      </c>
    </row>
    <row r="285" spans="1:5" ht="11.25" customHeight="1">
      <c r="A285" s="41">
        <v>9187</v>
      </c>
      <c r="B285" s="42" t="s">
        <v>578</v>
      </c>
      <c r="C285" s="42" t="s">
        <v>355</v>
      </c>
      <c r="D285" s="42" t="s">
        <v>1113</v>
      </c>
      <c r="E285" s="41"/>
    </row>
    <row r="286" spans="1:5" ht="11.25" customHeight="1">
      <c r="A286" s="41">
        <v>9187</v>
      </c>
      <c r="B286" s="42" t="s">
        <v>578</v>
      </c>
      <c r="C286" s="42" t="s">
        <v>355</v>
      </c>
      <c r="D286" s="42" t="s">
        <v>317</v>
      </c>
      <c r="E286" s="42" t="s">
        <v>1136</v>
      </c>
    </row>
    <row r="287" spans="1:5" ht="11.25" customHeight="1">
      <c r="A287" s="41">
        <v>9188</v>
      </c>
      <c r="B287" s="42" t="s">
        <v>581</v>
      </c>
      <c r="C287" s="42" t="s">
        <v>355</v>
      </c>
      <c r="D287" s="42" t="s">
        <v>585</v>
      </c>
      <c r="E287" s="41"/>
    </row>
    <row r="288" spans="1:5" ht="11.25" customHeight="1">
      <c r="A288" s="41">
        <v>9188</v>
      </c>
      <c r="B288" s="42" t="s">
        <v>581</v>
      </c>
      <c r="C288" s="42" t="s">
        <v>355</v>
      </c>
      <c r="D288" s="42" t="s">
        <v>312</v>
      </c>
      <c r="E288" s="41"/>
    </row>
    <row r="289" spans="1:5" ht="11.25" customHeight="1">
      <c r="A289" s="41">
        <v>9188</v>
      </c>
      <c r="B289" s="42" t="s">
        <v>581</v>
      </c>
      <c r="C289" s="42" t="s">
        <v>355</v>
      </c>
      <c r="D289" s="42" t="s">
        <v>1077</v>
      </c>
      <c r="E289" s="41"/>
    </row>
    <row r="290" spans="1:5" ht="11.25" customHeight="1">
      <c r="A290" s="41">
        <v>9188</v>
      </c>
      <c r="B290" s="42" t="s">
        <v>581</v>
      </c>
      <c r="C290" s="42" t="s">
        <v>355</v>
      </c>
      <c r="D290" s="42" t="s">
        <v>1105</v>
      </c>
      <c r="E290" s="41"/>
    </row>
    <row r="291" spans="1:5" ht="11.25" customHeight="1">
      <c r="A291" s="41">
        <v>9188</v>
      </c>
      <c r="B291" s="42" t="s">
        <v>581</v>
      </c>
      <c r="C291" s="42" t="s">
        <v>355</v>
      </c>
      <c r="D291" s="42" t="s">
        <v>1104</v>
      </c>
      <c r="E291" s="41"/>
    </row>
    <row r="292" spans="1:5">
      <c r="A292" s="41">
        <v>9188</v>
      </c>
      <c r="B292" s="42" t="s">
        <v>581</v>
      </c>
      <c r="C292" s="42" t="s">
        <v>355</v>
      </c>
      <c r="D292" s="42" t="s">
        <v>1099</v>
      </c>
      <c r="E292" s="41"/>
    </row>
    <row r="293" spans="1:5" ht="11.25" customHeight="1">
      <c r="A293" s="41">
        <v>9188</v>
      </c>
      <c r="B293" s="42" t="s">
        <v>581</v>
      </c>
      <c r="C293" s="42" t="s">
        <v>355</v>
      </c>
      <c r="D293" s="42" t="s">
        <v>1075</v>
      </c>
      <c r="E293" s="41"/>
    </row>
    <row r="294" spans="1:5" ht="11.25" customHeight="1">
      <c r="A294" s="41">
        <v>9188</v>
      </c>
      <c r="B294" s="42" t="s">
        <v>581</v>
      </c>
      <c r="C294" s="42" t="s">
        <v>355</v>
      </c>
      <c r="D294" s="42" t="s">
        <v>331</v>
      </c>
      <c r="E294" s="41"/>
    </row>
    <row r="295" spans="1:5" ht="11.25" customHeight="1">
      <c r="A295" s="41">
        <v>9188</v>
      </c>
      <c r="B295" s="42" t="s">
        <v>581</v>
      </c>
      <c r="C295" s="42" t="s">
        <v>355</v>
      </c>
      <c r="D295" s="42" t="s">
        <v>1137</v>
      </c>
      <c r="E295" s="41"/>
    </row>
    <row r="296" spans="1:5" ht="11.25" customHeight="1">
      <c r="A296" s="41">
        <v>9188</v>
      </c>
      <c r="B296" s="42" t="s">
        <v>581</v>
      </c>
      <c r="C296" s="42" t="s">
        <v>355</v>
      </c>
      <c r="D296" s="42" t="s">
        <v>1138</v>
      </c>
      <c r="E296" s="41"/>
    </row>
    <row r="297" spans="1:5" ht="11.25" customHeight="1">
      <c r="A297" s="41">
        <v>9188</v>
      </c>
      <c r="B297" s="42" t="s">
        <v>581</v>
      </c>
      <c r="C297" s="42" t="s">
        <v>355</v>
      </c>
      <c r="D297" s="42" t="s">
        <v>1089</v>
      </c>
      <c r="E297" s="41"/>
    </row>
    <row r="298" spans="1:5" ht="11.25" customHeight="1">
      <c r="A298" s="41">
        <v>9188</v>
      </c>
      <c r="B298" s="42" t="s">
        <v>581</v>
      </c>
      <c r="C298" s="42" t="s">
        <v>355</v>
      </c>
      <c r="D298" s="42" t="s">
        <v>1090</v>
      </c>
      <c r="E298" s="41"/>
    </row>
    <row r="299" spans="1:5" ht="11.25" customHeight="1">
      <c r="A299" s="41">
        <v>9188</v>
      </c>
      <c r="B299" s="42" t="s">
        <v>581</v>
      </c>
      <c r="C299" s="42" t="s">
        <v>355</v>
      </c>
      <c r="D299" s="42" t="s">
        <v>876</v>
      </c>
      <c r="E299" s="42" t="s">
        <v>1086</v>
      </c>
    </row>
    <row r="300" spans="1:5" ht="11.25" customHeight="1">
      <c r="A300" s="41">
        <v>9188</v>
      </c>
      <c r="B300" s="42" t="s">
        <v>581</v>
      </c>
      <c r="C300" s="42" t="s">
        <v>355</v>
      </c>
      <c r="D300" s="42" t="s">
        <v>975</v>
      </c>
      <c r="E300" s="41"/>
    </row>
    <row r="301" spans="1:5" ht="11.25" customHeight="1">
      <c r="A301" s="41">
        <v>9188</v>
      </c>
      <c r="B301" s="42" t="s">
        <v>581</v>
      </c>
      <c r="C301" s="42" t="s">
        <v>355</v>
      </c>
      <c r="D301" s="42" t="s">
        <v>1081</v>
      </c>
      <c r="E301" s="41"/>
    </row>
    <row r="302" spans="1:5" ht="11.25" customHeight="1">
      <c r="A302" s="41">
        <v>9188</v>
      </c>
      <c r="B302" s="42" t="s">
        <v>581</v>
      </c>
      <c r="C302" s="42" t="s">
        <v>355</v>
      </c>
      <c r="D302" s="42" t="s">
        <v>317</v>
      </c>
      <c r="E302" s="42" t="s">
        <v>1139</v>
      </c>
    </row>
    <row r="303" spans="1:5" ht="11.25" customHeight="1">
      <c r="A303" s="41">
        <v>9189</v>
      </c>
      <c r="B303" s="42" t="s">
        <v>586</v>
      </c>
      <c r="C303" s="42" t="s">
        <v>309</v>
      </c>
      <c r="D303" s="42" t="s">
        <v>1140</v>
      </c>
      <c r="E303" s="42" t="s">
        <v>1141</v>
      </c>
    </row>
    <row r="304" spans="1:5" ht="11.25" customHeight="1">
      <c r="A304" s="41">
        <v>9189</v>
      </c>
      <c r="B304" s="42" t="s">
        <v>586</v>
      </c>
      <c r="C304" s="42" t="s">
        <v>309</v>
      </c>
      <c r="D304" s="42" t="s">
        <v>317</v>
      </c>
      <c r="E304" s="42" t="s">
        <v>1142</v>
      </c>
    </row>
    <row r="305" spans="1:5" ht="11.25" customHeight="1">
      <c r="A305" s="41">
        <v>9189</v>
      </c>
      <c r="B305" s="42" t="s">
        <v>586</v>
      </c>
      <c r="C305" s="42" t="s">
        <v>309</v>
      </c>
      <c r="D305" s="42" t="s">
        <v>317</v>
      </c>
      <c r="E305" s="42" t="s">
        <v>1143</v>
      </c>
    </row>
    <row r="306" spans="1:5" ht="11.25" customHeight="1">
      <c r="A306" s="41">
        <v>9189</v>
      </c>
      <c r="B306" s="42" t="s">
        <v>586</v>
      </c>
      <c r="C306" s="42" t="s">
        <v>309</v>
      </c>
      <c r="D306" s="42" t="s">
        <v>1077</v>
      </c>
      <c r="E306" s="41"/>
    </row>
    <row r="307" spans="1:5" ht="11.25" customHeight="1">
      <c r="A307" s="41">
        <v>9189</v>
      </c>
      <c r="B307" s="42" t="s">
        <v>586</v>
      </c>
      <c r="C307" s="42" t="s">
        <v>309</v>
      </c>
      <c r="D307" s="42" t="s">
        <v>1144</v>
      </c>
      <c r="E307" s="41"/>
    </row>
    <row r="308" spans="1:5" ht="11.25" customHeight="1">
      <c r="A308" s="41">
        <v>9189</v>
      </c>
      <c r="B308" s="42" t="s">
        <v>586</v>
      </c>
      <c r="C308" s="42" t="s">
        <v>309</v>
      </c>
      <c r="D308" s="42" t="s">
        <v>1078</v>
      </c>
      <c r="E308" s="41"/>
    </row>
    <row r="309" spans="1:5">
      <c r="A309" s="41">
        <v>9189</v>
      </c>
      <c r="B309" s="42" t="s">
        <v>586</v>
      </c>
      <c r="C309" s="42" t="s">
        <v>309</v>
      </c>
      <c r="D309" s="42" t="s">
        <v>1076</v>
      </c>
      <c r="E309" s="41"/>
    </row>
    <row r="310" spans="1:5" ht="11.25" customHeight="1">
      <c r="A310" s="41">
        <v>9189</v>
      </c>
      <c r="B310" s="42" t="s">
        <v>586</v>
      </c>
      <c r="C310" s="42" t="s">
        <v>309</v>
      </c>
      <c r="D310" s="42" t="s">
        <v>1075</v>
      </c>
      <c r="E310" s="41"/>
    </row>
    <row r="311" spans="1:5">
      <c r="A311" s="41">
        <v>9190</v>
      </c>
      <c r="B311" s="42" t="s">
        <v>589</v>
      </c>
      <c r="C311" s="42" t="s">
        <v>355</v>
      </c>
      <c r="D311" s="42" t="s">
        <v>1076</v>
      </c>
      <c r="E311" s="41"/>
    </row>
    <row r="312" spans="1:5" ht="11.25" customHeight="1">
      <c r="A312" s="41">
        <v>9190</v>
      </c>
      <c r="B312" s="42" t="s">
        <v>589</v>
      </c>
      <c r="C312" s="42" t="s">
        <v>355</v>
      </c>
      <c r="D312" s="42" t="s">
        <v>1075</v>
      </c>
      <c r="E312" s="41"/>
    </row>
    <row r="313" spans="1:5" ht="11.25" customHeight="1">
      <c r="A313" s="41">
        <v>9190</v>
      </c>
      <c r="B313" s="42" t="s">
        <v>589</v>
      </c>
      <c r="C313" s="42" t="s">
        <v>355</v>
      </c>
      <c r="D313" s="42" t="s">
        <v>1090</v>
      </c>
      <c r="E313" s="41"/>
    </row>
    <row r="314" spans="1:5" ht="11.25" customHeight="1">
      <c r="A314" s="41">
        <v>9190</v>
      </c>
      <c r="B314" s="42" t="s">
        <v>589</v>
      </c>
      <c r="C314" s="42" t="s">
        <v>355</v>
      </c>
      <c r="D314" s="42" t="s">
        <v>1089</v>
      </c>
      <c r="E314" s="41"/>
    </row>
    <row r="315" spans="1:5" ht="11.25" customHeight="1">
      <c r="A315" s="41">
        <v>9190</v>
      </c>
      <c r="B315" s="42" t="s">
        <v>589</v>
      </c>
      <c r="C315" s="42" t="s">
        <v>355</v>
      </c>
      <c r="D315" s="42" t="s">
        <v>1091</v>
      </c>
      <c r="E315" s="42" t="s">
        <v>1092</v>
      </c>
    </row>
    <row r="316" spans="1:5" ht="11.25" customHeight="1">
      <c r="A316" s="41">
        <v>9190</v>
      </c>
      <c r="B316" s="42" t="s">
        <v>589</v>
      </c>
      <c r="C316" s="42" t="s">
        <v>355</v>
      </c>
      <c r="D316" s="42" t="s">
        <v>912</v>
      </c>
      <c r="E316" s="41"/>
    </row>
    <row r="317" spans="1:5" ht="11.25" customHeight="1">
      <c r="A317" s="41">
        <v>9191</v>
      </c>
      <c r="B317" s="42" t="s">
        <v>592</v>
      </c>
      <c r="C317" s="42" t="s">
        <v>309</v>
      </c>
      <c r="D317" s="42" t="s">
        <v>1075</v>
      </c>
      <c r="E317" s="41"/>
    </row>
    <row r="318" spans="1:5">
      <c r="A318" s="41">
        <v>9191</v>
      </c>
      <c r="B318" s="42" t="s">
        <v>592</v>
      </c>
      <c r="C318" s="42" t="s">
        <v>309</v>
      </c>
      <c r="D318" s="42" t="s">
        <v>1076</v>
      </c>
      <c r="E318" s="41"/>
    </row>
    <row r="319" spans="1:5" ht="11.25" customHeight="1">
      <c r="A319" s="41">
        <v>9192</v>
      </c>
      <c r="B319" s="42" t="s">
        <v>595</v>
      </c>
      <c r="C319" s="42" t="s">
        <v>309</v>
      </c>
      <c r="D319" s="42" t="s">
        <v>1075</v>
      </c>
      <c r="E319" s="41"/>
    </row>
    <row r="320" spans="1:5" ht="11.25" customHeight="1">
      <c r="A320" s="41">
        <v>9192</v>
      </c>
      <c r="B320" s="42" t="s">
        <v>595</v>
      </c>
      <c r="C320" s="42" t="s">
        <v>309</v>
      </c>
      <c r="D320" s="42" t="s">
        <v>876</v>
      </c>
      <c r="E320" s="42" t="s">
        <v>1086</v>
      </c>
    </row>
    <row r="321" spans="1:5">
      <c r="A321" s="41">
        <v>9192</v>
      </c>
      <c r="B321" s="42" t="s">
        <v>595</v>
      </c>
      <c r="C321" s="42" t="s">
        <v>309</v>
      </c>
      <c r="D321" s="42" t="s">
        <v>1076</v>
      </c>
      <c r="E321" s="41"/>
    </row>
    <row r="322" spans="1:5" ht="11.25" customHeight="1">
      <c r="A322" s="41">
        <v>9192</v>
      </c>
      <c r="B322" s="42" t="s">
        <v>595</v>
      </c>
      <c r="C322" s="42" t="s">
        <v>309</v>
      </c>
      <c r="D322" s="42" t="s">
        <v>1090</v>
      </c>
      <c r="E322" s="41"/>
    </row>
    <row r="323" spans="1:5" ht="11.25" customHeight="1">
      <c r="A323" s="41">
        <v>9192</v>
      </c>
      <c r="B323" s="42" t="s">
        <v>595</v>
      </c>
      <c r="C323" s="42" t="s">
        <v>309</v>
      </c>
      <c r="D323" s="42" t="s">
        <v>1089</v>
      </c>
      <c r="E323" s="41"/>
    </row>
    <row r="324" spans="1:5" ht="11.25" customHeight="1">
      <c r="A324" s="41">
        <v>9192</v>
      </c>
      <c r="B324" s="42" t="s">
        <v>595</v>
      </c>
      <c r="C324" s="42" t="s">
        <v>309</v>
      </c>
      <c r="D324" s="42" t="s">
        <v>1091</v>
      </c>
      <c r="E324" s="42" t="s">
        <v>1092</v>
      </c>
    </row>
    <row r="325" spans="1:5">
      <c r="A325" s="41">
        <v>9193</v>
      </c>
      <c r="B325" s="42" t="s">
        <v>598</v>
      </c>
      <c r="C325" s="42" t="s">
        <v>355</v>
      </c>
      <c r="D325" s="42" t="s">
        <v>1076</v>
      </c>
      <c r="E325" s="41"/>
    </row>
    <row r="326" spans="1:5" ht="11.25" customHeight="1">
      <c r="A326" s="41">
        <v>9193</v>
      </c>
      <c r="B326" s="42" t="s">
        <v>598</v>
      </c>
      <c r="C326" s="42" t="s">
        <v>355</v>
      </c>
      <c r="D326" s="42" t="s">
        <v>1075</v>
      </c>
      <c r="E326" s="41"/>
    </row>
    <row r="327" spans="1:5" ht="11.25" customHeight="1">
      <c r="A327" s="41">
        <v>9193</v>
      </c>
      <c r="B327" s="42" t="s">
        <v>598</v>
      </c>
      <c r="C327" s="42" t="s">
        <v>355</v>
      </c>
      <c r="D327" s="42" t="s">
        <v>1089</v>
      </c>
      <c r="E327" s="41"/>
    </row>
    <row r="328" spans="1:5" ht="11.25" customHeight="1">
      <c r="A328" s="41">
        <v>9193</v>
      </c>
      <c r="B328" s="42" t="s">
        <v>598</v>
      </c>
      <c r="C328" s="42" t="s">
        <v>355</v>
      </c>
      <c r="D328" s="42" t="s">
        <v>1090</v>
      </c>
      <c r="E328" s="41"/>
    </row>
    <row r="329" spans="1:5" ht="11.25" customHeight="1">
      <c r="A329" s="41">
        <v>9193</v>
      </c>
      <c r="B329" s="42" t="s">
        <v>598</v>
      </c>
      <c r="C329" s="42" t="s">
        <v>355</v>
      </c>
      <c r="D329" s="42" t="s">
        <v>1091</v>
      </c>
      <c r="E329" s="42" t="s">
        <v>1092</v>
      </c>
    </row>
    <row r="330" spans="1:5" ht="11.25" customHeight="1">
      <c r="A330" s="41">
        <v>9193</v>
      </c>
      <c r="B330" s="42" t="s">
        <v>598</v>
      </c>
      <c r="C330" s="42" t="s">
        <v>355</v>
      </c>
      <c r="D330" s="42" t="s">
        <v>1087</v>
      </c>
      <c r="E330" s="42" t="s">
        <v>1088</v>
      </c>
    </row>
    <row r="331" spans="1:5" ht="11.25" customHeight="1">
      <c r="A331" s="41">
        <v>9193</v>
      </c>
      <c r="B331" s="42" t="s">
        <v>598</v>
      </c>
      <c r="C331" s="42" t="s">
        <v>355</v>
      </c>
      <c r="D331" s="42" t="s">
        <v>912</v>
      </c>
      <c r="E331" s="41"/>
    </row>
    <row r="332" spans="1:5" ht="11.25" customHeight="1">
      <c r="A332" s="41">
        <v>9194</v>
      </c>
      <c r="B332" s="42" t="s">
        <v>603</v>
      </c>
      <c r="C332" s="42" t="s">
        <v>309</v>
      </c>
      <c r="D332" s="42" t="s">
        <v>325</v>
      </c>
      <c r="E332" s="42" t="s">
        <v>326</v>
      </c>
    </row>
    <row r="333" spans="1:5" ht="11.25" customHeight="1">
      <c r="A333" s="41">
        <v>9194</v>
      </c>
      <c r="B333" s="42" t="s">
        <v>603</v>
      </c>
      <c r="C333" s="42" t="s">
        <v>309</v>
      </c>
      <c r="D333" s="42" t="s">
        <v>317</v>
      </c>
      <c r="E333" s="42" t="s">
        <v>1145</v>
      </c>
    </row>
    <row r="334" spans="1:5" ht="11.25" customHeight="1">
      <c r="A334" s="41">
        <v>9194</v>
      </c>
      <c r="B334" s="42" t="s">
        <v>603</v>
      </c>
      <c r="C334" s="42" t="s">
        <v>309</v>
      </c>
      <c r="D334" s="42" t="s">
        <v>317</v>
      </c>
      <c r="E334" s="42" t="s">
        <v>1146</v>
      </c>
    </row>
    <row r="335" spans="1:5" ht="11.25" customHeight="1">
      <c r="A335" s="41">
        <v>9194</v>
      </c>
      <c r="B335" s="42" t="s">
        <v>603</v>
      </c>
      <c r="C335" s="42" t="s">
        <v>309</v>
      </c>
      <c r="D335" s="42" t="s">
        <v>1075</v>
      </c>
      <c r="E335" s="41"/>
    </row>
    <row r="336" spans="1:5">
      <c r="A336" s="41">
        <v>9195</v>
      </c>
      <c r="B336" s="42" t="s">
        <v>607</v>
      </c>
      <c r="C336" s="42" t="s">
        <v>309</v>
      </c>
      <c r="D336" s="42" t="s">
        <v>1076</v>
      </c>
      <c r="E336" s="41"/>
    </row>
    <row r="337" spans="1:5" ht="11.25" customHeight="1">
      <c r="A337" s="41">
        <v>9195</v>
      </c>
      <c r="B337" s="42" t="s">
        <v>607</v>
      </c>
      <c r="C337" s="42" t="s">
        <v>309</v>
      </c>
      <c r="D337" s="42" t="s">
        <v>1075</v>
      </c>
      <c r="E337" s="41"/>
    </row>
    <row r="338" spans="1:5" ht="11.25" customHeight="1">
      <c r="A338" s="41">
        <v>9195</v>
      </c>
      <c r="B338" s="42" t="s">
        <v>607</v>
      </c>
      <c r="C338" s="42" t="s">
        <v>309</v>
      </c>
      <c r="D338" s="42" t="s">
        <v>312</v>
      </c>
      <c r="E338" s="41"/>
    </row>
    <row r="339" spans="1:5" ht="11.25" customHeight="1">
      <c r="A339" s="41">
        <v>9195</v>
      </c>
      <c r="B339" s="42" t="s">
        <v>607</v>
      </c>
      <c r="C339" s="42" t="s">
        <v>309</v>
      </c>
      <c r="D339" s="42" t="s">
        <v>876</v>
      </c>
      <c r="E339" s="42" t="s">
        <v>1086</v>
      </c>
    </row>
    <row r="340" spans="1:5" ht="11.25" customHeight="1">
      <c r="A340" s="41">
        <v>9195</v>
      </c>
      <c r="B340" s="42" t="s">
        <v>607</v>
      </c>
      <c r="C340" s="42" t="s">
        <v>309</v>
      </c>
      <c r="D340" s="42" t="s">
        <v>1089</v>
      </c>
      <c r="E340" s="41"/>
    </row>
    <row r="341" spans="1:5" ht="11.25" customHeight="1">
      <c r="A341" s="41">
        <v>9195</v>
      </c>
      <c r="B341" s="42" t="s">
        <v>607</v>
      </c>
      <c r="C341" s="42" t="s">
        <v>309</v>
      </c>
      <c r="D341" s="42" t="s">
        <v>1090</v>
      </c>
      <c r="E341" s="41"/>
    </row>
    <row r="342" spans="1:5" ht="11.25" customHeight="1">
      <c r="A342" s="41">
        <v>9195</v>
      </c>
      <c r="B342" s="42" t="s">
        <v>607</v>
      </c>
      <c r="C342" s="42" t="s">
        <v>309</v>
      </c>
      <c r="D342" s="42" t="s">
        <v>1091</v>
      </c>
      <c r="E342" s="42" t="s">
        <v>1092</v>
      </c>
    </row>
    <row r="343" spans="1:5" ht="11.25" customHeight="1">
      <c r="A343" s="41">
        <v>9195</v>
      </c>
      <c r="B343" s="42" t="s">
        <v>607</v>
      </c>
      <c r="C343" s="42" t="s">
        <v>309</v>
      </c>
      <c r="D343" s="42" t="s">
        <v>912</v>
      </c>
      <c r="E343" s="41"/>
    </row>
    <row r="344" spans="1:5" ht="11.25" customHeight="1">
      <c r="A344" s="41">
        <v>9195</v>
      </c>
      <c r="B344" s="42" t="s">
        <v>607</v>
      </c>
      <c r="C344" s="42" t="s">
        <v>309</v>
      </c>
      <c r="D344" s="42" t="s">
        <v>975</v>
      </c>
      <c r="E344" s="41"/>
    </row>
    <row r="345" spans="1:5" ht="11.25" customHeight="1">
      <c r="A345" s="41">
        <v>9195</v>
      </c>
      <c r="B345" s="42" t="s">
        <v>607</v>
      </c>
      <c r="C345" s="42" t="s">
        <v>309</v>
      </c>
      <c r="D345" s="42" t="s">
        <v>331</v>
      </c>
      <c r="E345" s="41"/>
    </row>
    <row r="346" spans="1:5" ht="11.25" customHeight="1">
      <c r="A346" s="41">
        <v>9196</v>
      </c>
      <c r="B346" s="42" t="s">
        <v>610</v>
      </c>
      <c r="C346" s="42" t="s">
        <v>355</v>
      </c>
      <c r="D346" s="42" t="s">
        <v>325</v>
      </c>
      <c r="E346" s="42" t="s">
        <v>326</v>
      </c>
    </row>
    <row r="347" spans="1:5" ht="11.25" customHeight="1">
      <c r="A347" s="41">
        <v>9196</v>
      </c>
      <c r="B347" s="42" t="s">
        <v>610</v>
      </c>
      <c r="C347" s="42" t="s">
        <v>355</v>
      </c>
      <c r="D347" s="42" t="s">
        <v>1075</v>
      </c>
      <c r="E347" s="41"/>
    </row>
    <row r="348" spans="1:5">
      <c r="A348" s="41">
        <v>9196</v>
      </c>
      <c r="B348" s="42" t="s">
        <v>610</v>
      </c>
      <c r="C348" s="42" t="s">
        <v>355</v>
      </c>
      <c r="D348" s="42" t="s">
        <v>1076</v>
      </c>
      <c r="E348" s="41"/>
    </row>
    <row r="349" spans="1:5" ht="11.25" customHeight="1">
      <c r="A349" s="41">
        <v>9196</v>
      </c>
      <c r="B349" s="42" t="s">
        <v>610</v>
      </c>
      <c r="C349" s="42" t="s">
        <v>355</v>
      </c>
      <c r="D349" s="42" t="s">
        <v>898</v>
      </c>
      <c r="E349" s="42" t="s">
        <v>1131</v>
      </c>
    </row>
    <row r="350" spans="1:5" ht="11.25" customHeight="1">
      <c r="A350" s="41">
        <v>9197</v>
      </c>
      <c r="B350" s="42" t="s">
        <v>614</v>
      </c>
      <c r="C350" s="42" t="s">
        <v>355</v>
      </c>
      <c r="D350" s="42" t="s">
        <v>325</v>
      </c>
      <c r="E350" s="42" t="s">
        <v>326</v>
      </c>
    </row>
    <row r="351" spans="1:5" ht="11.25" customHeight="1">
      <c r="A351" s="41">
        <v>9197</v>
      </c>
      <c r="B351" s="42" t="s">
        <v>614</v>
      </c>
      <c r="C351" s="42" t="s">
        <v>355</v>
      </c>
      <c r="D351" s="42" t="s">
        <v>331</v>
      </c>
      <c r="E351" s="41"/>
    </row>
    <row r="352" spans="1:5" ht="11.25" customHeight="1">
      <c r="A352" s="41">
        <v>9197</v>
      </c>
      <c r="B352" s="42" t="s">
        <v>614</v>
      </c>
      <c r="C352" s="42" t="s">
        <v>355</v>
      </c>
      <c r="D352" s="42" t="s">
        <v>1075</v>
      </c>
      <c r="E352" s="41"/>
    </row>
    <row r="353" spans="1:5" ht="11.25" customHeight="1">
      <c r="A353" s="41">
        <v>9197</v>
      </c>
      <c r="B353" s="42" t="s">
        <v>614</v>
      </c>
      <c r="C353" s="42" t="s">
        <v>355</v>
      </c>
      <c r="D353" s="42" t="s">
        <v>876</v>
      </c>
      <c r="E353" s="42" t="s">
        <v>1086</v>
      </c>
    </row>
    <row r="354" spans="1:5" ht="11.25" customHeight="1">
      <c r="A354" s="41">
        <v>9197</v>
      </c>
      <c r="B354" s="42" t="s">
        <v>614</v>
      </c>
      <c r="C354" s="42" t="s">
        <v>355</v>
      </c>
      <c r="D354" s="42" t="s">
        <v>975</v>
      </c>
      <c r="E354" s="41"/>
    </row>
    <row r="355" spans="1:5" ht="11.25" customHeight="1">
      <c r="A355" s="41">
        <v>9197</v>
      </c>
      <c r="B355" s="42" t="s">
        <v>614</v>
      </c>
      <c r="C355" s="42" t="s">
        <v>355</v>
      </c>
      <c r="D355" s="42" t="s">
        <v>1081</v>
      </c>
      <c r="E355" s="41"/>
    </row>
    <row r="356" spans="1:5" ht="11.25" customHeight="1">
      <c r="A356" s="41">
        <v>9197</v>
      </c>
      <c r="B356" s="42" t="s">
        <v>614</v>
      </c>
      <c r="C356" s="42" t="s">
        <v>355</v>
      </c>
      <c r="D356" s="42" t="s">
        <v>317</v>
      </c>
      <c r="E356" s="42" t="s">
        <v>1139</v>
      </c>
    </row>
    <row r="357" spans="1:5" ht="11.25" customHeight="1">
      <c r="A357" s="41">
        <v>9198</v>
      </c>
      <c r="B357" s="42" t="s">
        <v>617</v>
      </c>
      <c r="C357" s="42" t="s">
        <v>355</v>
      </c>
      <c r="D357" s="42" t="s">
        <v>312</v>
      </c>
      <c r="E357" s="41"/>
    </row>
    <row r="358" spans="1:5" ht="11.25" customHeight="1">
      <c r="A358" s="41">
        <v>9198</v>
      </c>
      <c r="B358" s="42" t="s">
        <v>617</v>
      </c>
      <c r="C358" s="42" t="s">
        <v>355</v>
      </c>
      <c r="D358" s="42" t="s">
        <v>1075</v>
      </c>
      <c r="E358" s="41"/>
    </row>
    <row r="359" spans="1:5">
      <c r="A359" s="41">
        <v>9198</v>
      </c>
      <c r="B359" s="42" t="s">
        <v>617</v>
      </c>
      <c r="C359" s="42" t="s">
        <v>355</v>
      </c>
      <c r="D359" s="42" t="s">
        <v>1076</v>
      </c>
      <c r="E359" s="41"/>
    </row>
    <row r="360" spans="1:5" ht="11.25" customHeight="1">
      <c r="A360" s="41">
        <v>9199</v>
      </c>
      <c r="B360" s="42" t="s">
        <v>620</v>
      </c>
      <c r="C360" s="42" t="s">
        <v>309</v>
      </c>
      <c r="D360" s="42" t="s">
        <v>1075</v>
      </c>
      <c r="E360" s="41"/>
    </row>
    <row r="361" spans="1:5">
      <c r="A361" s="41">
        <v>9199</v>
      </c>
      <c r="B361" s="42" t="s">
        <v>620</v>
      </c>
      <c r="C361" s="42" t="s">
        <v>309</v>
      </c>
      <c r="D361" s="42" t="s">
        <v>1076</v>
      </c>
      <c r="E361" s="41"/>
    </row>
    <row r="362" spans="1:5" ht="11.25" customHeight="1">
      <c r="A362" s="41">
        <v>9200</v>
      </c>
      <c r="B362" s="42" t="s">
        <v>623</v>
      </c>
      <c r="C362" s="42" t="s">
        <v>355</v>
      </c>
      <c r="D362" s="42" t="s">
        <v>312</v>
      </c>
      <c r="E362" s="41"/>
    </row>
    <row r="363" spans="1:5" ht="11.25" customHeight="1">
      <c r="A363" s="41">
        <v>9200</v>
      </c>
      <c r="B363" s="42" t="s">
        <v>623</v>
      </c>
      <c r="C363" s="42" t="s">
        <v>355</v>
      </c>
      <c r="D363" s="42" t="s">
        <v>325</v>
      </c>
      <c r="E363" s="42" t="s">
        <v>326</v>
      </c>
    </row>
    <row r="364" spans="1:5" ht="11.25" customHeight="1">
      <c r="A364" s="41">
        <v>9200</v>
      </c>
      <c r="B364" s="42" t="s">
        <v>623</v>
      </c>
      <c r="C364" s="42" t="s">
        <v>355</v>
      </c>
      <c r="D364" s="42" t="s">
        <v>1075</v>
      </c>
      <c r="E364" s="41"/>
    </row>
    <row r="365" spans="1:5" ht="11.25" customHeight="1">
      <c r="A365" s="41">
        <v>9200</v>
      </c>
      <c r="B365" s="42" t="s">
        <v>623</v>
      </c>
      <c r="C365" s="42" t="s">
        <v>355</v>
      </c>
      <c r="D365" s="42" t="s">
        <v>1081</v>
      </c>
      <c r="E365" s="41"/>
    </row>
    <row r="366" spans="1:5" ht="11.25" customHeight="1">
      <c r="A366" s="41">
        <v>9200</v>
      </c>
      <c r="B366" s="42" t="s">
        <v>623</v>
      </c>
      <c r="C366" s="42" t="s">
        <v>355</v>
      </c>
      <c r="D366" s="42" t="s">
        <v>1113</v>
      </c>
      <c r="E366" s="41"/>
    </row>
    <row r="367" spans="1:5" ht="11.25" customHeight="1">
      <c r="A367" s="41">
        <v>9200</v>
      </c>
      <c r="B367" s="42" t="s">
        <v>623</v>
      </c>
      <c r="C367" s="42" t="s">
        <v>355</v>
      </c>
      <c r="D367" s="42" t="s">
        <v>317</v>
      </c>
      <c r="E367" s="42" t="s">
        <v>1139</v>
      </c>
    </row>
    <row r="368" spans="1:5" ht="11.25" customHeight="1">
      <c r="A368" s="41">
        <v>9201</v>
      </c>
      <c r="B368" s="42" t="s">
        <v>626</v>
      </c>
      <c r="C368" s="42" t="s">
        <v>309</v>
      </c>
      <c r="D368" s="42" t="s">
        <v>1075</v>
      </c>
      <c r="E368" s="41"/>
    </row>
    <row r="369" spans="1:5" ht="11.25" customHeight="1">
      <c r="A369" s="41">
        <v>9201</v>
      </c>
      <c r="B369" s="42" t="s">
        <v>626</v>
      </c>
      <c r="C369" s="42" t="s">
        <v>309</v>
      </c>
      <c r="D369" s="42" t="s">
        <v>876</v>
      </c>
      <c r="E369" s="42" t="s">
        <v>1086</v>
      </c>
    </row>
    <row r="370" spans="1:5">
      <c r="A370" s="41">
        <v>9201</v>
      </c>
      <c r="B370" s="42" t="s">
        <v>626</v>
      </c>
      <c r="C370" s="42" t="s">
        <v>309</v>
      </c>
      <c r="D370" s="42" t="s">
        <v>1076</v>
      </c>
      <c r="E370" s="41"/>
    </row>
    <row r="371" spans="1:5" ht="11.25" customHeight="1">
      <c r="A371" s="41">
        <v>9202</v>
      </c>
      <c r="B371" s="42" t="s">
        <v>629</v>
      </c>
      <c r="C371" s="42" t="s">
        <v>309</v>
      </c>
      <c r="D371" s="42" t="s">
        <v>585</v>
      </c>
      <c r="E371" s="41"/>
    </row>
    <row r="372" spans="1:5" ht="11.25" customHeight="1">
      <c r="A372" s="41">
        <v>9202</v>
      </c>
      <c r="B372" s="42" t="s">
        <v>629</v>
      </c>
      <c r="C372" s="42" t="s">
        <v>309</v>
      </c>
      <c r="D372" s="42" t="s">
        <v>325</v>
      </c>
      <c r="E372" s="42" t="s">
        <v>326</v>
      </c>
    </row>
    <row r="373" spans="1:5" ht="11.25" customHeight="1">
      <c r="A373" s="41">
        <v>9202</v>
      </c>
      <c r="B373" s="42" t="s">
        <v>629</v>
      </c>
      <c r="C373" s="42" t="s">
        <v>309</v>
      </c>
      <c r="D373" s="42" t="s">
        <v>1075</v>
      </c>
      <c r="E373" s="41"/>
    </row>
    <row r="374" spans="1:5" ht="11.25" customHeight="1">
      <c r="A374" s="41">
        <v>9203</v>
      </c>
      <c r="B374" s="42" t="s">
        <v>633</v>
      </c>
      <c r="C374" s="42" t="s">
        <v>355</v>
      </c>
      <c r="D374" s="42" t="s">
        <v>312</v>
      </c>
      <c r="E374" s="41"/>
    </row>
    <row r="375" spans="1:5" ht="11.25" customHeight="1">
      <c r="A375" s="41">
        <v>9203</v>
      </c>
      <c r="B375" s="42" t="s">
        <v>633</v>
      </c>
      <c r="C375" s="42" t="s">
        <v>355</v>
      </c>
      <c r="D375" s="42" t="s">
        <v>1097</v>
      </c>
      <c r="E375" s="42" t="s">
        <v>1098</v>
      </c>
    </row>
    <row r="376" spans="1:5" ht="11.25" customHeight="1">
      <c r="A376" s="41">
        <v>9203</v>
      </c>
      <c r="B376" s="42" t="s">
        <v>633</v>
      </c>
      <c r="C376" s="42" t="s">
        <v>355</v>
      </c>
      <c r="D376" s="42" t="s">
        <v>1075</v>
      </c>
      <c r="E376" s="41"/>
    </row>
    <row r="377" spans="1:5" ht="11.25" customHeight="1">
      <c r="A377" s="41">
        <v>9203</v>
      </c>
      <c r="B377" s="42" t="s">
        <v>633</v>
      </c>
      <c r="C377" s="42" t="s">
        <v>355</v>
      </c>
      <c r="D377" s="42" t="s">
        <v>876</v>
      </c>
      <c r="E377" s="42" t="s">
        <v>1086</v>
      </c>
    </row>
    <row r="378" spans="1:5">
      <c r="A378" s="41">
        <v>9203</v>
      </c>
      <c r="B378" s="42" t="s">
        <v>633</v>
      </c>
      <c r="C378" s="42" t="s">
        <v>355</v>
      </c>
      <c r="D378" s="42" t="s">
        <v>1076</v>
      </c>
      <c r="E378" s="41"/>
    </row>
    <row r="379" spans="1:5" ht="11.25" customHeight="1">
      <c r="A379" s="41">
        <v>9203</v>
      </c>
      <c r="B379" s="42" t="s">
        <v>633</v>
      </c>
      <c r="C379" s="42" t="s">
        <v>355</v>
      </c>
      <c r="D379" s="42" t="s">
        <v>975</v>
      </c>
      <c r="E379" s="41"/>
    </row>
    <row r="380" spans="1:5" ht="11.25" customHeight="1">
      <c r="A380" s="41">
        <v>9203</v>
      </c>
      <c r="B380" s="42" t="s">
        <v>633</v>
      </c>
      <c r="C380" s="42" t="s">
        <v>355</v>
      </c>
      <c r="D380" s="42" t="s">
        <v>317</v>
      </c>
      <c r="E380" s="42" t="s">
        <v>1082</v>
      </c>
    </row>
    <row r="381" spans="1:5" ht="11.25" customHeight="1">
      <c r="A381" s="41">
        <v>9203</v>
      </c>
      <c r="B381" s="42" t="s">
        <v>633</v>
      </c>
      <c r="C381" s="42" t="s">
        <v>355</v>
      </c>
      <c r="D381" s="42" t="s">
        <v>898</v>
      </c>
      <c r="E381" s="42" t="s">
        <v>1131</v>
      </c>
    </row>
    <row r="382" spans="1:5" ht="11.25" customHeight="1">
      <c r="A382" s="41">
        <v>9204</v>
      </c>
      <c r="B382" s="42" t="s">
        <v>637</v>
      </c>
      <c r="C382" s="42" t="s">
        <v>309</v>
      </c>
      <c r="D382" s="42" t="s">
        <v>312</v>
      </c>
      <c r="E382" s="41"/>
    </row>
    <row r="383" spans="1:5" ht="11.25" customHeight="1">
      <c r="A383" s="41">
        <v>9204</v>
      </c>
      <c r="B383" s="42" t="s">
        <v>637</v>
      </c>
      <c r="C383" s="42" t="s">
        <v>309</v>
      </c>
      <c r="D383" s="42" t="s">
        <v>876</v>
      </c>
      <c r="E383" s="42" t="s">
        <v>1086</v>
      </c>
    </row>
    <row r="384" spans="1:5" ht="11.25" customHeight="1">
      <c r="A384" s="41">
        <v>9204</v>
      </c>
      <c r="B384" s="42" t="s">
        <v>637</v>
      </c>
      <c r="C384" s="42" t="s">
        <v>309</v>
      </c>
      <c r="D384" s="42" t="s">
        <v>1075</v>
      </c>
      <c r="E384" s="41"/>
    </row>
    <row r="385" spans="1:5">
      <c r="A385" s="41">
        <v>9204</v>
      </c>
      <c r="B385" s="42" t="s">
        <v>637</v>
      </c>
      <c r="C385" s="42" t="s">
        <v>309</v>
      </c>
      <c r="D385" s="42" t="s">
        <v>1076</v>
      </c>
      <c r="E385" s="41"/>
    </row>
    <row r="386" spans="1:5" ht="11.25" customHeight="1">
      <c r="A386" s="41">
        <v>9204</v>
      </c>
      <c r="B386" s="42" t="s">
        <v>637</v>
      </c>
      <c r="C386" s="42" t="s">
        <v>309</v>
      </c>
      <c r="D386" s="42" t="s">
        <v>975</v>
      </c>
      <c r="E386" s="41"/>
    </row>
    <row r="387" spans="1:5" ht="11.25" customHeight="1">
      <c r="A387" s="41">
        <v>9205</v>
      </c>
      <c r="B387" s="42" t="s">
        <v>642</v>
      </c>
      <c r="C387" s="42" t="s">
        <v>309</v>
      </c>
      <c r="D387" s="42" t="s">
        <v>325</v>
      </c>
      <c r="E387" s="42" t="s">
        <v>326</v>
      </c>
    </row>
    <row r="388" spans="1:5" ht="11.25" customHeight="1">
      <c r="A388" s="41">
        <v>9205</v>
      </c>
      <c r="B388" s="42" t="s">
        <v>642</v>
      </c>
      <c r="C388" s="42" t="s">
        <v>309</v>
      </c>
      <c r="D388" s="42" t="s">
        <v>689</v>
      </c>
      <c r="E388" s="42" t="s">
        <v>696</v>
      </c>
    </row>
    <row r="389" spans="1:5" ht="11.25" customHeight="1">
      <c r="A389" s="41">
        <v>9205</v>
      </c>
      <c r="B389" s="42" t="s">
        <v>642</v>
      </c>
      <c r="C389" s="42" t="s">
        <v>309</v>
      </c>
      <c r="D389" s="42" t="s">
        <v>1075</v>
      </c>
      <c r="E389" s="41"/>
    </row>
    <row r="390" spans="1:5" ht="11.25" customHeight="1">
      <c r="A390" s="41">
        <v>9206</v>
      </c>
      <c r="B390" s="42" t="s">
        <v>645</v>
      </c>
      <c r="C390" s="42" t="s">
        <v>309</v>
      </c>
      <c r="D390" s="42" t="s">
        <v>312</v>
      </c>
      <c r="E390" s="41"/>
    </row>
    <row r="391" spans="1:5" ht="11.25" customHeight="1">
      <c r="A391" s="41">
        <v>9206</v>
      </c>
      <c r="B391" s="42" t="s">
        <v>645</v>
      </c>
      <c r="C391" s="42" t="s">
        <v>309</v>
      </c>
      <c r="D391" s="42" t="s">
        <v>325</v>
      </c>
      <c r="E391" s="42" t="s">
        <v>326</v>
      </c>
    </row>
    <row r="392" spans="1:5" ht="11.25" customHeight="1">
      <c r="A392" s="41">
        <v>9206</v>
      </c>
      <c r="B392" s="42" t="s">
        <v>645</v>
      </c>
      <c r="C392" s="42" t="s">
        <v>309</v>
      </c>
      <c r="D392" s="42" t="s">
        <v>876</v>
      </c>
      <c r="E392" s="42" t="s">
        <v>1086</v>
      </c>
    </row>
    <row r="393" spans="1:5" ht="11.25" customHeight="1">
      <c r="A393" s="41">
        <v>9206</v>
      </c>
      <c r="B393" s="42" t="s">
        <v>645</v>
      </c>
      <c r="C393" s="42" t="s">
        <v>309</v>
      </c>
      <c r="D393" s="42" t="s">
        <v>1081</v>
      </c>
      <c r="E393" s="41"/>
    </row>
    <row r="394" spans="1:5" ht="11.25" customHeight="1">
      <c r="A394" s="41">
        <v>9206</v>
      </c>
      <c r="B394" s="42" t="s">
        <v>645</v>
      </c>
      <c r="C394" s="42" t="s">
        <v>309</v>
      </c>
      <c r="D394" s="42" t="s">
        <v>1113</v>
      </c>
      <c r="E394" s="41"/>
    </row>
    <row r="395" spans="1:5" ht="11.25" customHeight="1">
      <c r="A395" s="41">
        <v>9206</v>
      </c>
      <c r="B395" s="42" t="s">
        <v>645</v>
      </c>
      <c r="C395" s="42" t="s">
        <v>309</v>
      </c>
      <c r="D395" s="42" t="s">
        <v>317</v>
      </c>
      <c r="E395" s="42" t="s">
        <v>1147</v>
      </c>
    </row>
    <row r="396" spans="1:5" ht="11.25" customHeight="1">
      <c r="A396" s="41">
        <v>9207</v>
      </c>
      <c r="B396" s="42" t="s">
        <v>648</v>
      </c>
      <c r="C396" s="42" t="s">
        <v>309</v>
      </c>
      <c r="D396" s="42" t="s">
        <v>317</v>
      </c>
      <c r="E396" s="42" t="s">
        <v>652</v>
      </c>
    </row>
    <row r="397" spans="1:5" ht="11.25" customHeight="1">
      <c r="A397" s="41">
        <v>9207</v>
      </c>
      <c r="B397" s="42" t="s">
        <v>648</v>
      </c>
      <c r="C397" s="42" t="s">
        <v>309</v>
      </c>
      <c r="D397" s="42" t="s">
        <v>975</v>
      </c>
      <c r="E397" s="41"/>
    </row>
    <row r="398" spans="1:5" ht="11.25" customHeight="1">
      <c r="A398" s="41">
        <v>9207</v>
      </c>
      <c r="B398" s="42" t="s">
        <v>648</v>
      </c>
      <c r="C398" s="42" t="s">
        <v>309</v>
      </c>
      <c r="D398" s="42" t="s">
        <v>317</v>
      </c>
      <c r="E398" s="42" t="s">
        <v>1082</v>
      </c>
    </row>
    <row r="399" spans="1:5" ht="11.25" customHeight="1">
      <c r="A399" s="41">
        <v>9207</v>
      </c>
      <c r="B399" s="42" t="s">
        <v>648</v>
      </c>
      <c r="C399" s="42" t="s">
        <v>309</v>
      </c>
      <c r="D399" s="42" t="s">
        <v>1075</v>
      </c>
      <c r="E399" s="42" t="s">
        <v>1148</v>
      </c>
    </row>
    <row r="400" spans="1:5">
      <c r="A400" s="41">
        <v>9208</v>
      </c>
      <c r="B400" s="42" t="s">
        <v>653</v>
      </c>
      <c r="C400" s="42" t="s">
        <v>355</v>
      </c>
      <c r="D400" s="42" t="s">
        <v>1076</v>
      </c>
      <c r="E400" s="41"/>
    </row>
    <row r="401" spans="1:5" ht="11.25" customHeight="1">
      <c r="A401" s="41">
        <v>9208</v>
      </c>
      <c r="B401" s="42" t="s">
        <v>653</v>
      </c>
      <c r="C401" s="42" t="s">
        <v>355</v>
      </c>
      <c r="D401" s="42" t="s">
        <v>1090</v>
      </c>
      <c r="E401" s="41"/>
    </row>
    <row r="402" spans="1:5" ht="11.25" customHeight="1">
      <c r="A402" s="41">
        <v>9208</v>
      </c>
      <c r="B402" s="42" t="s">
        <v>653</v>
      </c>
      <c r="C402" s="42" t="s">
        <v>355</v>
      </c>
      <c r="D402" s="42" t="s">
        <v>1089</v>
      </c>
      <c r="E402" s="41"/>
    </row>
    <row r="403" spans="1:5" ht="11.25" customHeight="1">
      <c r="A403" s="41">
        <v>9208</v>
      </c>
      <c r="B403" s="42" t="s">
        <v>653</v>
      </c>
      <c r="C403" s="42" t="s">
        <v>355</v>
      </c>
      <c r="D403" s="42" t="s">
        <v>1119</v>
      </c>
      <c r="E403" s="42" t="s">
        <v>1092</v>
      </c>
    </row>
    <row r="404" spans="1:5" ht="11.25" customHeight="1">
      <c r="A404" s="41">
        <v>9209</v>
      </c>
      <c r="B404" s="42" t="s">
        <v>656</v>
      </c>
      <c r="C404" s="42" t="s">
        <v>355</v>
      </c>
      <c r="D404" s="42" t="s">
        <v>331</v>
      </c>
      <c r="E404" s="41"/>
    </row>
    <row r="405" spans="1:5" ht="11.25" customHeight="1">
      <c r="A405" s="41">
        <v>9209</v>
      </c>
      <c r="B405" s="42" t="s">
        <v>656</v>
      </c>
      <c r="C405" s="42" t="s">
        <v>355</v>
      </c>
      <c r="D405" s="42" t="s">
        <v>876</v>
      </c>
      <c r="E405" s="42" t="s">
        <v>1086</v>
      </c>
    </row>
    <row r="406" spans="1:5">
      <c r="A406" s="41">
        <v>9209</v>
      </c>
      <c r="B406" s="42" t="s">
        <v>656</v>
      </c>
      <c r="C406" s="42" t="s">
        <v>355</v>
      </c>
      <c r="D406" s="42" t="s">
        <v>1076</v>
      </c>
      <c r="E406" s="41"/>
    </row>
    <row r="407" spans="1:5" ht="11.25" customHeight="1">
      <c r="A407" s="41">
        <v>9209</v>
      </c>
      <c r="B407" s="42" t="s">
        <v>656</v>
      </c>
      <c r="C407" s="42" t="s">
        <v>355</v>
      </c>
      <c r="D407" s="42" t="s">
        <v>1119</v>
      </c>
      <c r="E407" s="42" t="s">
        <v>1092</v>
      </c>
    </row>
    <row r="408" spans="1:5">
      <c r="A408" s="41">
        <v>9210</v>
      </c>
      <c r="B408" s="42" t="s">
        <v>659</v>
      </c>
      <c r="C408" s="42" t="s">
        <v>309</v>
      </c>
      <c r="D408" s="42" t="s">
        <v>1076</v>
      </c>
      <c r="E408" s="41"/>
    </row>
    <row r="409" spans="1:5" ht="11.25" customHeight="1">
      <c r="A409" s="41">
        <v>9210</v>
      </c>
      <c r="B409" s="42" t="s">
        <v>659</v>
      </c>
      <c r="C409" s="42" t="s">
        <v>309</v>
      </c>
      <c r="D409" s="42" t="s">
        <v>975</v>
      </c>
      <c r="E409" s="41"/>
    </row>
    <row r="410" spans="1:5" ht="11.25" customHeight="1">
      <c r="A410" s="41">
        <v>9212</v>
      </c>
      <c r="B410" s="42" t="s">
        <v>662</v>
      </c>
      <c r="C410" s="42" t="s">
        <v>309</v>
      </c>
      <c r="D410" s="42" t="s">
        <v>312</v>
      </c>
      <c r="E410" s="41"/>
    </row>
    <row r="411" spans="1:5" ht="11.25" customHeight="1">
      <c r="A411" s="41">
        <v>9212</v>
      </c>
      <c r="B411" s="42" t="s">
        <v>662</v>
      </c>
      <c r="C411" s="42" t="s">
        <v>309</v>
      </c>
      <c r="D411" s="42" t="s">
        <v>1133</v>
      </c>
      <c r="E411" s="41"/>
    </row>
    <row r="412" spans="1:5" ht="11.25" customHeight="1">
      <c r="A412" s="41">
        <v>9212</v>
      </c>
      <c r="B412" s="42" t="s">
        <v>662</v>
      </c>
      <c r="C412" s="42" t="s">
        <v>309</v>
      </c>
      <c r="D412" s="42" t="s">
        <v>1149</v>
      </c>
      <c r="E412" s="42" t="s">
        <v>1150</v>
      </c>
    </row>
    <row r="413" spans="1:5" ht="11.25" customHeight="1">
      <c r="A413" s="41">
        <v>9212</v>
      </c>
      <c r="B413" s="42" t="s">
        <v>662</v>
      </c>
      <c r="C413" s="42" t="s">
        <v>309</v>
      </c>
      <c r="D413" s="42" t="s">
        <v>1075</v>
      </c>
      <c r="E413" s="41"/>
    </row>
    <row r="414" spans="1:5" ht="11.25" customHeight="1">
      <c r="A414" s="41">
        <v>9212</v>
      </c>
      <c r="B414" s="42" t="s">
        <v>662</v>
      </c>
      <c r="C414" s="42" t="s">
        <v>309</v>
      </c>
      <c r="D414" s="42" t="s">
        <v>975</v>
      </c>
      <c r="E414" s="41"/>
    </row>
    <row r="415" spans="1:5" ht="11.25" customHeight="1">
      <c r="A415" s="55">
        <v>9212</v>
      </c>
      <c r="B415" s="56" t="s">
        <v>662</v>
      </c>
      <c r="C415" s="56" t="s">
        <v>309</v>
      </c>
      <c r="D415" s="56" t="s">
        <v>325</v>
      </c>
      <c r="E415" s="56" t="s">
        <v>1209</v>
      </c>
    </row>
    <row r="416" spans="1:5" ht="11.25" customHeight="1">
      <c r="A416" s="41">
        <v>9213</v>
      </c>
      <c r="B416" s="42" t="s">
        <v>666</v>
      </c>
      <c r="C416" s="42" t="s">
        <v>355</v>
      </c>
      <c r="D416" s="42" t="s">
        <v>1152</v>
      </c>
      <c r="E416" s="42" t="s">
        <v>1153</v>
      </c>
    </row>
    <row r="417" spans="1:5">
      <c r="A417" s="41">
        <v>9213</v>
      </c>
      <c r="B417" s="42" t="s">
        <v>666</v>
      </c>
      <c r="C417" s="42" t="s">
        <v>355</v>
      </c>
      <c r="D417" s="42" t="s">
        <v>1076</v>
      </c>
      <c r="E417" s="41"/>
    </row>
    <row r="418" spans="1:5" ht="11.25" customHeight="1">
      <c r="A418" s="41">
        <v>9213</v>
      </c>
      <c r="B418" s="42" t="s">
        <v>666</v>
      </c>
      <c r="C418" s="42" t="s">
        <v>355</v>
      </c>
      <c r="D418" s="42" t="s">
        <v>1081</v>
      </c>
      <c r="E418" s="41"/>
    </row>
    <row r="419" spans="1:5" ht="11.25" customHeight="1">
      <c r="A419" s="41">
        <v>9213</v>
      </c>
      <c r="B419" s="42" t="s">
        <v>666</v>
      </c>
      <c r="C419" s="42" t="s">
        <v>355</v>
      </c>
      <c r="D419" s="42" t="s">
        <v>1113</v>
      </c>
      <c r="E419" s="41"/>
    </row>
    <row r="420" spans="1:5" ht="11.25" customHeight="1">
      <c r="A420" s="41">
        <v>9214</v>
      </c>
      <c r="B420" s="42" t="s">
        <v>669</v>
      </c>
      <c r="C420" s="42" t="s">
        <v>355</v>
      </c>
      <c r="D420" s="42" t="s">
        <v>312</v>
      </c>
      <c r="E420" s="41"/>
    </row>
    <row r="421" spans="1:5">
      <c r="A421" s="41">
        <v>9214</v>
      </c>
      <c r="B421" s="42" t="s">
        <v>669</v>
      </c>
      <c r="C421" s="42" t="s">
        <v>355</v>
      </c>
      <c r="D421" s="42" t="s">
        <v>1076</v>
      </c>
      <c r="E421" s="41"/>
    </row>
    <row r="422" spans="1:5" ht="11.25" customHeight="1">
      <c r="A422" s="41">
        <v>9214</v>
      </c>
      <c r="B422" s="42" t="s">
        <v>669</v>
      </c>
      <c r="C422" s="42" t="s">
        <v>355</v>
      </c>
      <c r="D422" s="42" t="s">
        <v>1075</v>
      </c>
      <c r="E422" s="41"/>
    </row>
    <row r="423" spans="1:5" ht="11.25" customHeight="1">
      <c r="A423" s="41">
        <v>9214</v>
      </c>
      <c r="B423" s="42" t="s">
        <v>669</v>
      </c>
      <c r="C423" s="42" t="s">
        <v>355</v>
      </c>
      <c r="D423" s="42" t="s">
        <v>1081</v>
      </c>
      <c r="E423" s="41"/>
    </row>
    <row r="424" spans="1:5" ht="11.25" customHeight="1">
      <c r="A424" s="41">
        <v>9214</v>
      </c>
      <c r="B424" s="42" t="s">
        <v>669</v>
      </c>
      <c r="C424" s="42" t="s">
        <v>355</v>
      </c>
      <c r="D424" s="42" t="s">
        <v>1113</v>
      </c>
      <c r="E424" s="41"/>
    </row>
    <row r="425" spans="1:5" ht="11.25" customHeight="1">
      <c r="A425" s="41">
        <v>9214</v>
      </c>
      <c r="B425" s="42" t="s">
        <v>669</v>
      </c>
      <c r="C425" s="42" t="s">
        <v>355</v>
      </c>
      <c r="D425" s="42" t="s">
        <v>317</v>
      </c>
      <c r="E425" s="42" t="s">
        <v>1139</v>
      </c>
    </row>
    <row r="426" spans="1:5" ht="11.25" customHeight="1">
      <c r="A426" s="41">
        <v>9215</v>
      </c>
      <c r="B426" s="42" t="s">
        <v>672</v>
      </c>
      <c r="C426" s="42" t="s">
        <v>355</v>
      </c>
      <c r="D426" s="42" t="s">
        <v>1154</v>
      </c>
      <c r="E426" s="42" t="s">
        <v>1155</v>
      </c>
    </row>
    <row r="427" spans="1:5" ht="11.25" customHeight="1">
      <c r="A427" s="41">
        <v>9215</v>
      </c>
      <c r="B427" s="42" t="s">
        <v>672</v>
      </c>
      <c r="C427" s="42" t="s">
        <v>355</v>
      </c>
      <c r="D427" s="42" t="s">
        <v>1075</v>
      </c>
      <c r="E427" s="41"/>
    </row>
    <row r="428" spans="1:5">
      <c r="A428" s="41">
        <v>9215</v>
      </c>
      <c r="B428" s="42" t="s">
        <v>672</v>
      </c>
      <c r="C428" s="42" t="s">
        <v>355</v>
      </c>
      <c r="D428" s="42" t="s">
        <v>1076</v>
      </c>
      <c r="E428" s="41"/>
    </row>
    <row r="429" spans="1:5" ht="11.25" customHeight="1">
      <c r="A429" s="41">
        <v>9215</v>
      </c>
      <c r="B429" s="42" t="s">
        <v>672</v>
      </c>
      <c r="C429" s="42" t="s">
        <v>355</v>
      </c>
      <c r="D429" s="42" t="s">
        <v>898</v>
      </c>
      <c r="E429" s="42" t="s">
        <v>1131</v>
      </c>
    </row>
    <row r="430" spans="1:5" ht="11.25" customHeight="1">
      <c r="A430" s="41">
        <v>9217</v>
      </c>
      <c r="B430" s="42" t="s">
        <v>675</v>
      </c>
      <c r="C430" s="42" t="s">
        <v>355</v>
      </c>
      <c r="D430" s="42" t="s">
        <v>312</v>
      </c>
      <c r="E430" s="41"/>
    </row>
    <row r="431" spans="1:5" ht="11.25" customHeight="1">
      <c r="A431" s="41">
        <v>9217</v>
      </c>
      <c r="B431" s="42" t="s">
        <v>675</v>
      </c>
      <c r="C431" s="42" t="s">
        <v>355</v>
      </c>
      <c r="D431" s="42" t="s">
        <v>1075</v>
      </c>
      <c r="E431" s="41"/>
    </row>
    <row r="432" spans="1:5" ht="11.25" customHeight="1">
      <c r="A432" s="41">
        <v>9217</v>
      </c>
      <c r="B432" s="42" t="s">
        <v>675</v>
      </c>
      <c r="C432" s="42" t="s">
        <v>355</v>
      </c>
      <c r="D432" s="42" t="s">
        <v>975</v>
      </c>
      <c r="E432" s="41"/>
    </row>
    <row r="433" spans="1:5" ht="11.25" customHeight="1">
      <c r="A433" s="41">
        <v>9217</v>
      </c>
      <c r="B433" s="42" t="s">
        <v>675</v>
      </c>
      <c r="C433" s="42" t="s">
        <v>355</v>
      </c>
      <c r="D433" s="42" t="s">
        <v>317</v>
      </c>
      <c r="E433" s="42" t="s">
        <v>1082</v>
      </c>
    </row>
    <row r="434" spans="1:5" ht="11.25" customHeight="1">
      <c r="A434" s="55">
        <v>9217</v>
      </c>
      <c r="B434" s="56" t="s">
        <v>675</v>
      </c>
      <c r="C434" s="56" t="s">
        <v>355</v>
      </c>
      <c r="D434" s="56" t="s">
        <v>325</v>
      </c>
      <c r="E434" s="56" t="s">
        <v>1151</v>
      </c>
    </row>
    <row r="435" spans="1:5" ht="11.25" customHeight="1">
      <c r="A435" s="41">
        <v>9217</v>
      </c>
      <c r="B435" s="42" t="s">
        <v>675</v>
      </c>
      <c r="C435" s="42" t="s">
        <v>355</v>
      </c>
      <c r="D435" s="42" t="s">
        <v>912</v>
      </c>
      <c r="E435" s="42" t="s">
        <v>1156</v>
      </c>
    </row>
    <row r="436" spans="1:5" ht="11.25" customHeight="1">
      <c r="A436" s="41">
        <v>9217</v>
      </c>
      <c r="B436" s="42" t="s">
        <v>675</v>
      </c>
      <c r="C436" s="42" t="s">
        <v>355</v>
      </c>
      <c r="D436" s="42" t="s">
        <v>1119</v>
      </c>
      <c r="E436" s="42" t="s">
        <v>1157</v>
      </c>
    </row>
    <row r="437" spans="1:5" ht="11.25" customHeight="1">
      <c r="A437" s="41">
        <v>9218</v>
      </c>
      <c r="B437" s="42" t="s">
        <v>679</v>
      </c>
      <c r="C437" s="42" t="s">
        <v>355</v>
      </c>
      <c r="D437" s="42" t="s">
        <v>912</v>
      </c>
      <c r="E437" s="42" t="s">
        <v>1158</v>
      </c>
    </row>
    <row r="438" spans="1:5">
      <c r="A438" s="41">
        <v>9218</v>
      </c>
      <c r="B438" s="42" t="s">
        <v>679</v>
      </c>
      <c r="C438" s="42" t="s">
        <v>355</v>
      </c>
      <c r="D438" s="42" t="s">
        <v>1076</v>
      </c>
      <c r="E438" s="41"/>
    </row>
    <row r="439" spans="1:5" ht="11.25" customHeight="1">
      <c r="A439" s="41">
        <v>9218</v>
      </c>
      <c r="B439" s="42" t="s">
        <v>679</v>
      </c>
      <c r="C439" s="42" t="s">
        <v>355</v>
      </c>
      <c r="D439" s="42" t="s">
        <v>1075</v>
      </c>
      <c r="E439" s="41"/>
    </row>
    <row r="440" spans="1:5" ht="11.25" customHeight="1">
      <c r="A440" s="41">
        <v>9218</v>
      </c>
      <c r="B440" s="42" t="s">
        <v>679</v>
      </c>
      <c r="C440" s="42" t="s">
        <v>355</v>
      </c>
      <c r="D440" s="42" t="s">
        <v>1090</v>
      </c>
      <c r="E440" s="41"/>
    </row>
    <row r="441" spans="1:5" ht="11.25" customHeight="1">
      <c r="A441" s="41">
        <v>9218</v>
      </c>
      <c r="B441" s="42" t="s">
        <v>679</v>
      </c>
      <c r="C441" s="42" t="s">
        <v>355</v>
      </c>
      <c r="D441" s="42" t="s">
        <v>1089</v>
      </c>
      <c r="E441" s="41"/>
    </row>
    <row r="442" spans="1:5" ht="11.25" customHeight="1">
      <c r="A442" s="41">
        <v>9218</v>
      </c>
      <c r="B442" s="42" t="s">
        <v>679</v>
      </c>
      <c r="C442" s="42" t="s">
        <v>355</v>
      </c>
      <c r="D442" s="42" t="s">
        <v>1119</v>
      </c>
      <c r="E442" s="42" t="s">
        <v>1092</v>
      </c>
    </row>
    <row r="443" spans="1:5" ht="11.25" customHeight="1">
      <c r="A443" s="41">
        <v>9218</v>
      </c>
      <c r="B443" s="42" t="s">
        <v>679</v>
      </c>
      <c r="C443" s="42" t="s">
        <v>355</v>
      </c>
      <c r="D443" s="42" t="s">
        <v>317</v>
      </c>
      <c r="E443" s="42" t="s">
        <v>1082</v>
      </c>
    </row>
    <row r="444" spans="1:5" ht="11.25" customHeight="1">
      <c r="A444" s="41">
        <v>9218</v>
      </c>
      <c r="B444" s="42" t="s">
        <v>679</v>
      </c>
      <c r="C444" s="42" t="s">
        <v>355</v>
      </c>
      <c r="D444" s="42" t="s">
        <v>876</v>
      </c>
      <c r="E444" s="42" t="s">
        <v>1086</v>
      </c>
    </row>
    <row r="445" spans="1:5" ht="11.25" customHeight="1">
      <c r="A445" s="41">
        <v>9218</v>
      </c>
      <c r="B445" s="42" t="s">
        <v>679</v>
      </c>
      <c r="C445" s="42" t="s">
        <v>355</v>
      </c>
      <c r="D445" s="42" t="s">
        <v>912</v>
      </c>
      <c r="E445" s="41"/>
    </row>
    <row r="446" spans="1:5" ht="11.25" customHeight="1">
      <c r="A446" s="41">
        <v>9218</v>
      </c>
      <c r="B446" s="42" t="s">
        <v>679</v>
      </c>
      <c r="C446" s="42" t="s">
        <v>355</v>
      </c>
      <c r="D446" s="42" t="s">
        <v>1087</v>
      </c>
      <c r="E446" s="42" t="s">
        <v>1159</v>
      </c>
    </row>
    <row r="447" spans="1:5" ht="11.25" customHeight="1">
      <c r="A447" s="41">
        <v>9220</v>
      </c>
      <c r="B447" s="42" t="s">
        <v>682</v>
      </c>
      <c r="C447" s="42" t="s">
        <v>309</v>
      </c>
      <c r="D447" s="42" t="s">
        <v>317</v>
      </c>
      <c r="E447" s="42" t="s">
        <v>1160</v>
      </c>
    </row>
    <row r="448" spans="1:5" ht="11.25" customHeight="1">
      <c r="A448" s="41">
        <v>9220</v>
      </c>
      <c r="B448" s="42" t="s">
        <v>682</v>
      </c>
      <c r="C448" s="42" t="s">
        <v>309</v>
      </c>
      <c r="D448" s="42" t="s">
        <v>1161</v>
      </c>
      <c r="E448" s="41"/>
    </row>
    <row r="449" spans="1:5" ht="11.25" customHeight="1">
      <c r="A449" s="41">
        <v>9220</v>
      </c>
      <c r="B449" s="42" t="s">
        <v>682</v>
      </c>
      <c r="C449" s="42" t="s">
        <v>309</v>
      </c>
      <c r="D449" s="42" t="s">
        <v>1126</v>
      </c>
      <c r="E449" s="42" t="s">
        <v>1162</v>
      </c>
    </row>
    <row r="450" spans="1:5" ht="11.25" customHeight="1">
      <c r="A450" s="41">
        <v>9220</v>
      </c>
      <c r="B450" s="42" t="s">
        <v>682</v>
      </c>
      <c r="C450" s="42" t="s">
        <v>309</v>
      </c>
      <c r="D450" s="42" t="s">
        <v>1075</v>
      </c>
      <c r="E450" s="41"/>
    </row>
    <row r="451" spans="1:5" ht="11.25" customHeight="1">
      <c r="A451" s="55">
        <v>9220</v>
      </c>
      <c r="B451" s="56" t="s">
        <v>682</v>
      </c>
      <c r="C451" s="56" t="s">
        <v>309</v>
      </c>
      <c r="D451" s="56" t="s">
        <v>325</v>
      </c>
      <c r="E451" s="56" t="s">
        <v>1163</v>
      </c>
    </row>
    <row r="452" spans="1:5" ht="11.25" customHeight="1">
      <c r="A452" s="41">
        <v>9221</v>
      </c>
      <c r="B452" s="42" t="s">
        <v>685</v>
      </c>
      <c r="C452" s="42" t="s">
        <v>355</v>
      </c>
      <c r="D452" s="42" t="s">
        <v>689</v>
      </c>
      <c r="E452" s="42" t="s">
        <v>690</v>
      </c>
    </row>
    <row r="453" spans="1:5" ht="11.25" customHeight="1">
      <c r="A453" s="41">
        <v>9221</v>
      </c>
      <c r="B453" s="42" t="s">
        <v>685</v>
      </c>
      <c r="C453" s="42" t="s">
        <v>355</v>
      </c>
      <c r="D453" s="42" t="s">
        <v>325</v>
      </c>
      <c r="E453" s="42" t="s">
        <v>326</v>
      </c>
    </row>
    <row r="454" spans="1:5" ht="11.25" customHeight="1">
      <c r="A454" s="41">
        <v>9221</v>
      </c>
      <c r="B454" s="42" t="s">
        <v>685</v>
      </c>
      <c r="C454" s="42" t="s">
        <v>355</v>
      </c>
      <c r="D454" s="42" t="s">
        <v>1075</v>
      </c>
      <c r="E454" s="41"/>
    </row>
    <row r="455" spans="1:5" ht="11.25" customHeight="1">
      <c r="A455" s="41">
        <v>9221</v>
      </c>
      <c r="B455" s="42" t="s">
        <v>685</v>
      </c>
      <c r="C455" s="42" t="s">
        <v>355</v>
      </c>
      <c r="D455" s="42" t="s">
        <v>1095</v>
      </c>
      <c r="E455" s="42" t="s">
        <v>1164</v>
      </c>
    </row>
    <row r="456" spans="1:5" ht="11.25" customHeight="1">
      <c r="A456" s="41">
        <v>9222</v>
      </c>
      <c r="B456" s="42" t="s">
        <v>691</v>
      </c>
      <c r="C456" s="42" t="s">
        <v>309</v>
      </c>
      <c r="D456" s="42" t="s">
        <v>325</v>
      </c>
      <c r="E456" s="42" t="s">
        <v>326</v>
      </c>
    </row>
    <row r="457" spans="1:5" ht="11.25" customHeight="1">
      <c r="A457" s="41">
        <v>9222</v>
      </c>
      <c r="B457" s="42" t="s">
        <v>691</v>
      </c>
      <c r="C457" s="42" t="s">
        <v>309</v>
      </c>
      <c r="D457" s="42" t="s">
        <v>1075</v>
      </c>
      <c r="E457" s="41"/>
    </row>
    <row r="458" spans="1:5" ht="11.25" customHeight="1">
      <c r="A458" s="41">
        <v>9222</v>
      </c>
      <c r="B458" s="42" t="s">
        <v>691</v>
      </c>
      <c r="C458" s="42" t="s">
        <v>309</v>
      </c>
      <c r="D458" s="42" t="s">
        <v>1081</v>
      </c>
      <c r="E458" s="41"/>
    </row>
    <row r="459" spans="1:5" ht="11.25" customHeight="1">
      <c r="A459" s="41">
        <v>9222</v>
      </c>
      <c r="B459" s="42" t="s">
        <v>691</v>
      </c>
      <c r="C459" s="42" t="s">
        <v>309</v>
      </c>
      <c r="D459" s="42" t="s">
        <v>1113</v>
      </c>
      <c r="E459" s="41"/>
    </row>
    <row r="460" spans="1:5" ht="11.25" customHeight="1">
      <c r="A460" s="41">
        <v>9222</v>
      </c>
      <c r="B460" s="42" t="s">
        <v>691</v>
      </c>
      <c r="C460" s="42" t="s">
        <v>309</v>
      </c>
      <c r="D460" s="42" t="s">
        <v>317</v>
      </c>
      <c r="E460" s="42" t="s">
        <v>1165</v>
      </c>
    </row>
    <row r="461" spans="1:5" ht="11.25" customHeight="1">
      <c r="A461" s="41">
        <v>9223</v>
      </c>
      <c r="B461" s="42" t="s">
        <v>693</v>
      </c>
      <c r="C461" s="42" t="s">
        <v>355</v>
      </c>
      <c r="D461" s="42" t="s">
        <v>689</v>
      </c>
      <c r="E461" s="42" t="s">
        <v>696</v>
      </c>
    </row>
    <row r="462" spans="1:5" ht="11.25" customHeight="1">
      <c r="A462" s="41">
        <v>9223</v>
      </c>
      <c r="B462" s="42" t="s">
        <v>693</v>
      </c>
      <c r="C462" s="42" t="s">
        <v>355</v>
      </c>
      <c r="D462" s="42" t="s">
        <v>1140</v>
      </c>
      <c r="E462" s="42" t="s">
        <v>1166</v>
      </c>
    </row>
    <row r="463" spans="1:5" ht="11.25" customHeight="1">
      <c r="A463" s="41">
        <v>9223</v>
      </c>
      <c r="B463" s="42" t="s">
        <v>693</v>
      </c>
      <c r="C463" s="42" t="s">
        <v>355</v>
      </c>
      <c r="D463" s="42" t="s">
        <v>312</v>
      </c>
      <c r="E463" s="41"/>
    </row>
    <row r="464" spans="1:5" ht="11.25" customHeight="1">
      <c r="A464" s="41">
        <v>9223</v>
      </c>
      <c r="B464" s="42" t="s">
        <v>693</v>
      </c>
      <c r="C464" s="42" t="s">
        <v>355</v>
      </c>
      <c r="D464" s="42" t="s">
        <v>325</v>
      </c>
      <c r="E464" s="42" t="s">
        <v>326</v>
      </c>
    </row>
    <row r="465" spans="1:5" ht="11.25" customHeight="1">
      <c r="A465" s="41">
        <v>9223</v>
      </c>
      <c r="B465" s="42" t="s">
        <v>693</v>
      </c>
      <c r="C465" s="42" t="s">
        <v>355</v>
      </c>
      <c r="D465" s="42" t="s">
        <v>689</v>
      </c>
      <c r="E465" s="42" t="s">
        <v>1167</v>
      </c>
    </row>
    <row r="466" spans="1:5" ht="11.25" customHeight="1">
      <c r="A466" s="41">
        <v>9223</v>
      </c>
      <c r="B466" s="42" t="s">
        <v>693</v>
      </c>
      <c r="C466" s="42" t="s">
        <v>355</v>
      </c>
      <c r="D466" s="42" t="s">
        <v>1075</v>
      </c>
      <c r="E466" s="41"/>
    </row>
    <row r="467" spans="1:5" ht="11.25" customHeight="1">
      <c r="A467" s="41">
        <v>9223</v>
      </c>
      <c r="B467" s="42" t="s">
        <v>693</v>
      </c>
      <c r="C467" s="42" t="s">
        <v>355</v>
      </c>
      <c r="D467" s="42" t="s">
        <v>898</v>
      </c>
      <c r="E467" s="42" t="s">
        <v>1131</v>
      </c>
    </row>
    <row r="468" spans="1:5" ht="11.25" customHeight="1">
      <c r="A468" s="41">
        <v>9224</v>
      </c>
      <c r="B468" s="42" t="s">
        <v>697</v>
      </c>
      <c r="C468" s="42" t="s">
        <v>309</v>
      </c>
      <c r="D468" s="42" t="s">
        <v>325</v>
      </c>
      <c r="E468" s="42" t="s">
        <v>326</v>
      </c>
    </row>
    <row r="469" spans="1:5" ht="11.25" customHeight="1">
      <c r="A469" s="41">
        <v>9224</v>
      </c>
      <c r="B469" s="42" t="s">
        <v>697</v>
      </c>
      <c r="C469" s="42" t="s">
        <v>309</v>
      </c>
      <c r="D469" s="42" t="s">
        <v>1075</v>
      </c>
      <c r="E469" s="41"/>
    </row>
    <row r="470" spans="1:5" ht="11.25" customHeight="1">
      <c r="A470" s="41">
        <v>9225</v>
      </c>
      <c r="B470" s="42" t="s">
        <v>700</v>
      </c>
      <c r="C470" s="42" t="s">
        <v>309</v>
      </c>
      <c r="D470" s="42" t="s">
        <v>585</v>
      </c>
      <c r="E470" s="41"/>
    </row>
    <row r="471" spans="1:5" ht="11.25" customHeight="1">
      <c r="A471" s="41">
        <v>9225</v>
      </c>
      <c r="B471" s="42" t="s">
        <v>700</v>
      </c>
      <c r="C471" s="42" t="s">
        <v>309</v>
      </c>
      <c r="D471" s="42" t="s">
        <v>1077</v>
      </c>
      <c r="E471" s="41"/>
    </row>
    <row r="472" spans="1:5" ht="11.25" customHeight="1">
      <c r="A472" s="41">
        <v>9225</v>
      </c>
      <c r="B472" s="42" t="s">
        <v>700</v>
      </c>
      <c r="C472" s="42" t="s">
        <v>309</v>
      </c>
      <c r="D472" s="42" t="s">
        <v>1075</v>
      </c>
      <c r="E472" s="41"/>
    </row>
    <row r="473" spans="1:5">
      <c r="A473" s="41">
        <v>9225</v>
      </c>
      <c r="B473" s="42" t="s">
        <v>700</v>
      </c>
      <c r="C473" s="42" t="s">
        <v>309</v>
      </c>
      <c r="D473" s="42" t="s">
        <v>1076</v>
      </c>
      <c r="E473" s="41"/>
    </row>
    <row r="474" spans="1:5" ht="11.25" customHeight="1">
      <c r="A474" s="41">
        <v>9225</v>
      </c>
      <c r="B474" s="42" t="s">
        <v>700</v>
      </c>
      <c r="C474" s="42" t="s">
        <v>309</v>
      </c>
      <c r="D474" s="42" t="s">
        <v>975</v>
      </c>
      <c r="E474" s="41"/>
    </row>
    <row r="475" spans="1:5" ht="11.25" customHeight="1">
      <c r="A475" s="41">
        <v>9225</v>
      </c>
      <c r="B475" s="42" t="s">
        <v>700</v>
      </c>
      <c r="C475" s="42" t="s">
        <v>309</v>
      </c>
      <c r="D475" s="42" t="s">
        <v>1081</v>
      </c>
      <c r="E475" s="41"/>
    </row>
    <row r="476" spans="1:5" ht="11.25" customHeight="1">
      <c r="A476" s="41">
        <v>9225</v>
      </c>
      <c r="B476" s="42" t="s">
        <v>700</v>
      </c>
      <c r="C476" s="42" t="s">
        <v>309</v>
      </c>
      <c r="D476" s="42" t="s">
        <v>1113</v>
      </c>
      <c r="E476" s="41"/>
    </row>
    <row r="477" spans="1:5" ht="11.25" customHeight="1">
      <c r="A477" s="41">
        <v>9226</v>
      </c>
      <c r="B477" s="42" t="s">
        <v>703</v>
      </c>
      <c r="C477" s="42" t="s">
        <v>355</v>
      </c>
      <c r="D477" s="42" t="s">
        <v>325</v>
      </c>
      <c r="E477" s="42" t="s">
        <v>326</v>
      </c>
    </row>
    <row r="478" spans="1:5" ht="11.25" customHeight="1">
      <c r="A478" s="41">
        <v>9226</v>
      </c>
      <c r="B478" s="42" t="s">
        <v>703</v>
      </c>
      <c r="C478" s="42" t="s">
        <v>355</v>
      </c>
      <c r="D478" s="42" t="s">
        <v>1075</v>
      </c>
      <c r="E478" s="41"/>
    </row>
    <row r="479" spans="1:5" ht="11.25" customHeight="1">
      <c r="A479" s="41">
        <v>9226</v>
      </c>
      <c r="B479" s="42" t="s">
        <v>703</v>
      </c>
      <c r="C479" s="42" t="s">
        <v>355</v>
      </c>
      <c r="D479" s="42" t="s">
        <v>1081</v>
      </c>
      <c r="E479" s="41"/>
    </row>
    <row r="480" spans="1:5" ht="11.25" customHeight="1">
      <c r="A480" s="41">
        <v>9226</v>
      </c>
      <c r="B480" s="42" t="s">
        <v>703</v>
      </c>
      <c r="C480" s="42" t="s">
        <v>355</v>
      </c>
      <c r="D480" s="42" t="s">
        <v>1113</v>
      </c>
      <c r="E480" s="41"/>
    </row>
    <row r="481" spans="1:5" ht="11.25" customHeight="1">
      <c r="A481" s="41">
        <v>9226</v>
      </c>
      <c r="B481" s="42" t="s">
        <v>703</v>
      </c>
      <c r="C481" s="42" t="s">
        <v>355</v>
      </c>
      <c r="D481" s="42" t="s">
        <v>317</v>
      </c>
      <c r="E481" s="42" t="s">
        <v>1165</v>
      </c>
    </row>
    <row r="482" spans="1:5" ht="11.25" customHeight="1">
      <c r="A482" s="41">
        <v>9227</v>
      </c>
      <c r="B482" s="42" t="s">
        <v>706</v>
      </c>
      <c r="C482" s="42" t="s">
        <v>355</v>
      </c>
      <c r="D482" s="42" t="s">
        <v>325</v>
      </c>
      <c r="E482" s="42" t="s">
        <v>326</v>
      </c>
    </row>
    <row r="483" spans="1:5" ht="11.25" customHeight="1">
      <c r="A483" s="41">
        <v>9227</v>
      </c>
      <c r="B483" s="42" t="s">
        <v>706</v>
      </c>
      <c r="C483" s="42" t="s">
        <v>355</v>
      </c>
      <c r="D483" s="42" t="s">
        <v>312</v>
      </c>
      <c r="E483" s="41"/>
    </row>
    <row r="484" spans="1:5" ht="11.25" customHeight="1">
      <c r="A484" s="41">
        <v>9227</v>
      </c>
      <c r="B484" s="42" t="s">
        <v>706</v>
      </c>
      <c r="C484" s="42" t="s">
        <v>355</v>
      </c>
      <c r="D484" s="42" t="s">
        <v>1075</v>
      </c>
      <c r="E484" s="41"/>
    </row>
    <row r="485" spans="1:5" ht="11.25" customHeight="1">
      <c r="A485" s="41">
        <v>9227</v>
      </c>
      <c r="B485" s="42" t="s">
        <v>706</v>
      </c>
      <c r="C485" s="42" t="s">
        <v>355</v>
      </c>
      <c r="D485" s="42" t="s">
        <v>1095</v>
      </c>
      <c r="E485" s="42" t="s">
        <v>1168</v>
      </c>
    </row>
    <row r="486" spans="1:5" ht="11.25" customHeight="1">
      <c r="A486" s="41">
        <v>9227</v>
      </c>
      <c r="B486" s="42" t="s">
        <v>706</v>
      </c>
      <c r="C486" s="42" t="s">
        <v>355</v>
      </c>
      <c r="D486" s="42" t="s">
        <v>1119</v>
      </c>
      <c r="E486" s="41"/>
    </row>
    <row r="487" spans="1:5" ht="11.25" customHeight="1">
      <c r="A487" s="41">
        <v>9228</v>
      </c>
      <c r="B487" s="42" t="s">
        <v>709</v>
      </c>
      <c r="C487" s="42" t="s">
        <v>309</v>
      </c>
      <c r="D487" s="42" t="s">
        <v>325</v>
      </c>
      <c r="E487" s="42" t="s">
        <v>326</v>
      </c>
    </row>
    <row r="488" spans="1:5" ht="11.25" customHeight="1">
      <c r="A488" s="41">
        <v>9228</v>
      </c>
      <c r="B488" s="42" t="s">
        <v>709</v>
      </c>
      <c r="C488" s="42" t="s">
        <v>309</v>
      </c>
      <c r="D488" s="42" t="s">
        <v>1075</v>
      </c>
      <c r="E488" s="41"/>
    </row>
    <row r="489" spans="1:5" ht="11.25" customHeight="1">
      <c r="A489" s="41">
        <v>9229</v>
      </c>
      <c r="B489" s="42" t="s">
        <v>713</v>
      </c>
      <c r="C489" s="42" t="s">
        <v>309</v>
      </c>
      <c r="D489" s="42" t="s">
        <v>312</v>
      </c>
      <c r="E489" s="41"/>
    </row>
    <row r="490" spans="1:5" ht="11.25" customHeight="1">
      <c r="A490" s="41">
        <v>9229</v>
      </c>
      <c r="B490" s="42" t="s">
        <v>713</v>
      </c>
      <c r="C490" s="42" t="s">
        <v>309</v>
      </c>
      <c r="D490" s="42" t="s">
        <v>1075</v>
      </c>
      <c r="E490" s="41"/>
    </row>
    <row r="491" spans="1:5" ht="11.25" customHeight="1">
      <c r="A491" s="41">
        <v>9229</v>
      </c>
      <c r="B491" s="42" t="s">
        <v>713</v>
      </c>
      <c r="C491" s="42" t="s">
        <v>309</v>
      </c>
      <c r="D491" s="42" t="s">
        <v>1095</v>
      </c>
      <c r="E491" s="42" t="s">
        <v>1168</v>
      </c>
    </row>
    <row r="492" spans="1:5" ht="11.25" customHeight="1">
      <c r="A492" s="55">
        <v>9229</v>
      </c>
      <c r="B492" s="56" t="s">
        <v>713</v>
      </c>
      <c r="C492" s="56" t="s">
        <v>309</v>
      </c>
      <c r="D492" s="56" t="s">
        <v>325</v>
      </c>
      <c r="E492" s="56" t="s">
        <v>1151</v>
      </c>
    </row>
    <row r="493" spans="1:5" ht="11.25" customHeight="1">
      <c r="A493" s="41">
        <v>9230</v>
      </c>
      <c r="B493" s="42" t="s">
        <v>717</v>
      </c>
      <c r="C493" s="42" t="s">
        <v>355</v>
      </c>
      <c r="D493" s="42" t="s">
        <v>312</v>
      </c>
      <c r="E493" s="41"/>
    </row>
    <row r="494" spans="1:5" ht="11.25" customHeight="1">
      <c r="A494" s="41">
        <v>9230</v>
      </c>
      <c r="B494" s="42" t="s">
        <v>717</v>
      </c>
      <c r="C494" s="42" t="s">
        <v>355</v>
      </c>
      <c r="D494" s="42" t="s">
        <v>1075</v>
      </c>
      <c r="E494" s="41"/>
    </row>
    <row r="495" spans="1:5">
      <c r="A495" s="41">
        <v>9230</v>
      </c>
      <c r="B495" s="42" t="s">
        <v>717</v>
      </c>
      <c r="C495" s="42" t="s">
        <v>355</v>
      </c>
      <c r="D495" s="42" t="s">
        <v>1076</v>
      </c>
      <c r="E495" s="41"/>
    </row>
    <row r="496" spans="1:5" ht="11.25" customHeight="1">
      <c r="A496" s="41">
        <v>9230</v>
      </c>
      <c r="B496" s="42" t="s">
        <v>717</v>
      </c>
      <c r="C496" s="42" t="s">
        <v>355</v>
      </c>
      <c r="D496" s="42" t="s">
        <v>975</v>
      </c>
      <c r="E496" s="41"/>
    </row>
    <row r="497" spans="1:5" ht="11.25" customHeight="1">
      <c r="A497" s="41">
        <v>9230</v>
      </c>
      <c r="B497" s="42" t="s">
        <v>717</v>
      </c>
      <c r="C497" s="42" t="s">
        <v>355</v>
      </c>
      <c r="D497" s="42" t="s">
        <v>912</v>
      </c>
      <c r="E497" s="41"/>
    </row>
    <row r="498" spans="1:5" ht="11.25" customHeight="1">
      <c r="A498" s="41">
        <v>9230</v>
      </c>
      <c r="B498" s="42" t="s">
        <v>717</v>
      </c>
      <c r="C498" s="42" t="s">
        <v>355</v>
      </c>
      <c r="D498" s="42" t="s">
        <v>1119</v>
      </c>
      <c r="E498" s="42" t="s">
        <v>1092</v>
      </c>
    </row>
    <row r="499" spans="1:5" ht="11.25" customHeight="1">
      <c r="A499" s="41">
        <v>9230</v>
      </c>
      <c r="B499" s="42" t="s">
        <v>717</v>
      </c>
      <c r="C499" s="42" t="s">
        <v>355</v>
      </c>
      <c r="D499" s="42" t="s">
        <v>1089</v>
      </c>
      <c r="E499" s="41"/>
    </row>
    <row r="500" spans="1:5" ht="11.25" customHeight="1">
      <c r="A500" s="41">
        <v>9230</v>
      </c>
      <c r="B500" s="42" t="s">
        <v>717</v>
      </c>
      <c r="C500" s="42" t="s">
        <v>355</v>
      </c>
      <c r="D500" s="42" t="s">
        <v>1090</v>
      </c>
      <c r="E500" s="41"/>
    </row>
    <row r="501" spans="1:5" ht="11.25" customHeight="1">
      <c r="A501" s="41">
        <v>9230</v>
      </c>
      <c r="B501" s="42" t="s">
        <v>717</v>
      </c>
      <c r="C501" s="42" t="s">
        <v>355</v>
      </c>
      <c r="D501" s="42" t="s">
        <v>876</v>
      </c>
      <c r="E501" s="42" t="s">
        <v>1169</v>
      </c>
    </row>
    <row r="502" spans="1:5" ht="11.25" customHeight="1">
      <c r="A502" s="41">
        <v>9231</v>
      </c>
      <c r="B502" s="42" t="s">
        <v>720</v>
      </c>
      <c r="C502" s="42" t="s">
        <v>355</v>
      </c>
      <c r="D502" s="42" t="s">
        <v>312</v>
      </c>
      <c r="E502" s="41"/>
    </row>
    <row r="503" spans="1:5">
      <c r="A503" s="41">
        <v>9231</v>
      </c>
      <c r="B503" s="42" t="s">
        <v>720</v>
      </c>
      <c r="C503" s="42" t="s">
        <v>355</v>
      </c>
      <c r="D503" s="42" t="s">
        <v>1076</v>
      </c>
      <c r="E503" s="41"/>
    </row>
    <row r="504" spans="1:5" ht="11.25" customHeight="1">
      <c r="A504" s="41">
        <v>9231</v>
      </c>
      <c r="B504" s="42" t="s">
        <v>720</v>
      </c>
      <c r="C504" s="42" t="s">
        <v>355</v>
      </c>
      <c r="D504" s="42" t="s">
        <v>1075</v>
      </c>
      <c r="E504" s="41"/>
    </row>
    <row r="505" spans="1:5" ht="11.25" customHeight="1">
      <c r="A505" s="41">
        <v>9231</v>
      </c>
      <c r="B505" s="42" t="s">
        <v>720</v>
      </c>
      <c r="C505" s="42" t="s">
        <v>355</v>
      </c>
      <c r="D505" s="42" t="s">
        <v>975</v>
      </c>
      <c r="E505" s="41"/>
    </row>
    <row r="506" spans="1:5" ht="11.25" customHeight="1">
      <c r="A506" s="41">
        <v>9231</v>
      </c>
      <c r="B506" s="42" t="s">
        <v>720</v>
      </c>
      <c r="C506" s="42" t="s">
        <v>355</v>
      </c>
      <c r="D506" s="42" t="s">
        <v>898</v>
      </c>
      <c r="E506" s="42" t="s">
        <v>1131</v>
      </c>
    </row>
    <row r="507" spans="1:5" ht="11.25" customHeight="1">
      <c r="A507" s="41">
        <v>9232</v>
      </c>
      <c r="B507" s="42" t="s">
        <v>723</v>
      </c>
      <c r="C507" s="42" t="s">
        <v>309</v>
      </c>
      <c r="D507" s="42" t="s">
        <v>325</v>
      </c>
      <c r="E507" s="42" t="s">
        <v>326</v>
      </c>
    </row>
    <row r="508" spans="1:5" ht="11.25" customHeight="1">
      <c r="A508" s="41">
        <v>9232</v>
      </c>
      <c r="B508" s="42" t="s">
        <v>723</v>
      </c>
      <c r="C508" s="42" t="s">
        <v>309</v>
      </c>
      <c r="D508" s="42" t="s">
        <v>312</v>
      </c>
      <c r="E508" s="41"/>
    </row>
    <row r="509" spans="1:5" ht="11.25" customHeight="1">
      <c r="A509" s="41">
        <v>9232</v>
      </c>
      <c r="B509" s="42" t="s">
        <v>723</v>
      </c>
      <c r="C509" s="42" t="s">
        <v>309</v>
      </c>
      <c r="D509" s="42" t="s">
        <v>1075</v>
      </c>
      <c r="E509" s="41"/>
    </row>
    <row r="510" spans="1:5" ht="11.25" customHeight="1">
      <c r="A510" s="41">
        <v>9232</v>
      </c>
      <c r="B510" s="42" t="s">
        <v>723</v>
      </c>
      <c r="C510" s="42" t="s">
        <v>309</v>
      </c>
      <c r="D510" s="42" t="s">
        <v>975</v>
      </c>
      <c r="E510" s="41"/>
    </row>
    <row r="511" spans="1:5" ht="11.25" customHeight="1">
      <c r="A511" s="41">
        <v>9232</v>
      </c>
      <c r="B511" s="42" t="s">
        <v>723</v>
      </c>
      <c r="C511" s="42" t="s">
        <v>309</v>
      </c>
      <c r="D511" s="42" t="s">
        <v>1081</v>
      </c>
      <c r="E511" s="41"/>
    </row>
    <row r="512" spans="1:5" ht="11.25" customHeight="1">
      <c r="A512" s="41">
        <v>9232</v>
      </c>
      <c r="B512" s="42" t="s">
        <v>723</v>
      </c>
      <c r="C512" s="42" t="s">
        <v>309</v>
      </c>
      <c r="D512" s="42" t="s">
        <v>1113</v>
      </c>
      <c r="E512" s="41"/>
    </row>
    <row r="513" spans="1:5" ht="11.25" customHeight="1">
      <c r="A513" s="41">
        <v>9232</v>
      </c>
      <c r="B513" s="42" t="s">
        <v>723</v>
      </c>
      <c r="C513" s="42" t="s">
        <v>309</v>
      </c>
      <c r="D513" s="42" t="s">
        <v>317</v>
      </c>
      <c r="E513" s="42" t="s">
        <v>1170</v>
      </c>
    </row>
    <row r="514" spans="1:5" ht="11.25" customHeight="1">
      <c r="A514" s="41">
        <v>9232</v>
      </c>
      <c r="B514" s="42" t="s">
        <v>723</v>
      </c>
      <c r="C514" s="42" t="s">
        <v>309</v>
      </c>
      <c r="D514" s="42" t="s">
        <v>317</v>
      </c>
      <c r="E514" s="42" t="s">
        <v>1147</v>
      </c>
    </row>
    <row r="515" spans="1:5" ht="11.25" customHeight="1">
      <c r="A515" s="41">
        <v>9233</v>
      </c>
      <c r="B515" s="42" t="s">
        <v>726</v>
      </c>
      <c r="C515" s="42" t="s">
        <v>355</v>
      </c>
      <c r="D515" s="42" t="s">
        <v>730</v>
      </c>
      <c r="E515" s="42" t="s">
        <v>731</v>
      </c>
    </row>
    <row r="516" spans="1:5" ht="11.25" customHeight="1">
      <c r="A516" s="41">
        <v>9233</v>
      </c>
      <c r="B516" s="42" t="s">
        <v>726</v>
      </c>
      <c r="C516" s="42" t="s">
        <v>355</v>
      </c>
      <c r="D516" s="42" t="s">
        <v>325</v>
      </c>
      <c r="E516" s="42" t="s">
        <v>326</v>
      </c>
    </row>
    <row r="517" spans="1:5" ht="11.25" customHeight="1">
      <c r="A517" s="41">
        <v>9233</v>
      </c>
      <c r="B517" s="42" t="s">
        <v>726</v>
      </c>
      <c r="C517" s="42" t="s">
        <v>355</v>
      </c>
      <c r="D517" s="42" t="s">
        <v>1093</v>
      </c>
      <c r="E517" s="42" t="s">
        <v>1094</v>
      </c>
    </row>
    <row r="518" spans="1:5" ht="11.25" customHeight="1">
      <c r="A518" s="41">
        <v>9233</v>
      </c>
      <c r="B518" s="42" t="s">
        <v>726</v>
      </c>
      <c r="C518" s="42" t="s">
        <v>355</v>
      </c>
      <c r="D518" s="42" t="s">
        <v>912</v>
      </c>
      <c r="E518" s="41"/>
    </row>
    <row r="519" spans="1:5" ht="11.25" customHeight="1">
      <c r="A519" s="41">
        <v>9233</v>
      </c>
      <c r="B519" s="42" t="s">
        <v>726</v>
      </c>
      <c r="C519" s="42" t="s">
        <v>355</v>
      </c>
      <c r="D519" s="42" t="s">
        <v>876</v>
      </c>
      <c r="E519" s="42" t="s">
        <v>1086</v>
      </c>
    </row>
    <row r="520" spans="1:5" ht="11.25" customHeight="1">
      <c r="A520" s="41">
        <v>9233</v>
      </c>
      <c r="B520" s="42" t="s">
        <v>726</v>
      </c>
      <c r="C520" s="42" t="s">
        <v>355</v>
      </c>
      <c r="D520" s="42" t="s">
        <v>1075</v>
      </c>
      <c r="E520" s="41"/>
    </row>
    <row r="521" spans="1:5" ht="11.25" customHeight="1">
      <c r="A521" s="41">
        <v>9233</v>
      </c>
      <c r="B521" s="42" t="s">
        <v>726</v>
      </c>
      <c r="C521" s="42" t="s">
        <v>355</v>
      </c>
      <c r="D521" s="42" t="s">
        <v>1095</v>
      </c>
      <c r="E521" s="42" t="s">
        <v>1118</v>
      </c>
    </row>
    <row r="522" spans="1:5" ht="11.25" customHeight="1">
      <c r="A522" s="41">
        <v>9233</v>
      </c>
      <c r="B522" s="42" t="s">
        <v>726</v>
      </c>
      <c r="C522" s="42" t="s">
        <v>355</v>
      </c>
      <c r="D522" s="42" t="s">
        <v>1109</v>
      </c>
      <c r="E522" s="42" t="s">
        <v>1094</v>
      </c>
    </row>
    <row r="523" spans="1:5" ht="11.25" customHeight="1">
      <c r="A523" s="41">
        <v>9234</v>
      </c>
      <c r="B523" s="42" t="s">
        <v>732</v>
      </c>
      <c r="C523" s="42" t="s">
        <v>355</v>
      </c>
      <c r="D523" s="42" t="s">
        <v>312</v>
      </c>
      <c r="E523" s="41"/>
    </row>
    <row r="524" spans="1:5">
      <c r="A524" s="41">
        <v>9234</v>
      </c>
      <c r="B524" s="42" t="s">
        <v>732</v>
      </c>
      <c r="C524" s="42" t="s">
        <v>355</v>
      </c>
      <c r="D524" s="42" t="s">
        <v>1076</v>
      </c>
      <c r="E524" s="41"/>
    </row>
    <row r="525" spans="1:5" ht="11.25" customHeight="1">
      <c r="A525" s="41">
        <v>9234</v>
      </c>
      <c r="B525" s="42" t="s">
        <v>732</v>
      </c>
      <c r="C525" s="42" t="s">
        <v>355</v>
      </c>
      <c r="D525" s="42" t="s">
        <v>1075</v>
      </c>
      <c r="E525" s="41"/>
    </row>
    <row r="526" spans="1:5" ht="11.25" customHeight="1">
      <c r="A526" s="41">
        <v>9234</v>
      </c>
      <c r="B526" s="42" t="s">
        <v>732</v>
      </c>
      <c r="C526" s="42" t="s">
        <v>355</v>
      </c>
      <c r="D526" s="42" t="s">
        <v>1090</v>
      </c>
      <c r="E526" s="41"/>
    </row>
    <row r="527" spans="1:5" ht="11.25" customHeight="1">
      <c r="A527" s="41">
        <v>9234</v>
      </c>
      <c r="B527" s="42" t="s">
        <v>732</v>
      </c>
      <c r="C527" s="42" t="s">
        <v>355</v>
      </c>
      <c r="D527" s="42" t="s">
        <v>1089</v>
      </c>
      <c r="E527" s="41"/>
    </row>
    <row r="528" spans="1:5" ht="11.25" customHeight="1">
      <c r="A528" s="41">
        <v>9234</v>
      </c>
      <c r="B528" s="42" t="s">
        <v>732</v>
      </c>
      <c r="C528" s="42" t="s">
        <v>355</v>
      </c>
      <c r="D528" s="42" t="s">
        <v>876</v>
      </c>
      <c r="E528" s="42" t="s">
        <v>1086</v>
      </c>
    </row>
    <row r="529" spans="1:5" ht="11.25" customHeight="1">
      <c r="A529" s="41">
        <v>9234</v>
      </c>
      <c r="B529" s="42" t="s">
        <v>732</v>
      </c>
      <c r="C529" s="42" t="s">
        <v>355</v>
      </c>
      <c r="D529" s="42" t="s">
        <v>1119</v>
      </c>
      <c r="E529" s="42" t="s">
        <v>1092</v>
      </c>
    </row>
    <row r="530" spans="1:5" ht="11.25" customHeight="1">
      <c r="A530" s="41">
        <v>9234</v>
      </c>
      <c r="B530" s="42" t="s">
        <v>732</v>
      </c>
      <c r="C530" s="42" t="s">
        <v>355</v>
      </c>
      <c r="D530" s="42" t="s">
        <v>912</v>
      </c>
      <c r="E530" s="41"/>
    </row>
    <row r="531" spans="1:5" ht="11.25" customHeight="1">
      <c r="A531" s="41">
        <v>9234</v>
      </c>
      <c r="B531" s="42" t="s">
        <v>732</v>
      </c>
      <c r="C531" s="42" t="s">
        <v>355</v>
      </c>
      <c r="D531" s="42" t="s">
        <v>317</v>
      </c>
      <c r="E531" s="42" t="s">
        <v>1171</v>
      </c>
    </row>
    <row r="532" spans="1:5" ht="11.25" customHeight="1">
      <c r="A532" s="41">
        <v>9235</v>
      </c>
      <c r="B532" s="42" t="s">
        <v>735</v>
      </c>
      <c r="C532" s="42" t="s">
        <v>309</v>
      </c>
      <c r="D532" s="42" t="s">
        <v>876</v>
      </c>
      <c r="E532" s="42" t="s">
        <v>1172</v>
      </c>
    </row>
    <row r="533" spans="1:5" ht="11.25" customHeight="1">
      <c r="A533" s="41">
        <v>9235</v>
      </c>
      <c r="B533" s="42" t="s">
        <v>735</v>
      </c>
      <c r="C533" s="42" t="s">
        <v>309</v>
      </c>
      <c r="D533" s="42" t="s">
        <v>1075</v>
      </c>
      <c r="E533" s="41"/>
    </row>
    <row r="534" spans="1:5">
      <c r="A534" s="41">
        <v>9235</v>
      </c>
      <c r="B534" s="42" t="s">
        <v>735</v>
      </c>
      <c r="C534" s="42" t="s">
        <v>309</v>
      </c>
      <c r="D534" s="42" t="s">
        <v>1076</v>
      </c>
      <c r="E534" s="41"/>
    </row>
    <row r="535" spans="1:5" ht="11.25" customHeight="1">
      <c r="A535" s="41">
        <v>9236</v>
      </c>
      <c r="B535" s="42" t="s">
        <v>738</v>
      </c>
      <c r="C535" s="42" t="s">
        <v>309</v>
      </c>
      <c r="D535" s="42" t="s">
        <v>312</v>
      </c>
      <c r="E535" s="41"/>
    </row>
    <row r="536" spans="1:5" ht="11.25" customHeight="1">
      <c r="A536" s="41">
        <v>9236</v>
      </c>
      <c r="B536" s="42" t="s">
        <v>738</v>
      </c>
      <c r="C536" s="42" t="s">
        <v>309</v>
      </c>
      <c r="D536" s="42" t="s">
        <v>325</v>
      </c>
      <c r="E536" s="42" t="s">
        <v>326</v>
      </c>
    </row>
    <row r="537" spans="1:5" ht="11.25" customHeight="1">
      <c r="A537" s="41">
        <v>9236</v>
      </c>
      <c r="B537" s="42" t="s">
        <v>738</v>
      </c>
      <c r="C537" s="42" t="s">
        <v>309</v>
      </c>
      <c r="D537" s="42" t="s">
        <v>1075</v>
      </c>
      <c r="E537" s="41"/>
    </row>
    <row r="538" spans="1:5" ht="11.25" customHeight="1">
      <c r="A538" s="41">
        <v>9236</v>
      </c>
      <c r="B538" s="42" t="s">
        <v>738</v>
      </c>
      <c r="C538" s="42" t="s">
        <v>309</v>
      </c>
      <c r="D538" s="42" t="s">
        <v>975</v>
      </c>
      <c r="E538" s="41"/>
    </row>
    <row r="539" spans="1:5" ht="11.25" customHeight="1">
      <c r="A539" s="41">
        <v>9236</v>
      </c>
      <c r="B539" s="42" t="s">
        <v>738</v>
      </c>
      <c r="C539" s="42" t="s">
        <v>309</v>
      </c>
      <c r="D539" s="42" t="s">
        <v>1081</v>
      </c>
      <c r="E539" s="41"/>
    </row>
    <row r="540" spans="1:5" ht="11.25" customHeight="1">
      <c r="A540" s="41">
        <v>9236</v>
      </c>
      <c r="B540" s="42" t="s">
        <v>738</v>
      </c>
      <c r="C540" s="42" t="s">
        <v>309</v>
      </c>
      <c r="D540" s="42" t="s">
        <v>1113</v>
      </c>
      <c r="E540" s="41"/>
    </row>
    <row r="541" spans="1:5" ht="11.25" customHeight="1">
      <c r="A541" s="41">
        <v>9238</v>
      </c>
      <c r="B541" s="42" t="s">
        <v>741</v>
      </c>
      <c r="C541" s="42" t="s">
        <v>309</v>
      </c>
      <c r="D541" s="42" t="s">
        <v>325</v>
      </c>
      <c r="E541" s="42" t="s">
        <v>326</v>
      </c>
    </row>
    <row r="542" spans="1:5" ht="11.25" customHeight="1">
      <c r="A542" s="41">
        <v>9238</v>
      </c>
      <c r="B542" s="42" t="s">
        <v>741</v>
      </c>
      <c r="C542" s="42" t="s">
        <v>309</v>
      </c>
      <c r="D542" s="42" t="s">
        <v>1075</v>
      </c>
      <c r="E542" s="41"/>
    </row>
    <row r="543" spans="1:5" ht="11.25" customHeight="1">
      <c r="A543" s="41">
        <v>9238</v>
      </c>
      <c r="B543" s="42" t="s">
        <v>741</v>
      </c>
      <c r="C543" s="42" t="s">
        <v>309</v>
      </c>
      <c r="D543" s="42" t="s">
        <v>1080</v>
      </c>
      <c r="E543" s="41"/>
    </row>
    <row r="544" spans="1:5" ht="11.25" customHeight="1">
      <c r="A544" s="41">
        <v>9238</v>
      </c>
      <c r="B544" s="42" t="s">
        <v>741</v>
      </c>
      <c r="C544" s="42" t="s">
        <v>309</v>
      </c>
      <c r="D544" s="42" t="s">
        <v>1081</v>
      </c>
      <c r="E544" s="41"/>
    </row>
    <row r="545" spans="1:5" ht="11.25" customHeight="1">
      <c r="A545" s="41">
        <v>9239</v>
      </c>
      <c r="B545" s="42" t="s">
        <v>745</v>
      </c>
      <c r="C545" s="42" t="s">
        <v>355</v>
      </c>
      <c r="D545" s="42" t="s">
        <v>325</v>
      </c>
      <c r="E545" s="42" t="s">
        <v>326</v>
      </c>
    </row>
    <row r="546" spans="1:5" ht="11.25" customHeight="1">
      <c r="A546" s="41">
        <v>9239</v>
      </c>
      <c r="B546" s="42" t="s">
        <v>745</v>
      </c>
      <c r="C546" s="42" t="s">
        <v>355</v>
      </c>
      <c r="D546" s="42" t="s">
        <v>312</v>
      </c>
      <c r="E546" s="41"/>
    </row>
    <row r="547" spans="1:5" ht="11.25" customHeight="1">
      <c r="A547" s="41">
        <v>9239</v>
      </c>
      <c r="B547" s="42" t="s">
        <v>745</v>
      </c>
      <c r="C547" s="42" t="s">
        <v>355</v>
      </c>
      <c r="D547" s="42" t="s">
        <v>1075</v>
      </c>
      <c r="E547" s="41"/>
    </row>
    <row r="548" spans="1:5" ht="11.25" customHeight="1">
      <c r="A548" s="41">
        <v>9239</v>
      </c>
      <c r="B548" s="42" t="s">
        <v>745</v>
      </c>
      <c r="C548" s="42" t="s">
        <v>355</v>
      </c>
      <c r="D548" s="42" t="s">
        <v>317</v>
      </c>
      <c r="E548" s="42" t="s">
        <v>1082</v>
      </c>
    </row>
    <row r="549" spans="1:5" ht="11.25" customHeight="1">
      <c r="A549" s="41">
        <v>9239</v>
      </c>
      <c r="B549" s="42" t="s">
        <v>745</v>
      </c>
      <c r="C549" s="42" t="s">
        <v>355</v>
      </c>
      <c r="D549" s="42" t="s">
        <v>1078</v>
      </c>
      <c r="E549" s="41"/>
    </row>
    <row r="550" spans="1:5" ht="11.25" customHeight="1">
      <c r="A550" s="41">
        <v>9240</v>
      </c>
      <c r="B550" s="42" t="s">
        <v>748</v>
      </c>
      <c r="C550" s="42" t="s">
        <v>355</v>
      </c>
      <c r="D550" s="42" t="s">
        <v>312</v>
      </c>
      <c r="E550" s="41"/>
    </row>
    <row r="551" spans="1:5" ht="11.25" customHeight="1">
      <c r="A551" s="41">
        <v>9240</v>
      </c>
      <c r="B551" s="42" t="s">
        <v>748</v>
      </c>
      <c r="C551" s="42" t="s">
        <v>355</v>
      </c>
      <c r="D551" s="42" t="s">
        <v>1075</v>
      </c>
      <c r="E551" s="41"/>
    </row>
    <row r="552" spans="1:5">
      <c r="A552" s="41">
        <v>9240</v>
      </c>
      <c r="B552" s="42" t="s">
        <v>748</v>
      </c>
      <c r="C552" s="42" t="s">
        <v>355</v>
      </c>
      <c r="D552" s="42" t="s">
        <v>1076</v>
      </c>
      <c r="E552" s="41"/>
    </row>
    <row r="553" spans="1:5" ht="11.25" customHeight="1">
      <c r="A553" s="41">
        <v>9240</v>
      </c>
      <c r="B553" s="42" t="s">
        <v>748</v>
      </c>
      <c r="C553" s="42" t="s">
        <v>355</v>
      </c>
      <c r="D553" s="42" t="s">
        <v>912</v>
      </c>
      <c r="E553" s="41"/>
    </row>
    <row r="554" spans="1:5" ht="11.25" customHeight="1">
      <c r="A554" s="41">
        <v>9240</v>
      </c>
      <c r="B554" s="42" t="s">
        <v>748</v>
      </c>
      <c r="C554" s="42" t="s">
        <v>355</v>
      </c>
      <c r="D554" s="42" t="s">
        <v>1089</v>
      </c>
      <c r="E554" s="41"/>
    </row>
    <row r="555" spans="1:5" ht="11.25" customHeight="1">
      <c r="A555" s="41">
        <v>9240</v>
      </c>
      <c r="B555" s="42" t="s">
        <v>748</v>
      </c>
      <c r="C555" s="42" t="s">
        <v>355</v>
      </c>
      <c r="D555" s="42" t="s">
        <v>1090</v>
      </c>
      <c r="E555" s="41"/>
    </row>
    <row r="556" spans="1:5" ht="11.25" customHeight="1">
      <c r="A556" s="41">
        <v>9240</v>
      </c>
      <c r="B556" s="42" t="s">
        <v>748</v>
      </c>
      <c r="C556" s="42" t="s">
        <v>355</v>
      </c>
      <c r="D556" s="42" t="s">
        <v>1095</v>
      </c>
      <c r="E556" s="42" t="s">
        <v>1173</v>
      </c>
    </row>
    <row r="557" spans="1:5" ht="11.25" customHeight="1">
      <c r="A557" s="41">
        <v>9241</v>
      </c>
      <c r="B557" s="42" t="s">
        <v>751</v>
      </c>
      <c r="C557" s="42" t="s">
        <v>309</v>
      </c>
      <c r="D557" s="42" t="s">
        <v>325</v>
      </c>
      <c r="E557" s="42" t="s">
        <v>326</v>
      </c>
    </row>
    <row r="558" spans="1:5" ht="11.25" customHeight="1">
      <c r="A558" s="41">
        <v>9241</v>
      </c>
      <c r="B558" s="42" t="s">
        <v>751</v>
      </c>
      <c r="C558" s="42" t="s">
        <v>309</v>
      </c>
      <c r="D558" s="42" t="s">
        <v>1075</v>
      </c>
      <c r="E558" s="41"/>
    </row>
    <row r="559" spans="1:5" ht="11.25" customHeight="1">
      <c r="A559" s="41">
        <v>9241</v>
      </c>
      <c r="B559" s="42" t="s">
        <v>751</v>
      </c>
      <c r="C559" s="42" t="s">
        <v>309</v>
      </c>
      <c r="D559" s="42" t="s">
        <v>1080</v>
      </c>
      <c r="E559" s="41"/>
    </row>
    <row r="560" spans="1:5" ht="11.25" customHeight="1">
      <c r="A560" s="41">
        <v>9241</v>
      </c>
      <c r="B560" s="42" t="s">
        <v>751</v>
      </c>
      <c r="C560" s="42" t="s">
        <v>309</v>
      </c>
      <c r="D560" s="42" t="s">
        <v>317</v>
      </c>
      <c r="E560" s="42" t="s">
        <v>1082</v>
      </c>
    </row>
    <row r="561" spans="1:5" ht="11.25" customHeight="1">
      <c r="A561" s="41">
        <v>9241</v>
      </c>
      <c r="B561" s="42" t="s">
        <v>751</v>
      </c>
      <c r="C561" s="42" t="s">
        <v>309</v>
      </c>
      <c r="D561" s="42" t="s">
        <v>1081</v>
      </c>
      <c r="E561" s="41"/>
    </row>
    <row r="562" spans="1:5" ht="11.25" customHeight="1">
      <c r="A562" s="41">
        <v>9241</v>
      </c>
      <c r="B562" s="42" t="s">
        <v>751</v>
      </c>
      <c r="C562" s="42" t="s">
        <v>309</v>
      </c>
      <c r="D562" s="42" t="s">
        <v>1113</v>
      </c>
      <c r="E562" s="42" t="s">
        <v>1174</v>
      </c>
    </row>
    <row r="563" spans="1:5" ht="11.25" customHeight="1">
      <c r="A563" s="41">
        <v>9241</v>
      </c>
      <c r="B563" s="42" t="s">
        <v>751</v>
      </c>
      <c r="C563" s="42" t="s">
        <v>309</v>
      </c>
      <c r="D563" s="42" t="s">
        <v>317</v>
      </c>
      <c r="E563" s="42" t="s">
        <v>1147</v>
      </c>
    </row>
    <row r="564" spans="1:5" ht="11.25" customHeight="1">
      <c r="A564" s="41">
        <v>9242</v>
      </c>
      <c r="B564" s="42" t="s">
        <v>754</v>
      </c>
      <c r="C564" s="42" t="s">
        <v>309</v>
      </c>
      <c r="D564" s="42" t="s">
        <v>1075</v>
      </c>
      <c r="E564" s="41"/>
    </row>
    <row r="565" spans="1:5">
      <c r="A565" s="41">
        <v>9242</v>
      </c>
      <c r="B565" s="42" t="s">
        <v>754</v>
      </c>
      <c r="C565" s="42" t="s">
        <v>309</v>
      </c>
      <c r="D565" s="42" t="s">
        <v>1076</v>
      </c>
      <c r="E565" s="41"/>
    </row>
    <row r="566" spans="1:5" ht="11.25" customHeight="1">
      <c r="A566" s="41">
        <v>9242</v>
      </c>
      <c r="B566" s="42" t="s">
        <v>754</v>
      </c>
      <c r="C566" s="42" t="s">
        <v>309</v>
      </c>
      <c r="D566" s="42" t="s">
        <v>912</v>
      </c>
      <c r="E566" s="41"/>
    </row>
    <row r="567" spans="1:5" ht="11.25" customHeight="1">
      <c r="A567" s="41">
        <v>9242</v>
      </c>
      <c r="B567" s="42" t="s">
        <v>754</v>
      </c>
      <c r="C567" s="42" t="s">
        <v>309</v>
      </c>
      <c r="D567" s="42" t="s">
        <v>1080</v>
      </c>
      <c r="E567" s="41"/>
    </row>
    <row r="568" spans="1:5" ht="11.25" customHeight="1">
      <c r="A568" s="41">
        <v>9242</v>
      </c>
      <c r="B568" s="42" t="s">
        <v>754</v>
      </c>
      <c r="C568" s="42" t="s">
        <v>309</v>
      </c>
      <c r="D568" s="42" t="s">
        <v>1089</v>
      </c>
      <c r="E568" s="41"/>
    </row>
    <row r="569" spans="1:5" ht="11.25" customHeight="1">
      <c r="A569" s="41">
        <v>9242</v>
      </c>
      <c r="B569" s="42" t="s">
        <v>754</v>
      </c>
      <c r="C569" s="42" t="s">
        <v>309</v>
      </c>
      <c r="D569" s="42" t="s">
        <v>1090</v>
      </c>
      <c r="E569" s="41"/>
    </row>
    <row r="570" spans="1:5" ht="11.25" customHeight="1">
      <c r="A570" s="41">
        <v>9242</v>
      </c>
      <c r="B570" s="42" t="s">
        <v>754</v>
      </c>
      <c r="C570" s="42" t="s">
        <v>309</v>
      </c>
      <c r="D570" s="42" t="s">
        <v>876</v>
      </c>
      <c r="E570" s="42" t="s">
        <v>1175</v>
      </c>
    </row>
    <row r="571" spans="1:5" ht="11.25" customHeight="1">
      <c r="A571" s="41">
        <v>9242</v>
      </c>
      <c r="B571" s="42" t="s">
        <v>754</v>
      </c>
      <c r="C571" s="42" t="s">
        <v>309</v>
      </c>
      <c r="D571" s="42" t="s">
        <v>317</v>
      </c>
      <c r="E571" s="42" t="s">
        <v>1171</v>
      </c>
    </row>
    <row r="572" spans="1:5" ht="11.25" customHeight="1">
      <c r="A572" s="41">
        <v>9242</v>
      </c>
      <c r="B572" s="42" t="s">
        <v>754</v>
      </c>
      <c r="C572" s="42" t="s">
        <v>309</v>
      </c>
      <c r="D572" s="42" t="s">
        <v>1087</v>
      </c>
      <c r="E572" s="42" t="s">
        <v>1176</v>
      </c>
    </row>
    <row r="573" spans="1:5" ht="11.25" customHeight="1">
      <c r="A573" s="41">
        <v>9243</v>
      </c>
      <c r="B573" s="42" t="s">
        <v>758</v>
      </c>
      <c r="C573" s="42" t="s">
        <v>355</v>
      </c>
      <c r="D573" s="42" t="s">
        <v>325</v>
      </c>
      <c r="E573" s="42" t="s">
        <v>326</v>
      </c>
    </row>
    <row r="574" spans="1:5" ht="11.25" customHeight="1">
      <c r="A574" s="41">
        <v>9243</v>
      </c>
      <c r="B574" s="42" t="s">
        <v>758</v>
      </c>
      <c r="C574" s="42" t="s">
        <v>355</v>
      </c>
      <c r="D574" s="42" t="s">
        <v>1126</v>
      </c>
      <c r="E574" s="42" t="s">
        <v>1177</v>
      </c>
    </row>
    <row r="575" spans="1:5" ht="11.25" customHeight="1">
      <c r="A575" s="41">
        <v>9243</v>
      </c>
      <c r="B575" s="42" t="s">
        <v>758</v>
      </c>
      <c r="C575" s="42" t="s">
        <v>355</v>
      </c>
      <c r="D575" s="42" t="s">
        <v>1161</v>
      </c>
      <c r="E575" s="42" t="s">
        <v>1178</v>
      </c>
    </row>
    <row r="576" spans="1:5" ht="11.25" customHeight="1">
      <c r="A576" s="41">
        <v>9243</v>
      </c>
      <c r="B576" s="42" t="s">
        <v>758</v>
      </c>
      <c r="C576" s="42" t="s">
        <v>355</v>
      </c>
      <c r="D576" s="42" t="s">
        <v>1075</v>
      </c>
      <c r="E576" s="41"/>
    </row>
    <row r="577" spans="1:5" ht="11.25" customHeight="1">
      <c r="A577" s="41">
        <v>9243</v>
      </c>
      <c r="B577" s="42" t="s">
        <v>758</v>
      </c>
      <c r="C577" s="42" t="s">
        <v>355</v>
      </c>
      <c r="D577" s="42" t="s">
        <v>1080</v>
      </c>
      <c r="E577" s="41"/>
    </row>
    <row r="578" spans="1:5" ht="11.25" customHeight="1">
      <c r="A578" s="41">
        <v>9243</v>
      </c>
      <c r="B578" s="42" t="s">
        <v>758</v>
      </c>
      <c r="C578" s="42" t="s">
        <v>355</v>
      </c>
      <c r="D578" s="42" t="s">
        <v>317</v>
      </c>
      <c r="E578" s="42" t="s">
        <v>1082</v>
      </c>
    </row>
    <row r="579" spans="1:5" ht="11.25" customHeight="1">
      <c r="A579" s="41">
        <v>9243</v>
      </c>
      <c r="B579" s="42" t="s">
        <v>758</v>
      </c>
      <c r="C579" s="42" t="s">
        <v>355</v>
      </c>
      <c r="D579" s="42" t="s">
        <v>312</v>
      </c>
      <c r="E579" s="42" t="s">
        <v>1179</v>
      </c>
    </row>
    <row r="580" spans="1:5" ht="11.25" customHeight="1">
      <c r="A580" s="41">
        <v>9243</v>
      </c>
      <c r="B580" s="42" t="s">
        <v>758</v>
      </c>
      <c r="C580" s="42" t="s">
        <v>355</v>
      </c>
      <c r="D580" s="42" t="s">
        <v>1087</v>
      </c>
      <c r="E580" s="42" t="s">
        <v>1180</v>
      </c>
    </row>
    <row r="581" spans="1:5" ht="11.25" customHeight="1">
      <c r="A581" s="41">
        <v>9243</v>
      </c>
      <c r="B581" s="42" t="s">
        <v>758</v>
      </c>
      <c r="C581" s="42" t="s">
        <v>355</v>
      </c>
      <c r="D581" s="42" t="s">
        <v>1095</v>
      </c>
      <c r="E581" s="42" t="s">
        <v>1101</v>
      </c>
    </row>
    <row r="582" spans="1:5" ht="11.25" customHeight="1">
      <c r="A582" s="41">
        <v>9243</v>
      </c>
      <c r="B582" s="42" t="s">
        <v>758</v>
      </c>
      <c r="C582" s="42" t="s">
        <v>355</v>
      </c>
      <c r="D582" s="42" t="s">
        <v>1093</v>
      </c>
      <c r="E582" s="42" t="s">
        <v>1181</v>
      </c>
    </row>
    <row r="583" spans="1:5" ht="11.25" customHeight="1">
      <c r="A583" s="41">
        <v>9244</v>
      </c>
      <c r="B583" s="42" t="s">
        <v>762</v>
      </c>
      <c r="C583" s="42" t="s">
        <v>355</v>
      </c>
      <c r="D583" s="42" t="s">
        <v>312</v>
      </c>
      <c r="E583" s="41"/>
    </row>
    <row r="584" spans="1:5">
      <c r="A584" s="41">
        <v>9244</v>
      </c>
      <c r="B584" s="42" t="s">
        <v>762</v>
      </c>
      <c r="C584" s="42" t="s">
        <v>355</v>
      </c>
      <c r="D584" s="42" t="s">
        <v>1076</v>
      </c>
      <c r="E584" s="41"/>
    </row>
    <row r="585" spans="1:5" ht="11.25" customHeight="1">
      <c r="A585" s="41">
        <v>9244</v>
      </c>
      <c r="B585" s="42" t="s">
        <v>762</v>
      </c>
      <c r="C585" s="42" t="s">
        <v>355</v>
      </c>
      <c r="D585" s="42" t="s">
        <v>1075</v>
      </c>
      <c r="E585" s="41"/>
    </row>
    <row r="586" spans="1:5" ht="11.25" customHeight="1">
      <c r="A586" s="41">
        <v>9244</v>
      </c>
      <c r="B586" s="42" t="s">
        <v>762</v>
      </c>
      <c r="C586" s="42" t="s">
        <v>355</v>
      </c>
      <c r="D586" s="42" t="s">
        <v>1109</v>
      </c>
      <c r="E586" s="42" t="s">
        <v>1182</v>
      </c>
    </row>
    <row r="587" spans="1:5" ht="11.25" customHeight="1">
      <c r="A587" s="41">
        <v>9244</v>
      </c>
      <c r="B587" s="42" t="s">
        <v>762</v>
      </c>
      <c r="C587" s="42" t="s">
        <v>355</v>
      </c>
      <c r="D587" s="42" t="s">
        <v>1095</v>
      </c>
      <c r="E587" s="42" t="s">
        <v>1102</v>
      </c>
    </row>
    <row r="588" spans="1:5" ht="11.25" customHeight="1">
      <c r="A588" s="41">
        <v>9244</v>
      </c>
      <c r="B588" s="42" t="s">
        <v>762</v>
      </c>
      <c r="C588" s="42" t="s">
        <v>355</v>
      </c>
      <c r="D588" s="42" t="s">
        <v>1080</v>
      </c>
      <c r="E588" s="41"/>
    </row>
    <row r="589" spans="1:5" ht="11.25" customHeight="1">
      <c r="A589" s="41">
        <v>9245</v>
      </c>
      <c r="B589" s="42" t="s">
        <v>766</v>
      </c>
      <c r="C589" s="42" t="s">
        <v>309</v>
      </c>
      <c r="D589" s="42" t="s">
        <v>312</v>
      </c>
      <c r="E589" s="41"/>
    </row>
    <row r="590" spans="1:5" ht="11.25" customHeight="1">
      <c r="A590" s="41">
        <v>9245</v>
      </c>
      <c r="B590" s="42" t="s">
        <v>766</v>
      </c>
      <c r="C590" s="42" t="s">
        <v>309</v>
      </c>
      <c r="D590" s="42" t="s">
        <v>325</v>
      </c>
      <c r="E590" s="42" t="s">
        <v>326</v>
      </c>
    </row>
    <row r="591" spans="1:5" ht="11.25" customHeight="1">
      <c r="A591" s="41">
        <v>9245</v>
      </c>
      <c r="B591" s="42" t="s">
        <v>766</v>
      </c>
      <c r="C591" s="42" t="s">
        <v>309</v>
      </c>
      <c r="D591" s="42" t="s">
        <v>1126</v>
      </c>
      <c r="E591" s="42" t="s">
        <v>1183</v>
      </c>
    </row>
    <row r="592" spans="1:5" ht="11.25" customHeight="1">
      <c r="A592" s="41">
        <v>9245</v>
      </c>
      <c r="B592" s="42" t="s">
        <v>766</v>
      </c>
      <c r="C592" s="42" t="s">
        <v>309</v>
      </c>
      <c r="D592" s="42" t="s">
        <v>1080</v>
      </c>
      <c r="E592" s="41"/>
    </row>
    <row r="593" spans="1:5" ht="11.25" customHeight="1">
      <c r="A593" s="41">
        <v>9245</v>
      </c>
      <c r="B593" s="42" t="s">
        <v>766</v>
      </c>
      <c r="C593" s="42" t="s">
        <v>309</v>
      </c>
      <c r="D593" s="42" t="s">
        <v>317</v>
      </c>
      <c r="E593" s="42" t="s">
        <v>1082</v>
      </c>
    </row>
    <row r="594" spans="1:5" ht="11.25" customHeight="1">
      <c r="A594" s="41">
        <v>9245</v>
      </c>
      <c r="B594" s="42" t="s">
        <v>766</v>
      </c>
      <c r="C594" s="42" t="s">
        <v>309</v>
      </c>
      <c r="D594" s="42" t="s">
        <v>1075</v>
      </c>
      <c r="E594" s="41"/>
    </row>
    <row r="595" spans="1:5" ht="11.25" customHeight="1">
      <c r="A595" s="41">
        <v>9245</v>
      </c>
      <c r="B595" s="42" t="s">
        <v>766</v>
      </c>
      <c r="C595" s="42" t="s">
        <v>309</v>
      </c>
      <c r="D595" s="42" t="s">
        <v>1081</v>
      </c>
      <c r="E595" s="41"/>
    </row>
    <row r="596" spans="1:5" ht="11.25" customHeight="1">
      <c r="A596" s="41">
        <v>9245</v>
      </c>
      <c r="B596" s="42" t="s">
        <v>766</v>
      </c>
      <c r="C596" s="42" t="s">
        <v>309</v>
      </c>
      <c r="D596" s="42" t="s">
        <v>1113</v>
      </c>
      <c r="E596" s="41"/>
    </row>
    <row r="597" spans="1:5">
      <c r="A597" s="41">
        <v>9246</v>
      </c>
      <c r="B597" s="42" t="s">
        <v>769</v>
      </c>
      <c r="C597" s="42" t="s">
        <v>309</v>
      </c>
      <c r="D597" s="42" t="s">
        <v>1076</v>
      </c>
      <c r="E597" s="41"/>
    </row>
    <row r="598" spans="1:5" ht="11.25" customHeight="1">
      <c r="A598" s="41">
        <v>9246</v>
      </c>
      <c r="B598" s="42" t="s">
        <v>769</v>
      </c>
      <c r="C598" s="42" t="s">
        <v>309</v>
      </c>
      <c r="D598" s="42" t="s">
        <v>1075</v>
      </c>
      <c r="E598" s="41"/>
    </row>
    <row r="599" spans="1:5" ht="11.25" customHeight="1">
      <c r="A599" s="41">
        <v>9246</v>
      </c>
      <c r="B599" s="42" t="s">
        <v>769</v>
      </c>
      <c r="C599" s="42" t="s">
        <v>309</v>
      </c>
      <c r="D599" s="42" t="s">
        <v>912</v>
      </c>
      <c r="E599" s="41"/>
    </row>
    <row r="600" spans="1:5" ht="11.25" customHeight="1">
      <c r="A600" s="41">
        <v>9246</v>
      </c>
      <c r="B600" s="42" t="s">
        <v>769</v>
      </c>
      <c r="C600" s="42" t="s">
        <v>309</v>
      </c>
      <c r="D600" s="42" t="s">
        <v>1089</v>
      </c>
      <c r="E600" s="41"/>
    </row>
    <row r="601" spans="1:5" ht="11.25" customHeight="1">
      <c r="A601" s="41">
        <v>9246</v>
      </c>
      <c r="B601" s="42" t="s">
        <v>769</v>
      </c>
      <c r="C601" s="42" t="s">
        <v>309</v>
      </c>
      <c r="D601" s="42" t="s">
        <v>1090</v>
      </c>
      <c r="E601" s="41"/>
    </row>
    <row r="602" spans="1:5" ht="11.25" customHeight="1">
      <c r="A602" s="41">
        <v>9246</v>
      </c>
      <c r="B602" s="42" t="s">
        <v>769</v>
      </c>
      <c r="C602" s="42" t="s">
        <v>309</v>
      </c>
      <c r="D602" s="42" t="s">
        <v>876</v>
      </c>
      <c r="E602" s="42" t="s">
        <v>1169</v>
      </c>
    </row>
    <row r="603" spans="1:5" ht="11.25" customHeight="1">
      <c r="A603" s="41">
        <v>9246</v>
      </c>
      <c r="B603" s="42" t="s">
        <v>769</v>
      </c>
      <c r="C603" s="42" t="s">
        <v>309</v>
      </c>
      <c r="D603" s="42" t="s">
        <v>1119</v>
      </c>
      <c r="E603" s="41"/>
    </row>
    <row r="604" spans="1:5">
      <c r="A604" s="41">
        <v>9247</v>
      </c>
      <c r="B604" s="42" t="s">
        <v>772</v>
      </c>
      <c r="C604" s="42" t="s">
        <v>355</v>
      </c>
      <c r="D604" s="42" t="s">
        <v>1076</v>
      </c>
      <c r="E604" s="41"/>
    </row>
    <row r="605" spans="1:5" ht="11.25" customHeight="1">
      <c r="A605" s="41">
        <v>9247</v>
      </c>
      <c r="B605" s="42" t="s">
        <v>772</v>
      </c>
      <c r="C605" s="42" t="s">
        <v>355</v>
      </c>
      <c r="D605" s="42" t="s">
        <v>1093</v>
      </c>
      <c r="E605" s="42" t="s">
        <v>1094</v>
      </c>
    </row>
    <row r="606" spans="1:5" ht="11.25" customHeight="1">
      <c r="A606" s="41">
        <v>9247</v>
      </c>
      <c r="B606" s="42" t="s">
        <v>772</v>
      </c>
      <c r="C606" s="42" t="s">
        <v>355</v>
      </c>
      <c r="D606" s="42" t="s">
        <v>898</v>
      </c>
      <c r="E606" s="42" t="s">
        <v>899</v>
      </c>
    </row>
    <row r="607" spans="1:5" ht="11.25" customHeight="1">
      <c r="A607" s="41">
        <v>9248</v>
      </c>
      <c r="B607" s="42" t="s">
        <v>776</v>
      </c>
      <c r="C607" s="42" t="s">
        <v>309</v>
      </c>
      <c r="D607" s="42" t="s">
        <v>317</v>
      </c>
      <c r="E607" s="42" t="s">
        <v>1082</v>
      </c>
    </row>
    <row r="608" spans="1:5">
      <c r="A608" s="41">
        <v>9248</v>
      </c>
      <c r="B608" s="42" t="s">
        <v>776</v>
      </c>
      <c r="C608" s="42" t="s">
        <v>309</v>
      </c>
      <c r="D608" s="42" t="s">
        <v>1076</v>
      </c>
      <c r="E608" s="41"/>
    </row>
    <row r="609" spans="1:5" ht="11.25" customHeight="1">
      <c r="A609" s="41">
        <v>9248</v>
      </c>
      <c r="B609" s="42" t="s">
        <v>776</v>
      </c>
      <c r="C609" s="42" t="s">
        <v>309</v>
      </c>
      <c r="D609" s="42" t="s">
        <v>912</v>
      </c>
      <c r="E609" s="41"/>
    </row>
    <row r="610" spans="1:5" ht="11.25" customHeight="1">
      <c r="A610" s="41">
        <v>9248</v>
      </c>
      <c r="B610" s="42" t="s">
        <v>776</v>
      </c>
      <c r="C610" s="42" t="s">
        <v>309</v>
      </c>
      <c r="D610" s="42" t="s">
        <v>1119</v>
      </c>
      <c r="E610" s="42" t="s">
        <v>1092</v>
      </c>
    </row>
    <row r="611" spans="1:5" ht="11.25" customHeight="1">
      <c r="A611" s="41">
        <v>9248</v>
      </c>
      <c r="B611" s="42" t="s">
        <v>776</v>
      </c>
      <c r="C611" s="42" t="s">
        <v>309</v>
      </c>
      <c r="D611" s="42" t="s">
        <v>1077</v>
      </c>
      <c r="E611" s="41"/>
    </row>
    <row r="612" spans="1:5" ht="11.25" customHeight="1">
      <c r="A612" s="41">
        <v>9249</v>
      </c>
      <c r="B612" s="42" t="s">
        <v>779</v>
      </c>
      <c r="C612" s="42" t="s">
        <v>309</v>
      </c>
      <c r="D612" s="42" t="s">
        <v>317</v>
      </c>
      <c r="E612" s="42" t="s">
        <v>1082</v>
      </c>
    </row>
    <row r="613" spans="1:5" ht="11.25" customHeight="1">
      <c r="A613" s="41">
        <v>9249</v>
      </c>
      <c r="B613" s="42" t="s">
        <v>779</v>
      </c>
      <c r="C613" s="42" t="s">
        <v>309</v>
      </c>
      <c r="D613" s="42" t="s">
        <v>1119</v>
      </c>
      <c r="E613" s="42" t="s">
        <v>1092</v>
      </c>
    </row>
    <row r="614" spans="1:5">
      <c r="A614" s="41">
        <v>9249</v>
      </c>
      <c r="B614" s="42" t="s">
        <v>779</v>
      </c>
      <c r="C614" s="42" t="s">
        <v>309</v>
      </c>
      <c r="D614" s="42" t="s">
        <v>1076</v>
      </c>
      <c r="E614" s="41"/>
    </row>
    <row r="615" spans="1:5" ht="11.25" customHeight="1">
      <c r="A615" s="41">
        <v>9249</v>
      </c>
      <c r="B615" s="42" t="s">
        <v>779</v>
      </c>
      <c r="C615" s="42" t="s">
        <v>309</v>
      </c>
      <c r="D615" s="42" t="s">
        <v>912</v>
      </c>
      <c r="E615" s="41"/>
    </row>
    <row r="616" spans="1:5" ht="11.25" customHeight="1">
      <c r="A616" s="41">
        <v>9250</v>
      </c>
      <c r="B616" s="42" t="s">
        <v>782</v>
      </c>
      <c r="C616" s="42" t="s">
        <v>309</v>
      </c>
      <c r="D616" s="42" t="s">
        <v>325</v>
      </c>
      <c r="E616" s="42" t="s">
        <v>326</v>
      </c>
    </row>
    <row r="617" spans="1:5" ht="11.25" customHeight="1">
      <c r="A617" s="41">
        <v>9250</v>
      </c>
      <c r="B617" s="42" t="s">
        <v>782</v>
      </c>
      <c r="C617" s="42" t="s">
        <v>309</v>
      </c>
      <c r="D617" s="42" t="s">
        <v>1080</v>
      </c>
      <c r="E617" s="41"/>
    </row>
    <row r="618" spans="1:5" ht="11.25" customHeight="1">
      <c r="A618" s="41">
        <v>9250</v>
      </c>
      <c r="B618" s="42" t="s">
        <v>782</v>
      </c>
      <c r="C618" s="42" t="s">
        <v>309</v>
      </c>
      <c r="D618" s="42" t="s">
        <v>1081</v>
      </c>
      <c r="E618" s="41"/>
    </row>
    <row r="619" spans="1:5" ht="11.25" customHeight="1">
      <c r="A619" s="41">
        <v>9251</v>
      </c>
      <c r="B619" s="42" t="s">
        <v>786</v>
      </c>
      <c r="C619" s="42" t="s">
        <v>309</v>
      </c>
      <c r="D619" s="42" t="s">
        <v>325</v>
      </c>
      <c r="E619" s="42" t="s">
        <v>326</v>
      </c>
    </row>
    <row r="620" spans="1:5" ht="11.25" customHeight="1">
      <c r="A620" s="41">
        <v>9251</v>
      </c>
      <c r="B620" s="42" t="s">
        <v>786</v>
      </c>
      <c r="C620" s="42" t="s">
        <v>309</v>
      </c>
      <c r="D620" s="42" t="s">
        <v>1080</v>
      </c>
      <c r="E620" s="41"/>
    </row>
    <row r="621" spans="1:5" ht="11.25" customHeight="1">
      <c r="A621" s="41">
        <v>9251</v>
      </c>
      <c r="B621" s="42" t="s">
        <v>786</v>
      </c>
      <c r="C621" s="42" t="s">
        <v>309</v>
      </c>
      <c r="D621" s="42" t="s">
        <v>1075</v>
      </c>
      <c r="E621" s="41"/>
    </row>
    <row r="622" spans="1:5" ht="11.25" customHeight="1">
      <c r="A622" s="41">
        <v>9251</v>
      </c>
      <c r="B622" s="42" t="s">
        <v>786</v>
      </c>
      <c r="C622" s="42" t="s">
        <v>309</v>
      </c>
      <c r="D622" s="42" t="s">
        <v>1081</v>
      </c>
      <c r="E622" s="41"/>
    </row>
    <row r="623" spans="1:5" ht="11.25" customHeight="1">
      <c r="A623" s="41">
        <v>9252</v>
      </c>
      <c r="B623" s="42" t="s">
        <v>788</v>
      </c>
      <c r="C623" s="42" t="s">
        <v>309</v>
      </c>
      <c r="D623" s="42" t="s">
        <v>1080</v>
      </c>
      <c r="E623" s="41"/>
    </row>
    <row r="624" spans="1:5" ht="11.25" customHeight="1">
      <c r="A624" s="41">
        <v>9252</v>
      </c>
      <c r="B624" s="42" t="s">
        <v>788</v>
      </c>
      <c r="C624" s="42" t="s">
        <v>309</v>
      </c>
      <c r="D624" s="42" t="s">
        <v>312</v>
      </c>
      <c r="E624" s="41"/>
    </row>
    <row r="625" spans="1:5" ht="11.25" customHeight="1">
      <c r="A625" s="41">
        <v>9252</v>
      </c>
      <c r="B625" s="42" t="s">
        <v>788</v>
      </c>
      <c r="C625" s="42" t="s">
        <v>309</v>
      </c>
      <c r="D625" s="42" t="s">
        <v>1075</v>
      </c>
      <c r="E625" s="41"/>
    </row>
    <row r="626" spans="1:5" ht="11.25" customHeight="1">
      <c r="A626" s="55">
        <v>9252</v>
      </c>
      <c r="B626" s="56" t="s">
        <v>788</v>
      </c>
      <c r="C626" s="56" t="s">
        <v>309</v>
      </c>
      <c r="D626" s="56" t="s">
        <v>325</v>
      </c>
      <c r="E626" s="56" t="s">
        <v>1184</v>
      </c>
    </row>
    <row r="627" spans="1:5" ht="11.25" customHeight="1">
      <c r="A627" s="41">
        <v>9252</v>
      </c>
      <c r="B627" s="42" t="s">
        <v>788</v>
      </c>
      <c r="C627" s="42" t="s">
        <v>309</v>
      </c>
      <c r="D627" s="42" t="s">
        <v>898</v>
      </c>
      <c r="E627" s="42" t="s">
        <v>1131</v>
      </c>
    </row>
    <row r="628" spans="1:5">
      <c r="A628" s="41">
        <v>9253</v>
      </c>
      <c r="B628" s="42" t="s">
        <v>791</v>
      </c>
      <c r="C628" s="42" t="s">
        <v>309</v>
      </c>
      <c r="D628" s="42" t="s">
        <v>1076</v>
      </c>
      <c r="E628" s="41"/>
    </row>
    <row r="629" spans="1:5" ht="11.25" customHeight="1">
      <c r="A629" s="41">
        <v>9253</v>
      </c>
      <c r="B629" s="42" t="s">
        <v>791</v>
      </c>
      <c r="C629" s="42" t="s">
        <v>309</v>
      </c>
      <c r="D629" s="42" t="s">
        <v>912</v>
      </c>
      <c r="E629" s="41"/>
    </row>
    <row r="630" spans="1:5" ht="11.25" customHeight="1">
      <c r="A630" s="41">
        <v>9253</v>
      </c>
      <c r="B630" s="42" t="s">
        <v>791</v>
      </c>
      <c r="C630" s="42" t="s">
        <v>309</v>
      </c>
      <c r="D630" s="42" t="s">
        <v>1075</v>
      </c>
      <c r="E630" s="41"/>
    </row>
    <row r="631" spans="1:5" ht="11.25" customHeight="1">
      <c r="A631" s="41">
        <v>9253</v>
      </c>
      <c r="B631" s="42" t="s">
        <v>791</v>
      </c>
      <c r="C631" s="42" t="s">
        <v>309</v>
      </c>
      <c r="D631" s="42" t="s">
        <v>1089</v>
      </c>
      <c r="E631" s="41"/>
    </row>
    <row r="632" spans="1:5" ht="11.25" customHeight="1">
      <c r="A632" s="41">
        <v>9253</v>
      </c>
      <c r="B632" s="42" t="s">
        <v>791</v>
      </c>
      <c r="C632" s="42" t="s">
        <v>309</v>
      </c>
      <c r="D632" s="42" t="s">
        <v>1090</v>
      </c>
      <c r="E632" s="41"/>
    </row>
    <row r="633" spans="1:5" ht="11.25" customHeight="1">
      <c r="A633" s="41">
        <v>9253</v>
      </c>
      <c r="B633" s="42" t="s">
        <v>791</v>
      </c>
      <c r="C633" s="42" t="s">
        <v>309</v>
      </c>
      <c r="D633" s="42" t="s">
        <v>876</v>
      </c>
      <c r="E633" s="42" t="s">
        <v>1169</v>
      </c>
    </row>
    <row r="634" spans="1:5" ht="11.25" customHeight="1">
      <c r="A634" s="41">
        <v>9253</v>
      </c>
      <c r="B634" s="42" t="s">
        <v>791</v>
      </c>
      <c r="C634" s="42" t="s">
        <v>309</v>
      </c>
      <c r="D634" s="42" t="s">
        <v>1119</v>
      </c>
      <c r="E634" s="41"/>
    </row>
    <row r="635" spans="1:5" ht="11.25" customHeight="1">
      <c r="A635" s="41">
        <v>9253</v>
      </c>
      <c r="B635" s="42" t="s">
        <v>791</v>
      </c>
      <c r="C635" s="42" t="s">
        <v>309</v>
      </c>
      <c r="D635" s="42" t="s">
        <v>1185</v>
      </c>
      <c r="E635" s="42" t="s">
        <v>1186</v>
      </c>
    </row>
    <row r="636" spans="1:5">
      <c r="A636" s="41">
        <v>9254</v>
      </c>
      <c r="B636" s="42" t="s">
        <v>794</v>
      </c>
      <c r="C636" s="42" t="s">
        <v>309</v>
      </c>
      <c r="D636" s="42" t="s">
        <v>1076</v>
      </c>
      <c r="E636" s="41"/>
    </row>
    <row r="637" spans="1:5" ht="11.25" customHeight="1">
      <c r="A637" s="41">
        <v>9254</v>
      </c>
      <c r="B637" s="42" t="s">
        <v>794</v>
      </c>
      <c r="C637" s="42" t="s">
        <v>309</v>
      </c>
      <c r="D637" s="42" t="s">
        <v>1093</v>
      </c>
      <c r="E637" s="42" t="s">
        <v>1094</v>
      </c>
    </row>
    <row r="638" spans="1:5" ht="11.25" customHeight="1">
      <c r="A638" s="41">
        <v>9254</v>
      </c>
      <c r="B638" s="42" t="s">
        <v>794</v>
      </c>
      <c r="C638" s="42" t="s">
        <v>309</v>
      </c>
      <c r="D638" s="42" t="s">
        <v>317</v>
      </c>
      <c r="E638" s="42" t="s">
        <v>1082</v>
      </c>
    </row>
    <row r="639" spans="1:5" ht="11.25" customHeight="1">
      <c r="A639" s="41">
        <v>9254</v>
      </c>
      <c r="B639" s="42" t="s">
        <v>794</v>
      </c>
      <c r="C639" s="42" t="s">
        <v>309</v>
      </c>
      <c r="D639" s="42" t="s">
        <v>1075</v>
      </c>
      <c r="E639" s="41"/>
    </row>
    <row r="640" spans="1:5" ht="11.25" customHeight="1">
      <c r="A640" s="41">
        <v>9254</v>
      </c>
      <c r="B640" s="42" t="s">
        <v>794</v>
      </c>
      <c r="C640" s="42" t="s">
        <v>309</v>
      </c>
      <c r="D640" s="42" t="s">
        <v>912</v>
      </c>
      <c r="E640" s="41"/>
    </row>
    <row r="641" spans="1:5" ht="11.25" customHeight="1">
      <c r="A641" s="41">
        <v>9254</v>
      </c>
      <c r="B641" s="42" t="s">
        <v>794</v>
      </c>
      <c r="C641" s="42" t="s">
        <v>309</v>
      </c>
      <c r="D641" s="42" t="s">
        <v>1080</v>
      </c>
      <c r="E641" s="41"/>
    </row>
    <row r="642" spans="1:5">
      <c r="A642" s="41">
        <v>9256</v>
      </c>
      <c r="B642" s="42" t="s">
        <v>798</v>
      </c>
      <c r="C642" s="42" t="s">
        <v>309</v>
      </c>
      <c r="D642" s="42" t="s">
        <v>1076</v>
      </c>
      <c r="E642" s="41"/>
    </row>
    <row r="643" spans="1:5" ht="11.25" customHeight="1">
      <c r="A643" s="41">
        <v>9256</v>
      </c>
      <c r="B643" s="42" t="s">
        <v>798</v>
      </c>
      <c r="C643" s="42" t="s">
        <v>309</v>
      </c>
      <c r="D643" s="42" t="s">
        <v>312</v>
      </c>
      <c r="E643" s="41"/>
    </row>
    <row r="644" spans="1:5" ht="11.25" customHeight="1">
      <c r="A644" s="41">
        <v>9256</v>
      </c>
      <c r="B644" s="42" t="s">
        <v>798</v>
      </c>
      <c r="C644" s="42" t="s">
        <v>309</v>
      </c>
      <c r="D644" s="42" t="s">
        <v>331</v>
      </c>
      <c r="E644" s="41"/>
    </row>
    <row r="645" spans="1:5" ht="11.25" customHeight="1">
      <c r="A645" s="41">
        <v>9256</v>
      </c>
      <c r="B645" s="42" t="s">
        <v>798</v>
      </c>
      <c r="C645" s="42" t="s">
        <v>309</v>
      </c>
      <c r="D645" s="42" t="s">
        <v>1075</v>
      </c>
      <c r="E645" s="41"/>
    </row>
    <row r="646" spans="1:5" ht="11.25" customHeight="1">
      <c r="A646" s="41">
        <v>9257</v>
      </c>
      <c r="B646" s="42" t="s">
        <v>801</v>
      </c>
      <c r="C646" s="42" t="s">
        <v>309</v>
      </c>
      <c r="D646" s="42" t="s">
        <v>325</v>
      </c>
      <c r="E646" s="42" t="s">
        <v>326</v>
      </c>
    </row>
    <row r="647" spans="1:5" ht="11.25" customHeight="1">
      <c r="A647" s="41">
        <v>9257</v>
      </c>
      <c r="B647" s="42" t="s">
        <v>801</v>
      </c>
      <c r="C647" s="42" t="s">
        <v>309</v>
      </c>
      <c r="D647" s="42" t="s">
        <v>1080</v>
      </c>
      <c r="E647" s="41"/>
    </row>
    <row r="648" spans="1:5" ht="11.25" customHeight="1">
      <c r="A648" s="41">
        <v>9257</v>
      </c>
      <c r="B648" s="42" t="s">
        <v>801</v>
      </c>
      <c r="C648" s="42" t="s">
        <v>309</v>
      </c>
      <c r="D648" s="42" t="s">
        <v>1075</v>
      </c>
      <c r="E648" s="41"/>
    </row>
    <row r="649" spans="1:5" ht="11.25" customHeight="1">
      <c r="A649" s="41">
        <v>9257</v>
      </c>
      <c r="B649" s="42" t="s">
        <v>801</v>
      </c>
      <c r="C649" s="42" t="s">
        <v>309</v>
      </c>
      <c r="D649" s="42" t="s">
        <v>1081</v>
      </c>
      <c r="E649" s="42" t="s">
        <v>1187</v>
      </c>
    </row>
    <row r="650" spans="1:5" ht="11.25" customHeight="1">
      <c r="A650" s="41">
        <v>9258</v>
      </c>
      <c r="B650" s="42" t="s">
        <v>804</v>
      </c>
      <c r="C650" s="42" t="s">
        <v>806</v>
      </c>
      <c r="D650" s="42" t="s">
        <v>325</v>
      </c>
      <c r="E650" s="42" t="s">
        <v>326</v>
      </c>
    </row>
    <row r="651" spans="1:5" ht="11.25" customHeight="1">
      <c r="A651" s="41">
        <v>9258</v>
      </c>
      <c r="B651" s="42" t="s">
        <v>804</v>
      </c>
      <c r="C651" s="42" t="s">
        <v>806</v>
      </c>
      <c r="D651" s="42" t="s">
        <v>1080</v>
      </c>
      <c r="E651" s="41"/>
    </row>
    <row r="652" spans="1:5" ht="11.25" customHeight="1">
      <c r="A652" s="41">
        <v>9258</v>
      </c>
      <c r="B652" s="42" t="s">
        <v>804</v>
      </c>
      <c r="C652" s="42" t="s">
        <v>806</v>
      </c>
      <c r="D652" s="42" t="s">
        <v>1075</v>
      </c>
      <c r="E652" s="41"/>
    </row>
    <row r="653" spans="1:5" ht="11.25" customHeight="1">
      <c r="A653" s="41">
        <v>9258</v>
      </c>
      <c r="B653" s="42" t="s">
        <v>804</v>
      </c>
      <c r="C653" s="42" t="s">
        <v>806</v>
      </c>
      <c r="D653" s="42" t="s">
        <v>1081</v>
      </c>
      <c r="E653" s="42" t="s">
        <v>1187</v>
      </c>
    </row>
    <row r="654" spans="1:5">
      <c r="A654" s="41">
        <v>9261</v>
      </c>
      <c r="B654" s="42" t="s">
        <v>808</v>
      </c>
      <c r="C654" s="42" t="s">
        <v>806</v>
      </c>
      <c r="D654" s="42" t="s">
        <v>1076</v>
      </c>
      <c r="E654" s="41"/>
    </row>
    <row r="655" spans="1:5" ht="11.25" customHeight="1">
      <c r="A655" s="41">
        <v>9261</v>
      </c>
      <c r="B655" s="42" t="s">
        <v>808</v>
      </c>
      <c r="C655" s="42" t="s">
        <v>806</v>
      </c>
      <c r="D655" s="42" t="s">
        <v>912</v>
      </c>
      <c r="E655" s="41"/>
    </row>
    <row r="656" spans="1:5" ht="11.25" customHeight="1">
      <c r="A656" s="41">
        <v>9261</v>
      </c>
      <c r="B656" s="42" t="s">
        <v>808</v>
      </c>
      <c r="C656" s="42" t="s">
        <v>806</v>
      </c>
      <c r="D656" s="42" t="s">
        <v>1089</v>
      </c>
      <c r="E656" s="41"/>
    </row>
    <row r="657" spans="1:5" ht="11.25" customHeight="1">
      <c r="A657" s="41">
        <v>9261</v>
      </c>
      <c r="B657" s="42" t="s">
        <v>808</v>
      </c>
      <c r="C657" s="42" t="s">
        <v>806</v>
      </c>
      <c r="D657" s="42" t="s">
        <v>1090</v>
      </c>
      <c r="E657" s="41"/>
    </row>
    <row r="658" spans="1:5" ht="11.25" customHeight="1">
      <c r="A658" s="41">
        <v>9261</v>
      </c>
      <c r="B658" s="42" t="s">
        <v>808</v>
      </c>
      <c r="C658" s="42" t="s">
        <v>806</v>
      </c>
      <c r="D658" s="42" t="s">
        <v>1185</v>
      </c>
      <c r="E658" s="42" t="s">
        <v>1186</v>
      </c>
    </row>
    <row r="659" spans="1:5" ht="11.25" customHeight="1">
      <c r="A659" s="55">
        <v>9262</v>
      </c>
      <c r="B659" s="56" t="s">
        <v>812</v>
      </c>
      <c r="C659" s="56" t="s">
        <v>309</v>
      </c>
      <c r="D659" s="56" t="s">
        <v>325</v>
      </c>
      <c r="E659" s="56" t="s">
        <v>1151</v>
      </c>
    </row>
    <row r="660" spans="1:5" ht="11.25" customHeight="1">
      <c r="A660" s="41">
        <v>9262</v>
      </c>
      <c r="B660" s="42" t="s">
        <v>812</v>
      </c>
      <c r="C660" s="42" t="s">
        <v>309</v>
      </c>
      <c r="D660" s="42" t="s">
        <v>1095</v>
      </c>
      <c r="E660" s="42" t="s">
        <v>1102</v>
      </c>
    </row>
    <row r="661" spans="1:5" ht="11.25" customHeight="1">
      <c r="A661" s="41">
        <v>9262</v>
      </c>
      <c r="B661" s="42" t="s">
        <v>812</v>
      </c>
      <c r="C661" s="42" t="s">
        <v>309</v>
      </c>
      <c r="D661" s="42" t="s">
        <v>975</v>
      </c>
      <c r="E661" s="41"/>
    </row>
    <row r="662" spans="1:5" ht="11.25" customHeight="1">
      <c r="A662" s="41">
        <v>9265</v>
      </c>
      <c r="B662" s="42" t="s">
        <v>817</v>
      </c>
      <c r="C662" s="42" t="s">
        <v>309</v>
      </c>
      <c r="D662" s="42" t="s">
        <v>325</v>
      </c>
      <c r="E662" s="42" t="s">
        <v>326</v>
      </c>
    </row>
    <row r="663" spans="1:5" ht="11.25" customHeight="1">
      <c r="A663" s="41">
        <v>9265</v>
      </c>
      <c r="B663" s="42" t="s">
        <v>817</v>
      </c>
      <c r="C663" s="42" t="s">
        <v>309</v>
      </c>
      <c r="D663" s="42" t="s">
        <v>1081</v>
      </c>
      <c r="E663" s="41"/>
    </row>
    <row r="664" spans="1:5" ht="11.25" customHeight="1">
      <c r="A664" s="41">
        <v>9265</v>
      </c>
      <c r="B664" s="42" t="s">
        <v>817</v>
      </c>
      <c r="C664" s="42" t="s">
        <v>309</v>
      </c>
      <c r="D664" s="42" t="s">
        <v>312</v>
      </c>
      <c r="E664" s="41"/>
    </row>
    <row r="665" spans="1:5" ht="11.25" customHeight="1">
      <c r="A665" s="41">
        <v>9265</v>
      </c>
      <c r="B665" s="42" t="s">
        <v>817</v>
      </c>
      <c r="C665" s="42" t="s">
        <v>309</v>
      </c>
      <c r="D665" s="42" t="s">
        <v>317</v>
      </c>
      <c r="E665" s="42" t="s">
        <v>1136</v>
      </c>
    </row>
    <row r="666" spans="1:5" ht="11.25" customHeight="1">
      <c r="A666" s="41">
        <v>9266</v>
      </c>
      <c r="B666" s="42" t="s">
        <v>821</v>
      </c>
      <c r="C666" s="42" t="s">
        <v>309</v>
      </c>
      <c r="D666" s="42" t="s">
        <v>312</v>
      </c>
      <c r="E666" s="41"/>
    </row>
    <row r="667" spans="1:5">
      <c r="A667" s="55">
        <v>9266</v>
      </c>
      <c r="B667" s="56" t="s">
        <v>821</v>
      </c>
      <c r="C667" s="56" t="s">
        <v>309</v>
      </c>
      <c r="D667" s="56" t="s">
        <v>1076</v>
      </c>
      <c r="E667" s="56" t="s">
        <v>1188</v>
      </c>
    </row>
    <row r="668" spans="1:5" ht="11.25" customHeight="1">
      <c r="A668" s="41">
        <v>9266</v>
      </c>
      <c r="B668" s="42" t="s">
        <v>821</v>
      </c>
      <c r="C668" s="42" t="s">
        <v>309</v>
      </c>
      <c r="D668" s="42" t="s">
        <v>1080</v>
      </c>
      <c r="E668" s="41"/>
    </row>
    <row r="669" spans="1:5" ht="11.25" customHeight="1">
      <c r="A669" s="41">
        <v>9267</v>
      </c>
      <c r="B669" s="42" t="s">
        <v>824</v>
      </c>
      <c r="C669" s="42" t="s">
        <v>806</v>
      </c>
      <c r="D669" s="42" t="s">
        <v>1080</v>
      </c>
      <c r="E669" s="41"/>
    </row>
    <row r="670" spans="1:5">
      <c r="A670" s="55">
        <v>9267</v>
      </c>
      <c r="B670" s="56" t="s">
        <v>824</v>
      </c>
      <c r="C670" s="56" t="s">
        <v>806</v>
      </c>
      <c r="D670" s="56" t="s">
        <v>1076</v>
      </c>
      <c r="E670" s="56" t="s">
        <v>1188</v>
      </c>
    </row>
    <row r="671" spans="1:5" ht="11.25" customHeight="1">
      <c r="A671" s="41">
        <v>9267</v>
      </c>
      <c r="B671" s="42" t="s">
        <v>824</v>
      </c>
      <c r="C671" s="42" t="s">
        <v>806</v>
      </c>
      <c r="D671" s="42" t="s">
        <v>912</v>
      </c>
      <c r="E671" s="41"/>
    </row>
    <row r="672" spans="1:5" ht="11.25" customHeight="1">
      <c r="A672" s="41">
        <v>9268</v>
      </c>
      <c r="B672" s="42" t="s">
        <v>827</v>
      </c>
      <c r="C672" s="42" t="s">
        <v>806</v>
      </c>
      <c r="D672" s="42" t="s">
        <v>876</v>
      </c>
      <c r="E672" s="42" t="s">
        <v>1086</v>
      </c>
    </row>
    <row r="673" spans="1:5" ht="11.25" customHeight="1">
      <c r="A673" s="41">
        <v>9268</v>
      </c>
      <c r="B673" s="42" t="s">
        <v>827</v>
      </c>
      <c r="C673" s="42" t="s">
        <v>806</v>
      </c>
      <c r="D673" s="42" t="s">
        <v>312</v>
      </c>
      <c r="E673" s="41"/>
    </row>
    <row r="674" spans="1:5">
      <c r="A674" s="41">
        <v>9268</v>
      </c>
      <c r="B674" s="42" t="s">
        <v>827</v>
      </c>
      <c r="C674" s="42" t="s">
        <v>806</v>
      </c>
      <c r="D674" s="42" t="s">
        <v>1076</v>
      </c>
      <c r="E674" s="41"/>
    </row>
    <row r="675" spans="1:5" ht="11.25" customHeight="1">
      <c r="A675" s="41">
        <v>9268</v>
      </c>
      <c r="B675" s="42" t="s">
        <v>827</v>
      </c>
      <c r="C675" s="42" t="s">
        <v>806</v>
      </c>
      <c r="D675" s="42" t="s">
        <v>912</v>
      </c>
      <c r="E675" s="41"/>
    </row>
    <row r="676" spans="1:5" ht="11.25" customHeight="1">
      <c r="A676" s="55">
        <v>9269</v>
      </c>
      <c r="B676" s="56" t="s">
        <v>830</v>
      </c>
      <c r="C676" s="56" t="s">
        <v>806</v>
      </c>
      <c r="D676" s="56" t="s">
        <v>325</v>
      </c>
      <c r="E676" s="56" t="s">
        <v>1151</v>
      </c>
    </row>
    <row r="677" spans="1:5" ht="11.25" customHeight="1">
      <c r="A677" s="41">
        <v>9269</v>
      </c>
      <c r="B677" s="42" t="s">
        <v>830</v>
      </c>
      <c r="C677" s="42" t="s">
        <v>806</v>
      </c>
      <c r="D677" s="42" t="s">
        <v>1080</v>
      </c>
      <c r="E677" s="41"/>
    </row>
    <row r="678" spans="1:5">
      <c r="A678" s="41">
        <v>9269</v>
      </c>
      <c r="B678" s="42" t="s">
        <v>830</v>
      </c>
      <c r="C678" s="42" t="s">
        <v>806</v>
      </c>
      <c r="D678" s="42" t="s">
        <v>1076</v>
      </c>
      <c r="E678" s="41"/>
    </row>
    <row r="679" spans="1:5" ht="11.25" customHeight="1">
      <c r="A679" s="41">
        <v>9269</v>
      </c>
      <c r="B679" s="42" t="s">
        <v>830</v>
      </c>
      <c r="C679" s="42" t="s">
        <v>806</v>
      </c>
      <c r="D679" s="42" t="s">
        <v>912</v>
      </c>
      <c r="E679" s="41"/>
    </row>
    <row r="680" spans="1:5" ht="11.25" customHeight="1">
      <c r="A680" s="41">
        <v>9269</v>
      </c>
      <c r="B680" s="42" t="s">
        <v>830</v>
      </c>
      <c r="C680" s="42" t="s">
        <v>806</v>
      </c>
      <c r="D680" s="42" t="s">
        <v>876</v>
      </c>
      <c r="E680" s="42" t="s">
        <v>877</v>
      </c>
    </row>
    <row r="681" spans="1:5" ht="11.25" customHeight="1">
      <c r="A681" s="41">
        <v>9269</v>
      </c>
      <c r="B681" s="42" t="s">
        <v>830</v>
      </c>
      <c r="C681" s="42" t="s">
        <v>806</v>
      </c>
      <c r="D681" s="42" t="s">
        <v>1089</v>
      </c>
      <c r="E681" s="42" t="s">
        <v>1189</v>
      </c>
    </row>
    <row r="682" spans="1:5" ht="11.25" customHeight="1">
      <c r="A682" s="41">
        <v>9269</v>
      </c>
      <c r="B682" s="42" t="s">
        <v>830</v>
      </c>
      <c r="C682" s="42" t="s">
        <v>806</v>
      </c>
      <c r="D682" s="42" t="s">
        <v>1090</v>
      </c>
      <c r="E682" s="42" t="s">
        <v>1190</v>
      </c>
    </row>
    <row r="683" spans="1:5">
      <c r="A683" s="41">
        <v>9270</v>
      </c>
      <c r="B683" s="42" t="s">
        <v>833</v>
      </c>
      <c r="C683" s="42" t="s">
        <v>806</v>
      </c>
      <c r="D683" s="42" t="s">
        <v>1076</v>
      </c>
      <c r="E683" s="41"/>
    </row>
    <row r="684" spans="1:5" ht="11.25" customHeight="1">
      <c r="A684" s="41">
        <v>9270</v>
      </c>
      <c r="B684" s="42" t="s">
        <v>833</v>
      </c>
      <c r="C684" s="42" t="s">
        <v>806</v>
      </c>
      <c r="D684" s="42" t="s">
        <v>975</v>
      </c>
      <c r="E684" s="41"/>
    </row>
    <row r="685" spans="1:5" ht="11.25" customHeight="1">
      <c r="A685" s="41">
        <v>9271</v>
      </c>
      <c r="B685" s="42" t="s">
        <v>836</v>
      </c>
      <c r="C685" s="42" t="s">
        <v>806</v>
      </c>
      <c r="D685" s="42" t="s">
        <v>816</v>
      </c>
      <c r="E685" s="41"/>
    </row>
    <row r="686" spans="1:5" ht="11.25" customHeight="1">
      <c r="A686" s="41">
        <v>9271</v>
      </c>
      <c r="B686" s="42" t="s">
        <v>836</v>
      </c>
      <c r="C686" s="42" t="s">
        <v>806</v>
      </c>
      <c r="D686" s="42" t="s">
        <v>1080</v>
      </c>
      <c r="E686" s="41"/>
    </row>
    <row r="687" spans="1:5" ht="11.25" customHeight="1">
      <c r="A687" s="41">
        <v>9271</v>
      </c>
      <c r="B687" s="42" t="s">
        <v>836</v>
      </c>
      <c r="C687" s="42" t="s">
        <v>806</v>
      </c>
      <c r="D687" s="42" t="s">
        <v>1075</v>
      </c>
      <c r="E687" s="41"/>
    </row>
    <row r="688" spans="1:5" ht="11.25" customHeight="1">
      <c r="A688" s="41">
        <v>9272</v>
      </c>
      <c r="B688" s="42" t="s">
        <v>840</v>
      </c>
      <c r="C688" s="42" t="s">
        <v>806</v>
      </c>
      <c r="D688" s="42" t="s">
        <v>325</v>
      </c>
      <c r="E688" s="42" t="s">
        <v>326</v>
      </c>
    </row>
    <row r="689" spans="1:5" ht="11.25" customHeight="1">
      <c r="A689" s="41">
        <v>9272</v>
      </c>
      <c r="B689" s="42" t="s">
        <v>840</v>
      </c>
      <c r="C689" s="42" t="s">
        <v>806</v>
      </c>
      <c r="D689" s="42" t="s">
        <v>312</v>
      </c>
      <c r="E689" s="41"/>
    </row>
    <row r="690" spans="1:5" ht="11.25" customHeight="1">
      <c r="A690" s="41">
        <v>9272</v>
      </c>
      <c r="B690" s="42" t="s">
        <v>840</v>
      </c>
      <c r="C690" s="42" t="s">
        <v>806</v>
      </c>
      <c r="D690" s="42" t="s">
        <v>331</v>
      </c>
      <c r="E690" s="41"/>
    </row>
    <row r="691" spans="1:5" ht="11.25" customHeight="1">
      <c r="A691" s="41">
        <v>9272</v>
      </c>
      <c r="B691" s="42" t="s">
        <v>840</v>
      </c>
      <c r="C691" s="42" t="s">
        <v>806</v>
      </c>
      <c r="D691" s="42" t="s">
        <v>1075</v>
      </c>
      <c r="E691" s="41"/>
    </row>
    <row r="692" spans="1:5" ht="11.25" customHeight="1">
      <c r="A692" s="41">
        <v>9272</v>
      </c>
      <c r="B692" s="42" t="s">
        <v>840</v>
      </c>
      <c r="C692" s="42" t="s">
        <v>806</v>
      </c>
      <c r="D692" s="42" t="s">
        <v>1080</v>
      </c>
      <c r="E692" s="41"/>
    </row>
    <row r="693" spans="1:5" ht="11.25" customHeight="1">
      <c r="A693" s="41">
        <v>9273</v>
      </c>
      <c r="B693" s="42" t="s">
        <v>843</v>
      </c>
      <c r="C693" s="42" t="s">
        <v>806</v>
      </c>
      <c r="D693" s="42" t="s">
        <v>816</v>
      </c>
      <c r="E693" s="42" t="s">
        <v>1191</v>
      </c>
    </row>
    <row r="694" spans="1:5" ht="11.25" customHeight="1">
      <c r="A694" s="41">
        <v>9273</v>
      </c>
      <c r="B694" s="42" t="s">
        <v>843</v>
      </c>
      <c r="C694" s="42" t="s">
        <v>806</v>
      </c>
      <c r="D694" s="42" t="s">
        <v>1075</v>
      </c>
      <c r="E694" s="41"/>
    </row>
    <row r="695" spans="1:5" ht="11.25" customHeight="1">
      <c r="A695" s="41">
        <v>9273</v>
      </c>
      <c r="B695" s="42" t="s">
        <v>843</v>
      </c>
      <c r="C695" s="42" t="s">
        <v>806</v>
      </c>
      <c r="D695" s="42" t="s">
        <v>898</v>
      </c>
      <c r="E695" s="42" t="s">
        <v>1129</v>
      </c>
    </row>
    <row r="696" spans="1:5" ht="11.25" customHeight="1">
      <c r="A696" s="41">
        <v>9274</v>
      </c>
      <c r="B696" s="42" t="s">
        <v>847</v>
      </c>
      <c r="C696" s="42" t="s">
        <v>309</v>
      </c>
      <c r="D696" s="42" t="s">
        <v>312</v>
      </c>
      <c r="E696" s="41"/>
    </row>
    <row r="697" spans="1:5" ht="11.25" customHeight="1">
      <c r="A697" s="41">
        <v>9274</v>
      </c>
      <c r="B697" s="42" t="s">
        <v>847</v>
      </c>
      <c r="C697" s="42" t="s">
        <v>309</v>
      </c>
      <c r="D697" s="42" t="s">
        <v>912</v>
      </c>
      <c r="E697" s="41"/>
    </row>
    <row r="698" spans="1:5" ht="11.25" customHeight="1">
      <c r="A698" s="41">
        <v>9274</v>
      </c>
      <c r="B698" s="42" t="s">
        <v>847</v>
      </c>
      <c r="C698" s="42" t="s">
        <v>309</v>
      </c>
      <c r="D698" s="42" t="s">
        <v>1075</v>
      </c>
      <c r="E698" s="41"/>
    </row>
    <row r="699" spans="1:5">
      <c r="A699" s="55">
        <v>9274</v>
      </c>
      <c r="B699" s="56" t="s">
        <v>847</v>
      </c>
      <c r="C699" s="56" t="s">
        <v>309</v>
      </c>
      <c r="D699" s="56" t="s">
        <v>1076</v>
      </c>
      <c r="E699" s="56" t="s">
        <v>1188</v>
      </c>
    </row>
    <row r="700" spans="1:5" ht="11.25" customHeight="1">
      <c r="A700" s="41">
        <v>9275</v>
      </c>
      <c r="B700" s="42" t="s">
        <v>850</v>
      </c>
      <c r="C700" s="42" t="s">
        <v>806</v>
      </c>
      <c r="D700" s="42" t="s">
        <v>312</v>
      </c>
      <c r="E700" s="41"/>
    </row>
    <row r="701" spans="1:5" ht="11.25" customHeight="1">
      <c r="A701" s="41">
        <v>9275</v>
      </c>
      <c r="B701" s="42" t="s">
        <v>850</v>
      </c>
      <c r="C701" s="42" t="s">
        <v>806</v>
      </c>
      <c r="D701" s="42" t="s">
        <v>1075</v>
      </c>
      <c r="E701" s="41"/>
    </row>
    <row r="702" spans="1:5">
      <c r="A702" s="41">
        <v>9275</v>
      </c>
      <c r="B702" s="42" t="s">
        <v>850</v>
      </c>
      <c r="C702" s="42" t="s">
        <v>806</v>
      </c>
      <c r="D702" s="42" t="s">
        <v>1076</v>
      </c>
      <c r="E702" s="41"/>
    </row>
    <row r="703" spans="1:5" ht="11.25" customHeight="1">
      <c r="A703" s="41">
        <v>9275</v>
      </c>
      <c r="B703" s="42" t="s">
        <v>850</v>
      </c>
      <c r="C703" s="42" t="s">
        <v>806</v>
      </c>
      <c r="D703" s="42" t="s">
        <v>876</v>
      </c>
      <c r="E703" s="42" t="s">
        <v>1192</v>
      </c>
    </row>
    <row r="704" spans="1:5" ht="11.25" customHeight="1">
      <c r="A704" s="41">
        <v>9276</v>
      </c>
      <c r="B704" s="42" t="s">
        <v>853</v>
      </c>
      <c r="C704" s="42" t="s">
        <v>806</v>
      </c>
      <c r="D704" s="42" t="s">
        <v>312</v>
      </c>
      <c r="E704" s="41"/>
    </row>
    <row r="705" spans="1:5" ht="11.25" customHeight="1">
      <c r="A705" s="41">
        <v>9276</v>
      </c>
      <c r="B705" s="42" t="s">
        <v>853</v>
      </c>
      <c r="C705" s="42" t="s">
        <v>806</v>
      </c>
      <c r="D705" s="42" t="s">
        <v>1075</v>
      </c>
      <c r="E705" s="41"/>
    </row>
    <row r="706" spans="1:5" ht="11.25" customHeight="1">
      <c r="A706" s="41">
        <v>9276</v>
      </c>
      <c r="B706" s="42" t="s">
        <v>853</v>
      </c>
      <c r="C706" s="42" t="s">
        <v>806</v>
      </c>
      <c r="D706" s="42" t="s">
        <v>898</v>
      </c>
      <c r="E706" s="42" t="s">
        <v>1129</v>
      </c>
    </row>
    <row r="707" spans="1:5" ht="11.25" customHeight="1">
      <c r="A707" s="41">
        <v>9276</v>
      </c>
      <c r="B707" s="42" t="s">
        <v>853</v>
      </c>
      <c r="C707" s="42" t="s">
        <v>806</v>
      </c>
      <c r="D707" s="42" t="s">
        <v>1077</v>
      </c>
      <c r="E707" s="41"/>
    </row>
    <row r="708" spans="1:5">
      <c r="A708" s="41">
        <v>9276</v>
      </c>
      <c r="B708" s="42" t="s">
        <v>853</v>
      </c>
      <c r="C708" s="42" t="s">
        <v>806</v>
      </c>
      <c r="D708" s="42" t="s">
        <v>1076</v>
      </c>
      <c r="E708" s="41"/>
    </row>
    <row r="709" spans="1:5" ht="11.25" customHeight="1">
      <c r="A709" s="41">
        <v>9276</v>
      </c>
      <c r="B709" s="42" t="s">
        <v>853</v>
      </c>
      <c r="C709" s="42" t="s">
        <v>806</v>
      </c>
      <c r="D709" s="42" t="s">
        <v>1193</v>
      </c>
      <c r="E709" s="41"/>
    </row>
    <row r="710" spans="1:5" ht="11.25" customHeight="1">
      <c r="A710" s="41">
        <v>9277</v>
      </c>
      <c r="B710" s="42" t="s">
        <v>856</v>
      </c>
      <c r="C710" s="42" t="s">
        <v>806</v>
      </c>
      <c r="D710" s="42" t="s">
        <v>816</v>
      </c>
      <c r="E710" s="41"/>
    </row>
    <row r="711" spans="1:5" ht="11.25" customHeight="1">
      <c r="A711" s="41">
        <v>9277</v>
      </c>
      <c r="B711" s="42" t="s">
        <v>856</v>
      </c>
      <c r="C711" s="42" t="s">
        <v>806</v>
      </c>
      <c r="D711" s="42" t="s">
        <v>312</v>
      </c>
      <c r="E711" s="41"/>
    </row>
    <row r="712" spans="1:5" ht="11.25" customHeight="1">
      <c r="A712" s="41">
        <v>9277</v>
      </c>
      <c r="B712" s="42" t="s">
        <v>856</v>
      </c>
      <c r="C712" s="42" t="s">
        <v>806</v>
      </c>
      <c r="D712" s="42" t="s">
        <v>1075</v>
      </c>
      <c r="E712" s="41"/>
    </row>
    <row r="713" spans="1:5" ht="11.25" customHeight="1">
      <c r="A713" s="41">
        <v>9277</v>
      </c>
      <c r="B713" s="42" t="s">
        <v>856</v>
      </c>
      <c r="C713" s="42" t="s">
        <v>806</v>
      </c>
      <c r="D713" s="42" t="s">
        <v>1080</v>
      </c>
      <c r="E713" s="41"/>
    </row>
    <row r="714" spans="1:5" ht="11.25" customHeight="1">
      <c r="A714" s="41">
        <v>9278</v>
      </c>
      <c r="B714" s="42" t="s">
        <v>859</v>
      </c>
      <c r="C714" s="42" t="s">
        <v>806</v>
      </c>
      <c r="D714" s="42" t="s">
        <v>1080</v>
      </c>
      <c r="E714" s="41"/>
    </row>
    <row r="715" spans="1:5" ht="11.25" customHeight="1">
      <c r="A715" s="55">
        <v>9278</v>
      </c>
      <c r="B715" s="56" t="s">
        <v>859</v>
      </c>
      <c r="C715" s="56" t="s">
        <v>806</v>
      </c>
      <c r="D715" s="56" t="s">
        <v>325</v>
      </c>
      <c r="E715" s="56" t="s">
        <v>1194</v>
      </c>
    </row>
    <row r="716" spans="1:5" ht="11.25" customHeight="1">
      <c r="A716" s="57">
        <v>9279</v>
      </c>
      <c r="B716" s="58" t="s">
        <v>862</v>
      </c>
      <c r="C716" s="58" t="s">
        <v>806</v>
      </c>
      <c r="D716" s="58" t="s">
        <v>325</v>
      </c>
      <c r="E716" s="58" t="s">
        <v>326</v>
      </c>
    </row>
    <row r="717" spans="1:5" ht="11.25" customHeight="1">
      <c r="A717" s="41">
        <v>9279</v>
      </c>
      <c r="B717" s="42" t="s">
        <v>862</v>
      </c>
      <c r="C717" s="42" t="s">
        <v>806</v>
      </c>
      <c r="D717" s="42" t="s">
        <v>912</v>
      </c>
      <c r="E717" s="41"/>
    </row>
    <row r="718" spans="1:5" ht="11.25" customHeight="1">
      <c r="A718" s="41">
        <v>9279</v>
      </c>
      <c r="B718" s="42" t="s">
        <v>862</v>
      </c>
      <c r="C718" s="42" t="s">
        <v>806</v>
      </c>
      <c r="D718" s="42" t="s">
        <v>1093</v>
      </c>
      <c r="E718" s="42" t="s">
        <v>1094</v>
      </c>
    </row>
    <row r="719" spans="1:5" ht="11.25" customHeight="1">
      <c r="A719" s="41">
        <v>9279</v>
      </c>
      <c r="B719" s="42" t="s">
        <v>862</v>
      </c>
      <c r="C719" s="42" t="s">
        <v>806</v>
      </c>
      <c r="D719" s="42" t="s">
        <v>1093</v>
      </c>
      <c r="E719" s="42" t="s">
        <v>1195</v>
      </c>
    </row>
    <row r="720" spans="1:5" ht="11.25" customHeight="1">
      <c r="A720" s="41">
        <v>9279</v>
      </c>
      <c r="B720" s="42" t="s">
        <v>862</v>
      </c>
      <c r="C720" s="42" t="s">
        <v>806</v>
      </c>
      <c r="D720" s="42" t="s">
        <v>1093</v>
      </c>
      <c r="E720" s="42" t="s">
        <v>1196</v>
      </c>
    </row>
    <row r="721" spans="1:5" ht="11.25" customHeight="1">
      <c r="A721" s="41">
        <v>9279</v>
      </c>
      <c r="B721" s="42" t="s">
        <v>862</v>
      </c>
      <c r="C721" s="42" t="s">
        <v>806</v>
      </c>
      <c r="D721" s="42" t="s">
        <v>876</v>
      </c>
      <c r="E721" s="42" t="s">
        <v>1086</v>
      </c>
    </row>
    <row r="722" spans="1:5" ht="11.25" customHeight="1">
      <c r="A722" s="41">
        <v>9279</v>
      </c>
      <c r="B722" s="42" t="s">
        <v>862</v>
      </c>
      <c r="C722" s="42" t="s">
        <v>806</v>
      </c>
      <c r="D722" s="42" t="s">
        <v>1080</v>
      </c>
      <c r="E722" s="41"/>
    </row>
    <row r="723" spans="1:5" ht="11.25" customHeight="1">
      <c r="A723" s="41">
        <v>9280</v>
      </c>
      <c r="B723" s="42" t="s">
        <v>866</v>
      </c>
      <c r="C723" s="42" t="s">
        <v>806</v>
      </c>
      <c r="D723" s="42" t="s">
        <v>975</v>
      </c>
      <c r="E723" s="41"/>
    </row>
    <row r="724" spans="1:5" ht="11.25" customHeight="1">
      <c r="A724" s="55">
        <v>9280</v>
      </c>
      <c r="B724" s="56" t="s">
        <v>866</v>
      </c>
      <c r="C724" s="56" t="s">
        <v>806</v>
      </c>
      <c r="D724" s="56" t="s">
        <v>325</v>
      </c>
      <c r="E724" s="56" t="s">
        <v>1151</v>
      </c>
    </row>
    <row r="725" spans="1:5" ht="11.25" customHeight="1">
      <c r="A725" s="41">
        <v>9281</v>
      </c>
      <c r="B725" s="42" t="s">
        <v>869</v>
      </c>
      <c r="C725" s="42" t="s">
        <v>309</v>
      </c>
      <c r="D725" s="42" t="s">
        <v>816</v>
      </c>
      <c r="E725" s="42" t="s">
        <v>1191</v>
      </c>
    </row>
    <row r="726" spans="1:5" ht="11.25" customHeight="1">
      <c r="A726" s="41">
        <v>9281</v>
      </c>
      <c r="B726" s="42" t="s">
        <v>869</v>
      </c>
      <c r="C726" s="42" t="s">
        <v>309</v>
      </c>
      <c r="D726" s="42" t="s">
        <v>317</v>
      </c>
      <c r="E726" s="42" t="s">
        <v>1197</v>
      </c>
    </row>
    <row r="727" spans="1:5" ht="11.25" customHeight="1">
      <c r="A727" s="41">
        <v>9281</v>
      </c>
      <c r="B727" s="42" t="s">
        <v>869</v>
      </c>
      <c r="C727" s="42" t="s">
        <v>309</v>
      </c>
      <c r="D727" s="42" t="s">
        <v>1095</v>
      </c>
      <c r="E727" s="42" t="s">
        <v>1164</v>
      </c>
    </row>
    <row r="728" spans="1:5" ht="11.25" customHeight="1">
      <c r="A728" s="41">
        <v>9282</v>
      </c>
      <c r="B728" s="42" t="s">
        <v>872</v>
      </c>
      <c r="C728" s="42" t="s">
        <v>806</v>
      </c>
      <c r="D728" s="42" t="s">
        <v>876</v>
      </c>
      <c r="E728" s="42" t="s">
        <v>877</v>
      </c>
    </row>
    <row r="729" spans="1:5" ht="11.25" customHeight="1">
      <c r="A729" s="55">
        <v>9282</v>
      </c>
      <c r="B729" s="56" t="s">
        <v>872</v>
      </c>
      <c r="C729" s="56" t="s">
        <v>806</v>
      </c>
      <c r="D729" s="56" t="s">
        <v>325</v>
      </c>
      <c r="E729" s="56" t="s">
        <v>1198</v>
      </c>
    </row>
    <row r="730" spans="1:5" ht="11.25" customHeight="1">
      <c r="A730" s="41">
        <v>9283</v>
      </c>
      <c r="B730" s="42" t="s">
        <v>878</v>
      </c>
      <c r="C730" s="42" t="s">
        <v>806</v>
      </c>
      <c r="D730" s="42" t="s">
        <v>816</v>
      </c>
      <c r="E730" s="41"/>
    </row>
    <row r="731" spans="1:5" ht="11.25" customHeight="1">
      <c r="A731" s="41">
        <v>9283</v>
      </c>
      <c r="B731" s="42" t="s">
        <v>878</v>
      </c>
      <c r="C731" s="42" t="s">
        <v>806</v>
      </c>
      <c r="D731" s="42" t="s">
        <v>1081</v>
      </c>
      <c r="E731" s="41"/>
    </row>
    <row r="732" spans="1:5" ht="11.25" customHeight="1">
      <c r="A732" s="41">
        <v>9284</v>
      </c>
      <c r="B732" s="42" t="s">
        <v>881</v>
      </c>
      <c r="C732" s="42" t="s">
        <v>806</v>
      </c>
      <c r="D732" s="42" t="s">
        <v>816</v>
      </c>
      <c r="E732" s="41"/>
    </row>
    <row r="733" spans="1:5" ht="11.25" customHeight="1">
      <c r="A733" s="41">
        <v>9284</v>
      </c>
      <c r="B733" s="42" t="s">
        <v>881</v>
      </c>
      <c r="C733" s="42" t="s">
        <v>806</v>
      </c>
      <c r="D733" s="42" t="s">
        <v>975</v>
      </c>
      <c r="E733" s="41"/>
    </row>
    <row r="734" spans="1:5" ht="11.25" customHeight="1">
      <c r="A734" s="41">
        <v>9285</v>
      </c>
      <c r="B734" s="42" t="s">
        <v>884</v>
      </c>
      <c r="C734" s="42" t="s">
        <v>806</v>
      </c>
      <c r="D734" s="42" t="s">
        <v>325</v>
      </c>
      <c r="E734" s="41"/>
    </row>
    <row r="735" spans="1:5" ht="11.25" customHeight="1">
      <c r="A735" s="41">
        <v>9286</v>
      </c>
      <c r="B735" s="42" t="s">
        <v>887</v>
      </c>
      <c r="C735" s="42" t="s">
        <v>806</v>
      </c>
      <c r="D735" s="42" t="s">
        <v>912</v>
      </c>
      <c r="E735" s="41"/>
    </row>
    <row r="736" spans="1:5" ht="11.25" customHeight="1">
      <c r="A736" s="41">
        <v>9286</v>
      </c>
      <c r="B736" s="42" t="s">
        <v>887</v>
      </c>
      <c r="C736" s="42" t="s">
        <v>806</v>
      </c>
      <c r="D736" s="42" t="s">
        <v>876</v>
      </c>
      <c r="E736" s="42" t="s">
        <v>877</v>
      </c>
    </row>
    <row r="737" spans="1:5" ht="11.25" customHeight="1">
      <c r="A737" s="55">
        <v>9286</v>
      </c>
      <c r="B737" s="56" t="s">
        <v>887</v>
      </c>
      <c r="C737" s="56" t="s">
        <v>806</v>
      </c>
      <c r="D737" s="56" t="s">
        <v>325</v>
      </c>
      <c r="E737" s="56" t="s">
        <v>1194</v>
      </c>
    </row>
    <row r="738" spans="1:5" ht="11.25" customHeight="1">
      <c r="A738" s="41">
        <v>9287</v>
      </c>
      <c r="B738" s="42" t="s">
        <v>890</v>
      </c>
      <c r="C738" s="42" t="s">
        <v>806</v>
      </c>
      <c r="D738" s="42" t="s">
        <v>312</v>
      </c>
      <c r="E738" s="41"/>
    </row>
    <row r="739" spans="1:5" ht="11.25" customHeight="1">
      <c r="A739" s="41">
        <v>9287</v>
      </c>
      <c r="B739" s="42" t="s">
        <v>890</v>
      </c>
      <c r="C739" s="42" t="s">
        <v>806</v>
      </c>
      <c r="D739" s="42" t="s">
        <v>325</v>
      </c>
      <c r="E739" s="41"/>
    </row>
    <row r="740" spans="1:5" ht="11.25" customHeight="1">
      <c r="A740" s="41">
        <v>9287</v>
      </c>
      <c r="B740" s="42" t="s">
        <v>890</v>
      </c>
      <c r="C740" s="42" t="s">
        <v>806</v>
      </c>
      <c r="D740" s="42" t="s">
        <v>898</v>
      </c>
      <c r="E740" s="42" t="s">
        <v>899</v>
      </c>
    </row>
    <row r="741" spans="1:5" ht="11.25" customHeight="1">
      <c r="A741" s="41">
        <v>9288</v>
      </c>
      <c r="B741" s="42" t="s">
        <v>893</v>
      </c>
      <c r="C741" s="42" t="s">
        <v>806</v>
      </c>
      <c r="D741" s="42" t="s">
        <v>898</v>
      </c>
      <c r="E741" s="42" t="s">
        <v>899</v>
      </c>
    </row>
    <row r="742" spans="1:5" ht="11.25" customHeight="1">
      <c r="A742" s="55">
        <v>9289</v>
      </c>
      <c r="B742" s="56" t="s">
        <v>900</v>
      </c>
      <c r="C742" s="56" t="s">
        <v>806</v>
      </c>
      <c r="D742" s="56" t="s">
        <v>325</v>
      </c>
      <c r="E742" s="56" t="s">
        <v>1194</v>
      </c>
    </row>
    <row r="743" spans="1:5" ht="11.25" customHeight="1">
      <c r="A743" s="55">
        <v>9291</v>
      </c>
      <c r="B743" s="56" t="s">
        <v>905</v>
      </c>
      <c r="C743" s="56" t="s">
        <v>806</v>
      </c>
      <c r="D743" s="56" t="s">
        <v>325</v>
      </c>
      <c r="E743" s="56" t="s">
        <v>1199</v>
      </c>
    </row>
    <row r="744" spans="1:5" ht="11.25" customHeight="1">
      <c r="A744" s="41">
        <v>9292</v>
      </c>
      <c r="B744" s="42" t="s">
        <v>908</v>
      </c>
      <c r="C744" s="42" t="s">
        <v>806</v>
      </c>
      <c r="D744" s="42" t="s">
        <v>912</v>
      </c>
      <c r="E744" s="42" t="s">
        <v>913</v>
      </c>
    </row>
    <row r="745" spans="1:5" ht="11.25" customHeight="1">
      <c r="A745" s="55">
        <v>9292</v>
      </c>
      <c r="B745" s="56" t="s">
        <v>908</v>
      </c>
      <c r="C745" s="56" t="s">
        <v>806</v>
      </c>
      <c r="D745" s="56" t="s">
        <v>325</v>
      </c>
      <c r="E745" s="56" t="s">
        <v>1200</v>
      </c>
    </row>
    <row r="746" spans="1:5" ht="11.25" customHeight="1">
      <c r="A746" s="41">
        <v>9293</v>
      </c>
      <c r="B746" s="42" t="s">
        <v>914</v>
      </c>
      <c r="C746" s="42" t="s">
        <v>806</v>
      </c>
      <c r="D746" s="42" t="s">
        <v>816</v>
      </c>
      <c r="E746" s="41"/>
    </row>
    <row r="747" spans="1:5" ht="11.25" customHeight="1">
      <c r="A747" s="41">
        <v>9293</v>
      </c>
      <c r="B747" s="42" t="s">
        <v>914</v>
      </c>
      <c r="C747" s="42" t="s">
        <v>806</v>
      </c>
      <c r="D747" s="42" t="s">
        <v>317</v>
      </c>
      <c r="E747" s="42" t="s">
        <v>1201</v>
      </c>
    </row>
    <row r="748" spans="1:5" ht="11.25" customHeight="1">
      <c r="A748" s="41">
        <v>9293</v>
      </c>
      <c r="B748" s="42" t="s">
        <v>914</v>
      </c>
      <c r="C748" s="42" t="s">
        <v>806</v>
      </c>
      <c r="D748" s="42" t="s">
        <v>975</v>
      </c>
      <c r="E748" s="41"/>
    </row>
    <row r="749" spans="1:5" ht="11.25" customHeight="1">
      <c r="A749" s="41">
        <v>9293</v>
      </c>
      <c r="B749" s="42" t="s">
        <v>914</v>
      </c>
      <c r="C749" s="42" t="s">
        <v>806</v>
      </c>
      <c r="D749" s="42" t="s">
        <v>1075</v>
      </c>
      <c r="E749" s="41"/>
    </row>
    <row r="750" spans="1:5" ht="11.25" customHeight="1">
      <c r="A750" s="41">
        <v>9294</v>
      </c>
      <c r="B750" s="42" t="s">
        <v>918</v>
      </c>
      <c r="C750" s="42" t="s">
        <v>806</v>
      </c>
      <c r="D750" s="42" t="s">
        <v>317</v>
      </c>
      <c r="E750" s="42" t="s">
        <v>1201</v>
      </c>
    </row>
    <row r="751" spans="1:5" ht="11.25" customHeight="1">
      <c r="A751" s="57">
        <v>9294</v>
      </c>
      <c r="B751" s="58" t="s">
        <v>918</v>
      </c>
      <c r="C751" s="58" t="s">
        <v>806</v>
      </c>
      <c r="D751" s="58" t="s">
        <v>1202</v>
      </c>
      <c r="E751" s="58" t="s">
        <v>1194</v>
      </c>
    </row>
    <row r="752" spans="1:5" ht="11.25" customHeight="1">
      <c r="A752" s="41">
        <v>9294</v>
      </c>
      <c r="B752" s="42" t="s">
        <v>918</v>
      </c>
      <c r="C752" s="42" t="s">
        <v>806</v>
      </c>
      <c r="D752" s="42" t="s">
        <v>1075</v>
      </c>
      <c r="E752" s="41"/>
    </row>
    <row r="753" spans="1:5" ht="11.25" customHeight="1">
      <c r="A753" s="41">
        <v>9295</v>
      </c>
      <c r="B753" s="42" t="s">
        <v>922</v>
      </c>
      <c r="C753" s="42" t="s">
        <v>806</v>
      </c>
      <c r="D753" s="42" t="s">
        <v>816</v>
      </c>
      <c r="E753" s="41"/>
    </row>
    <row r="754" spans="1:5" ht="11.25" customHeight="1">
      <c r="A754" s="41">
        <v>9295</v>
      </c>
      <c r="B754" s="42" t="s">
        <v>922</v>
      </c>
      <c r="C754" s="42" t="s">
        <v>806</v>
      </c>
      <c r="D754" s="42" t="s">
        <v>312</v>
      </c>
      <c r="E754" s="41"/>
    </row>
    <row r="755" spans="1:5" ht="11.25" customHeight="1">
      <c r="A755" s="41">
        <v>9295</v>
      </c>
      <c r="B755" s="42" t="s">
        <v>922</v>
      </c>
      <c r="C755" s="42" t="s">
        <v>806</v>
      </c>
      <c r="D755" s="42" t="s">
        <v>317</v>
      </c>
      <c r="E755" s="42" t="s">
        <v>1201</v>
      </c>
    </row>
    <row r="756" spans="1:5" ht="11.25" customHeight="1">
      <c r="A756" s="41">
        <v>9296</v>
      </c>
      <c r="B756" s="42" t="s">
        <v>925</v>
      </c>
      <c r="C756" s="42" t="s">
        <v>806</v>
      </c>
      <c r="D756" s="42" t="s">
        <v>317</v>
      </c>
      <c r="E756" s="42" t="s">
        <v>1201</v>
      </c>
    </row>
    <row r="757" spans="1:5" ht="11.25" customHeight="1">
      <c r="A757" s="57">
        <v>9296</v>
      </c>
      <c r="B757" s="58" t="s">
        <v>925</v>
      </c>
      <c r="C757" s="58" t="s">
        <v>806</v>
      </c>
      <c r="D757" s="58" t="s">
        <v>1202</v>
      </c>
      <c r="E757" s="58" t="s">
        <v>1199</v>
      </c>
    </row>
    <row r="758" spans="1:5" ht="11.25" customHeight="1">
      <c r="A758" s="41">
        <v>9296</v>
      </c>
      <c r="B758" s="42" t="s">
        <v>925</v>
      </c>
      <c r="C758" s="42" t="s">
        <v>806</v>
      </c>
      <c r="D758" s="42" t="s">
        <v>912</v>
      </c>
      <c r="E758" s="42" t="s">
        <v>1203</v>
      </c>
    </row>
    <row r="759" spans="1:5" ht="11.25" customHeight="1">
      <c r="A759" s="41">
        <v>9296</v>
      </c>
      <c r="B759" s="42" t="s">
        <v>925</v>
      </c>
      <c r="C759" s="42" t="s">
        <v>806</v>
      </c>
      <c r="D759" s="42" t="s">
        <v>1075</v>
      </c>
      <c r="E759" s="41"/>
    </row>
    <row r="760" spans="1:5" ht="11.25" customHeight="1">
      <c r="A760" s="41">
        <v>9297</v>
      </c>
      <c r="B760" s="42" t="s">
        <v>928</v>
      </c>
      <c r="C760" s="42" t="s">
        <v>806</v>
      </c>
      <c r="D760" s="42" t="s">
        <v>312</v>
      </c>
      <c r="E760" s="41"/>
    </row>
    <row r="761" spans="1:5" ht="11.25" customHeight="1">
      <c r="A761" s="41">
        <v>9297</v>
      </c>
      <c r="B761" s="42" t="s">
        <v>928</v>
      </c>
      <c r="C761" s="42" t="s">
        <v>806</v>
      </c>
      <c r="D761" s="42" t="s">
        <v>317</v>
      </c>
      <c r="E761" s="42" t="s">
        <v>1201</v>
      </c>
    </row>
    <row r="762" spans="1:5" ht="11.25" customHeight="1">
      <c r="A762" s="41">
        <v>9297</v>
      </c>
      <c r="B762" s="42" t="s">
        <v>928</v>
      </c>
      <c r="C762" s="42" t="s">
        <v>806</v>
      </c>
      <c r="D762" s="42" t="s">
        <v>1202</v>
      </c>
      <c r="E762" s="41"/>
    </row>
    <row r="763" spans="1:5" ht="11.25" customHeight="1">
      <c r="A763" s="41">
        <v>9297</v>
      </c>
      <c r="B763" s="42" t="s">
        <v>928</v>
      </c>
      <c r="C763" s="42" t="s">
        <v>806</v>
      </c>
      <c r="D763" s="42" t="s">
        <v>1075</v>
      </c>
      <c r="E763" s="41"/>
    </row>
    <row r="764" spans="1:5" ht="11.25" customHeight="1">
      <c r="A764" s="41">
        <v>9298</v>
      </c>
      <c r="B764" s="42" t="s">
        <v>931</v>
      </c>
      <c r="C764" s="42" t="s">
        <v>806</v>
      </c>
      <c r="D764" s="42" t="s">
        <v>816</v>
      </c>
      <c r="E764" s="41"/>
    </row>
    <row r="765" spans="1:5" ht="11.25" customHeight="1">
      <c r="A765" s="41">
        <v>9298</v>
      </c>
      <c r="B765" s="42" t="s">
        <v>931</v>
      </c>
      <c r="C765" s="42" t="s">
        <v>806</v>
      </c>
      <c r="D765" s="42" t="s">
        <v>317</v>
      </c>
      <c r="E765" s="42" t="s">
        <v>1201</v>
      </c>
    </row>
    <row r="766" spans="1:5" ht="11.25" customHeight="1">
      <c r="A766" s="41">
        <v>9298</v>
      </c>
      <c r="B766" s="42" t="s">
        <v>931</v>
      </c>
      <c r="C766" s="42" t="s">
        <v>806</v>
      </c>
      <c r="D766" s="42" t="s">
        <v>1075</v>
      </c>
      <c r="E766" s="41"/>
    </row>
    <row r="767" spans="1:5" ht="11.25" customHeight="1">
      <c r="A767" s="41">
        <v>9298</v>
      </c>
      <c r="B767" s="42" t="s">
        <v>931</v>
      </c>
      <c r="C767" s="42" t="s">
        <v>806</v>
      </c>
      <c r="D767" s="42" t="s">
        <v>1095</v>
      </c>
      <c r="E767" s="42" t="s">
        <v>1101</v>
      </c>
    </row>
    <row r="768" spans="1:5" ht="11.25" customHeight="1">
      <c r="A768" s="41">
        <v>9299</v>
      </c>
      <c r="B768" s="42" t="s">
        <v>934</v>
      </c>
      <c r="C768" s="42" t="s">
        <v>806</v>
      </c>
      <c r="D768" s="42" t="s">
        <v>317</v>
      </c>
      <c r="E768" s="42" t="s">
        <v>1201</v>
      </c>
    </row>
    <row r="769" spans="1:5" ht="11.25" customHeight="1">
      <c r="A769" s="57">
        <v>9299</v>
      </c>
      <c r="B769" s="58" t="s">
        <v>934</v>
      </c>
      <c r="C769" s="58" t="s">
        <v>806</v>
      </c>
      <c r="D769" s="58" t="s">
        <v>1202</v>
      </c>
      <c r="E769" s="58" t="s">
        <v>1204</v>
      </c>
    </row>
    <row r="770" spans="1:5" ht="11.25" customHeight="1">
      <c r="A770" s="41">
        <v>9299</v>
      </c>
      <c r="B770" s="42" t="s">
        <v>934</v>
      </c>
      <c r="C770" s="42" t="s">
        <v>806</v>
      </c>
      <c r="D770" s="42" t="s">
        <v>1075</v>
      </c>
      <c r="E770" s="41"/>
    </row>
    <row r="771" spans="1:5" ht="11.25" customHeight="1">
      <c r="A771" s="41">
        <v>9300</v>
      </c>
      <c r="B771" s="42" t="s">
        <v>937</v>
      </c>
      <c r="C771" s="42" t="s">
        <v>806</v>
      </c>
      <c r="D771" s="42" t="s">
        <v>816</v>
      </c>
      <c r="E771" s="41"/>
    </row>
    <row r="772" spans="1:5" ht="11.25" customHeight="1">
      <c r="A772" s="41">
        <v>9300</v>
      </c>
      <c r="B772" s="42" t="s">
        <v>937</v>
      </c>
      <c r="C772" s="42" t="s">
        <v>806</v>
      </c>
      <c r="D772" s="42" t="s">
        <v>317</v>
      </c>
      <c r="E772" s="42" t="s">
        <v>1201</v>
      </c>
    </row>
    <row r="773" spans="1:5" ht="11.25" customHeight="1">
      <c r="A773" s="41">
        <v>9301</v>
      </c>
      <c r="B773" s="42" t="s">
        <v>940</v>
      </c>
      <c r="C773" s="42" t="s">
        <v>806</v>
      </c>
      <c r="D773" s="42" t="s">
        <v>816</v>
      </c>
      <c r="E773" s="41"/>
    </row>
    <row r="774" spans="1:5" ht="11.25" customHeight="1">
      <c r="A774" s="41">
        <v>9301</v>
      </c>
      <c r="B774" s="42" t="s">
        <v>940</v>
      </c>
      <c r="C774" s="42" t="s">
        <v>806</v>
      </c>
      <c r="D774" s="42" t="s">
        <v>317</v>
      </c>
      <c r="E774" s="42" t="s">
        <v>1201</v>
      </c>
    </row>
    <row r="775" spans="1:5" ht="11.25" customHeight="1">
      <c r="A775" s="41">
        <v>9301</v>
      </c>
      <c r="B775" s="42" t="s">
        <v>940</v>
      </c>
      <c r="C775" s="42" t="s">
        <v>806</v>
      </c>
      <c r="D775" s="42" t="s">
        <v>1075</v>
      </c>
      <c r="E775" s="41"/>
    </row>
    <row r="776" spans="1:5" ht="11.25" customHeight="1">
      <c r="A776" s="41">
        <v>9302</v>
      </c>
      <c r="B776" s="42" t="s">
        <v>943</v>
      </c>
      <c r="C776" s="42" t="s">
        <v>806</v>
      </c>
      <c r="D776" s="42" t="s">
        <v>816</v>
      </c>
      <c r="E776" s="41"/>
    </row>
    <row r="777" spans="1:5" ht="11.25" customHeight="1">
      <c r="A777" s="41">
        <v>9302</v>
      </c>
      <c r="B777" s="42" t="s">
        <v>943</v>
      </c>
      <c r="C777" s="42" t="s">
        <v>806</v>
      </c>
      <c r="D777" s="42" t="s">
        <v>317</v>
      </c>
      <c r="E777" s="42" t="s">
        <v>1201</v>
      </c>
    </row>
    <row r="778" spans="1:5" ht="11.25" customHeight="1">
      <c r="A778" s="41">
        <v>9302</v>
      </c>
      <c r="B778" s="42" t="s">
        <v>943</v>
      </c>
      <c r="C778" s="42" t="s">
        <v>806</v>
      </c>
      <c r="D778" s="42" t="s">
        <v>1075</v>
      </c>
      <c r="E778" s="41"/>
    </row>
    <row r="779" spans="1:5" ht="11.25" customHeight="1">
      <c r="A779" s="41">
        <v>9303</v>
      </c>
      <c r="B779" s="42" t="s">
        <v>946</v>
      </c>
      <c r="C779" s="42" t="s">
        <v>806</v>
      </c>
      <c r="D779" s="42" t="s">
        <v>312</v>
      </c>
      <c r="E779" s="41"/>
    </row>
    <row r="780" spans="1:5" ht="11.25" customHeight="1">
      <c r="A780" s="41">
        <v>9303</v>
      </c>
      <c r="B780" s="42" t="s">
        <v>946</v>
      </c>
      <c r="C780" s="42" t="s">
        <v>806</v>
      </c>
      <c r="D780" s="42" t="s">
        <v>816</v>
      </c>
      <c r="E780" s="41"/>
    </row>
    <row r="781" spans="1:5" ht="11.25" customHeight="1">
      <c r="A781" s="41">
        <v>9304</v>
      </c>
      <c r="B781" s="42" t="s">
        <v>950</v>
      </c>
      <c r="C781" s="42" t="s">
        <v>806</v>
      </c>
      <c r="D781" s="42" t="s">
        <v>816</v>
      </c>
      <c r="E781" s="41"/>
    </row>
    <row r="782" spans="1:5" ht="11.25" customHeight="1">
      <c r="A782" s="55">
        <v>9305</v>
      </c>
      <c r="B782" s="56" t="s">
        <v>953</v>
      </c>
      <c r="C782" s="56" t="s">
        <v>806</v>
      </c>
      <c r="D782" s="56" t="s">
        <v>325</v>
      </c>
      <c r="E782" s="56" t="s">
        <v>326</v>
      </c>
    </row>
    <row r="783" spans="1:5" ht="11.25" customHeight="1">
      <c r="A783" s="41">
        <v>9305</v>
      </c>
      <c r="B783" s="42" t="s">
        <v>953</v>
      </c>
      <c r="C783" s="42" t="s">
        <v>806</v>
      </c>
      <c r="D783" s="42" t="s">
        <v>312</v>
      </c>
      <c r="E783" s="41"/>
    </row>
    <row r="784" spans="1:5" ht="11.25" customHeight="1">
      <c r="A784" s="41">
        <v>9306</v>
      </c>
      <c r="B784" s="42" t="s">
        <v>958</v>
      </c>
      <c r="C784" s="42" t="s">
        <v>806</v>
      </c>
      <c r="D784" s="42" t="s">
        <v>331</v>
      </c>
      <c r="E784" s="41"/>
    </row>
    <row r="785" spans="1:5" ht="11.25" customHeight="1">
      <c r="A785" s="41">
        <v>9306</v>
      </c>
      <c r="B785" s="42" t="s">
        <v>958</v>
      </c>
      <c r="C785" s="42" t="s">
        <v>806</v>
      </c>
      <c r="D785" s="42" t="s">
        <v>816</v>
      </c>
      <c r="E785" s="41"/>
    </row>
    <row r="786" spans="1:5" ht="11.25" customHeight="1">
      <c r="A786" s="41">
        <v>9307</v>
      </c>
      <c r="B786" s="42" t="s">
        <v>961</v>
      </c>
      <c r="C786" s="42" t="s">
        <v>806</v>
      </c>
      <c r="D786" s="42" t="s">
        <v>816</v>
      </c>
      <c r="E786" s="41"/>
    </row>
    <row r="787" spans="1:5" ht="11.25" customHeight="1">
      <c r="A787" s="41">
        <v>9308</v>
      </c>
      <c r="B787" s="42" t="s">
        <v>964</v>
      </c>
      <c r="C787" s="42" t="s">
        <v>806</v>
      </c>
      <c r="D787" s="42" t="s">
        <v>816</v>
      </c>
      <c r="E787" s="41"/>
    </row>
    <row r="788" spans="1:5" ht="11.25" customHeight="1">
      <c r="A788" s="41">
        <v>9309</v>
      </c>
      <c r="B788" s="42" t="s">
        <v>967</v>
      </c>
      <c r="C788" s="42" t="s">
        <v>806</v>
      </c>
      <c r="D788" s="42" t="s">
        <v>816</v>
      </c>
      <c r="E788" s="41"/>
    </row>
    <row r="789" spans="1:5" ht="11.25" customHeight="1">
      <c r="A789" s="41">
        <v>9309</v>
      </c>
      <c r="B789" s="42" t="s">
        <v>967</v>
      </c>
      <c r="C789" s="42" t="s">
        <v>806</v>
      </c>
      <c r="D789" s="42" t="s">
        <v>975</v>
      </c>
      <c r="E789" s="42" t="s">
        <v>976</v>
      </c>
    </row>
    <row r="790" spans="1:5" ht="11.25" customHeight="1">
      <c r="A790" s="41">
        <v>9309</v>
      </c>
      <c r="B790" s="42" t="s">
        <v>967</v>
      </c>
      <c r="C790" s="42" t="s">
        <v>806</v>
      </c>
      <c r="D790" s="42" t="s">
        <v>1205</v>
      </c>
      <c r="E790" s="42" t="s">
        <v>976</v>
      </c>
    </row>
    <row r="791" spans="1:5" ht="11.25" customHeight="1">
      <c r="A791" s="41">
        <v>9310</v>
      </c>
      <c r="B791" s="42" t="s">
        <v>971</v>
      </c>
      <c r="C791" s="42" t="s">
        <v>806</v>
      </c>
      <c r="D791" s="42" t="s">
        <v>975</v>
      </c>
      <c r="E791" s="42" t="s">
        <v>976</v>
      </c>
    </row>
    <row r="792" spans="1:5" ht="11.25" customHeight="1">
      <c r="A792" s="41">
        <v>9310</v>
      </c>
      <c r="B792" s="42" t="s">
        <v>971</v>
      </c>
      <c r="C792" s="42" t="s">
        <v>806</v>
      </c>
      <c r="D792" s="42" t="s">
        <v>1205</v>
      </c>
      <c r="E792" s="42" t="s">
        <v>976</v>
      </c>
    </row>
    <row r="793" spans="1:5" ht="11.25" customHeight="1">
      <c r="A793" s="41">
        <v>9310</v>
      </c>
      <c r="B793" s="42" t="s">
        <v>971</v>
      </c>
      <c r="C793" s="42" t="s">
        <v>806</v>
      </c>
      <c r="D793" s="42" t="s">
        <v>816</v>
      </c>
      <c r="E793" s="41"/>
    </row>
    <row r="794" spans="1:5" ht="11.25" customHeight="1">
      <c r="A794" s="41">
        <v>9311</v>
      </c>
      <c r="B794" s="42" t="s">
        <v>977</v>
      </c>
      <c r="C794" s="42" t="s">
        <v>806</v>
      </c>
      <c r="D794" s="42" t="s">
        <v>975</v>
      </c>
      <c r="E794" s="41"/>
    </row>
    <row r="795" spans="1:5" ht="11.25" customHeight="1">
      <c r="A795" s="41">
        <v>9311</v>
      </c>
      <c r="B795" s="42" t="s">
        <v>977</v>
      </c>
      <c r="C795" s="42" t="s">
        <v>806</v>
      </c>
      <c r="D795" s="42" t="s">
        <v>1205</v>
      </c>
      <c r="E795" s="41"/>
    </row>
    <row r="796" spans="1:5" ht="11.25" customHeight="1">
      <c r="A796" s="41">
        <v>9312</v>
      </c>
      <c r="B796" s="42" t="s">
        <v>981</v>
      </c>
      <c r="C796" s="42" t="s">
        <v>806</v>
      </c>
      <c r="D796" s="42" t="s">
        <v>975</v>
      </c>
      <c r="E796" s="41"/>
    </row>
    <row r="797" spans="1:5" ht="11.25" customHeight="1">
      <c r="A797" s="41">
        <v>9312</v>
      </c>
      <c r="B797" s="42" t="s">
        <v>981</v>
      </c>
      <c r="C797" s="42" t="s">
        <v>806</v>
      </c>
      <c r="D797" s="42" t="s">
        <v>1205</v>
      </c>
      <c r="E797" s="41"/>
    </row>
    <row r="798" spans="1:5" ht="11.25" customHeight="1">
      <c r="A798" s="41">
        <v>9313</v>
      </c>
      <c r="B798" s="42" t="s">
        <v>982</v>
      </c>
      <c r="C798" s="42" t="s">
        <v>806</v>
      </c>
      <c r="D798" s="42" t="s">
        <v>975</v>
      </c>
      <c r="E798" s="41"/>
    </row>
    <row r="799" spans="1:5" ht="11.25" customHeight="1">
      <c r="A799" s="41">
        <v>9313</v>
      </c>
      <c r="B799" s="42" t="s">
        <v>982</v>
      </c>
      <c r="C799" s="42" t="s">
        <v>806</v>
      </c>
      <c r="D799" s="42" t="s">
        <v>1205</v>
      </c>
      <c r="E799" s="41"/>
    </row>
    <row r="800" spans="1:5" ht="11.25" customHeight="1">
      <c r="A800" s="41">
        <v>9314</v>
      </c>
      <c r="B800" s="42" t="s">
        <v>984</v>
      </c>
      <c r="C800" s="42" t="s">
        <v>806</v>
      </c>
      <c r="D800" s="42" t="s">
        <v>975</v>
      </c>
      <c r="E800" s="41"/>
    </row>
    <row r="801" spans="1:5" ht="11.25" customHeight="1">
      <c r="A801" s="41">
        <v>9314</v>
      </c>
      <c r="B801" s="42" t="s">
        <v>984</v>
      </c>
      <c r="C801" s="42" t="s">
        <v>806</v>
      </c>
      <c r="D801" s="42" t="s">
        <v>1205</v>
      </c>
      <c r="E801" s="41"/>
    </row>
    <row r="802" spans="1:5" ht="11.25" customHeight="1">
      <c r="A802" s="41">
        <v>9315</v>
      </c>
      <c r="B802" s="42" t="s">
        <v>986</v>
      </c>
      <c r="C802" s="42" t="s">
        <v>806</v>
      </c>
      <c r="D802" s="42" t="s">
        <v>975</v>
      </c>
      <c r="E802" s="41"/>
    </row>
    <row r="803" spans="1:5" ht="11.25" customHeight="1">
      <c r="A803" s="41">
        <v>9315</v>
      </c>
      <c r="B803" s="42" t="s">
        <v>986</v>
      </c>
      <c r="C803" s="42" t="s">
        <v>806</v>
      </c>
      <c r="D803" s="42" t="s">
        <v>1205</v>
      </c>
      <c r="E803" s="41"/>
    </row>
    <row r="804" spans="1:5" ht="11.25" customHeight="1">
      <c r="A804" s="41">
        <v>9316</v>
      </c>
      <c r="B804" s="42" t="s">
        <v>988</v>
      </c>
      <c r="C804" s="42" t="s">
        <v>806</v>
      </c>
      <c r="D804" s="42" t="s">
        <v>689</v>
      </c>
      <c r="E804" s="42" t="s">
        <v>991</v>
      </c>
    </row>
    <row r="805" spans="1:5" ht="11.25" customHeight="1">
      <c r="A805" s="41">
        <v>9316</v>
      </c>
      <c r="B805" s="42" t="s">
        <v>988</v>
      </c>
      <c r="C805" s="42" t="s">
        <v>806</v>
      </c>
      <c r="D805" s="42" t="s">
        <v>816</v>
      </c>
      <c r="E805" s="41"/>
    </row>
    <row r="806" spans="1:5" ht="11.25" customHeight="1">
      <c r="A806" s="41">
        <v>9317</v>
      </c>
      <c r="B806" s="42" t="s">
        <v>992</v>
      </c>
      <c r="C806" s="42" t="s">
        <v>806</v>
      </c>
      <c r="D806" s="42" t="s">
        <v>816</v>
      </c>
      <c r="E806" s="42" t="s">
        <v>861</v>
      </c>
    </row>
    <row r="807" spans="1:5" ht="11.25" customHeight="1">
      <c r="A807" s="41">
        <v>9317</v>
      </c>
      <c r="B807" s="42" t="s">
        <v>992</v>
      </c>
      <c r="C807" s="42" t="s">
        <v>806</v>
      </c>
      <c r="D807" s="42" t="s">
        <v>1126</v>
      </c>
      <c r="E807" s="42" t="s">
        <v>1206</v>
      </c>
    </row>
    <row r="808" spans="1:5" ht="11.25" customHeight="1">
      <c r="A808" s="41">
        <v>9317</v>
      </c>
      <c r="B808" s="42" t="s">
        <v>992</v>
      </c>
      <c r="C808" s="42" t="s">
        <v>806</v>
      </c>
      <c r="D808" s="42" t="s">
        <v>1126</v>
      </c>
      <c r="E808" s="42" t="s">
        <v>1207</v>
      </c>
    </row>
    <row r="809" spans="1:5" ht="11.25" customHeight="1">
      <c r="A809" s="41">
        <v>9317</v>
      </c>
      <c r="B809" s="42" t="s">
        <v>992</v>
      </c>
      <c r="C809" s="42" t="s">
        <v>806</v>
      </c>
      <c r="D809" s="42" t="s">
        <v>1161</v>
      </c>
      <c r="E809" s="42" t="s">
        <v>1208</v>
      </c>
    </row>
    <row r="810" spans="1:5" ht="11.25" customHeight="1">
      <c r="A810" s="41">
        <v>9318</v>
      </c>
      <c r="B810" s="42" t="s">
        <v>998</v>
      </c>
      <c r="C810" s="42" t="s">
        <v>806</v>
      </c>
      <c r="D810" s="42" t="s">
        <v>312</v>
      </c>
      <c r="E810" s="41"/>
    </row>
    <row r="811" spans="1:5" ht="11.25" customHeight="1">
      <c r="A811" s="41">
        <v>9318</v>
      </c>
      <c r="B811" s="42" t="s">
        <v>998</v>
      </c>
      <c r="C811" s="42" t="s">
        <v>806</v>
      </c>
      <c r="D811" s="42" t="s">
        <v>816</v>
      </c>
      <c r="E811" s="41"/>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zoomScale="85" zoomScaleNormal="85" workbookViewId="0">
      <selection activeCell="D43" sqref="D43:D44"/>
    </sheetView>
  </sheetViews>
  <sheetFormatPr defaultRowHeight="13.5"/>
  <cols>
    <col min="1" max="2" width="4.25" customWidth="1"/>
    <col min="3" max="3" width="7.875" customWidth="1"/>
    <col min="4" max="4" width="7.625" customWidth="1"/>
    <col min="5" max="5" width="4.125" style="205" customWidth="1"/>
    <col min="6" max="6" width="3.75" style="20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26.1" customHeight="1">
      <c r="A1" s="685"/>
      <c r="B1" s="685"/>
      <c r="C1" s="685"/>
      <c r="D1" s="3"/>
      <c r="E1" s="380"/>
      <c r="F1" s="380"/>
      <c r="G1" s="3"/>
      <c r="H1" s="3"/>
      <c r="I1" s="3"/>
      <c r="J1" s="3"/>
      <c r="K1" s="3"/>
      <c r="L1" s="3"/>
      <c r="M1" s="3"/>
      <c r="N1" s="3"/>
      <c r="O1" s="3"/>
      <c r="P1" s="3"/>
      <c r="Q1" s="3"/>
      <c r="R1" s="3"/>
      <c r="S1" s="3"/>
      <c r="T1" s="3"/>
      <c r="U1" s="3"/>
      <c r="V1" s="3"/>
      <c r="W1" s="3"/>
      <c r="X1" s="3"/>
    </row>
    <row r="2" spans="1:24" ht="24.95" customHeight="1" thickBot="1">
      <c r="A2" s="667" t="s">
        <v>172</v>
      </c>
      <c r="B2" s="667"/>
      <c r="C2" s="667"/>
      <c r="D2" s="667"/>
      <c r="E2" s="667"/>
      <c r="F2" s="667"/>
      <c r="G2" s="667"/>
      <c r="H2" s="667"/>
      <c r="I2" s="667"/>
      <c r="J2" s="667"/>
      <c r="K2" s="667"/>
      <c r="L2" s="667"/>
      <c r="M2" s="667"/>
      <c r="N2" s="667"/>
      <c r="O2" s="667"/>
      <c r="P2" s="273"/>
      <c r="Q2" s="247"/>
      <c r="R2" s="275"/>
      <c r="S2" s="721" t="s">
        <v>1463</v>
      </c>
      <c r="T2" s="721"/>
      <c r="U2" s="721"/>
      <c r="V2" s="721"/>
      <c r="W2" s="721"/>
      <c r="X2" s="721"/>
    </row>
    <row r="3" spans="1:24" ht="50.1" customHeight="1" thickBot="1">
      <c r="A3" s="717" t="s">
        <v>1274</v>
      </c>
      <c r="B3" s="718"/>
      <c r="C3" s="718"/>
      <c r="D3" s="722"/>
      <c r="E3" s="711" t="s">
        <v>1455</v>
      </c>
      <c r="F3" s="712"/>
      <c r="G3" s="638" t="s">
        <v>107</v>
      </c>
      <c r="H3" s="639"/>
      <c r="I3" s="640" t="s">
        <v>108</v>
      </c>
      <c r="J3" s="641"/>
      <c r="K3" s="640" t="s">
        <v>109</v>
      </c>
      <c r="L3" s="641"/>
      <c r="M3" s="640" t="s">
        <v>110</v>
      </c>
      <c r="N3" s="641"/>
      <c r="O3" s="640" t="s">
        <v>114</v>
      </c>
      <c r="P3" s="641"/>
      <c r="Q3" s="640" t="s">
        <v>111</v>
      </c>
      <c r="R3" s="641"/>
      <c r="S3" s="642" t="s">
        <v>112</v>
      </c>
      <c r="T3" s="643"/>
      <c r="U3" s="642" t="s">
        <v>113</v>
      </c>
      <c r="V3" s="716"/>
      <c r="W3" s="638" t="s">
        <v>106</v>
      </c>
      <c r="X3" s="720"/>
    </row>
    <row r="4" spans="1:24" ht="30" customHeight="1">
      <c r="A4" s="708" t="s">
        <v>137</v>
      </c>
      <c r="B4" s="709"/>
      <c r="C4" s="709"/>
      <c r="D4" s="710"/>
      <c r="E4" s="276"/>
      <c r="F4" s="381"/>
      <c r="G4" s="253"/>
      <c r="H4" s="254"/>
      <c r="I4" s="251"/>
      <c r="J4" s="252"/>
      <c r="K4" s="253"/>
      <c r="L4" s="254"/>
      <c r="M4" s="251"/>
      <c r="N4" s="255"/>
      <c r="O4" s="256"/>
      <c r="P4" s="257"/>
      <c r="Q4" s="251"/>
      <c r="R4" s="255"/>
      <c r="S4" s="256">
        <v>36</v>
      </c>
      <c r="T4" s="254"/>
      <c r="U4" s="277">
        <v>1</v>
      </c>
      <c r="V4" s="278"/>
      <c r="W4" s="279">
        <f>IF(G4+I4+K4+M4+O4+Q4+S4+U4=0,"",G4+I4+K4+M4+O4+Q4+S4+U4)</f>
        <v>37</v>
      </c>
      <c r="X4" s="280" t="str">
        <f>IF(H4+J4+L4+N4+P4+R4+T4+V4=0,"",H4+J4+L4+N4+P4+R4+T4+V4)</f>
        <v/>
      </c>
    </row>
    <row r="5" spans="1:24" ht="30" customHeight="1">
      <c r="A5" s="700" t="s">
        <v>136</v>
      </c>
      <c r="B5" s="701"/>
      <c r="C5" s="701"/>
      <c r="D5" s="702"/>
      <c r="E5" s="281"/>
      <c r="F5" s="382"/>
      <c r="G5" s="259"/>
      <c r="H5" s="260"/>
      <c r="I5" s="211"/>
      <c r="J5" s="258"/>
      <c r="K5" s="259"/>
      <c r="L5" s="260"/>
      <c r="M5" s="211"/>
      <c r="N5" s="261"/>
      <c r="O5" s="262">
        <v>4</v>
      </c>
      <c r="P5" s="263"/>
      <c r="Q5" s="211"/>
      <c r="R5" s="261"/>
      <c r="S5" s="262">
        <v>17</v>
      </c>
      <c r="T5" s="260"/>
      <c r="U5" s="282"/>
      <c r="V5" s="283"/>
      <c r="W5" s="284">
        <f t="shared" ref="W5:W10" si="0">IF(G5+I5+K5+M5+O5+Q5+S5+U5=0,"",G5+I5+K5+M5+O5+Q5+S5+U5)</f>
        <v>21</v>
      </c>
      <c r="X5" s="285" t="str">
        <f t="shared" ref="X5:X9" si="1">IF(H5+J5+L5+N5+P5+R5+T5+V5=0,"",H5+J5+L5+N5+P5+R5+T5+V5)</f>
        <v/>
      </c>
    </row>
    <row r="6" spans="1:24" ht="30" customHeight="1">
      <c r="A6" s="700" t="s">
        <v>130</v>
      </c>
      <c r="B6" s="701"/>
      <c r="C6" s="701"/>
      <c r="D6" s="702"/>
      <c r="E6" s="281">
        <v>0</v>
      </c>
      <c r="F6" s="382">
        <v>0</v>
      </c>
      <c r="G6" s="259">
        <v>0</v>
      </c>
      <c r="H6" s="260">
        <v>0</v>
      </c>
      <c r="I6" s="211">
        <v>0</v>
      </c>
      <c r="J6" s="258">
        <v>0</v>
      </c>
      <c r="K6" s="259">
        <v>0</v>
      </c>
      <c r="L6" s="260">
        <v>0</v>
      </c>
      <c r="M6" s="211">
        <v>9</v>
      </c>
      <c r="N6" s="261"/>
      <c r="O6" s="262">
        <v>19</v>
      </c>
      <c r="P6" s="263"/>
      <c r="Q6" s="211"/>
      <c r="R6" s="261"/>
      <c r="S6" s="262">
        <v>8</v>
      </c>
      <c r="T6" s="260"/>
      <c r="U6" s="282"/>
      <c r="V6" s="283"/>
      <c r="W6" s="284">
        <f t="shared" si="0"/>
        <v>36</v>
      </c>
      <c r="X6" s="285" t="str">
        <f t="shared" si="1"/>
        <v/>
      </c>
    </row>
    <row r="7" spans="1:24" ht="30" customHeight="1">
      <c r="A7" s="700" t="s">
        <v>131</v>
      </c>
      <c r="B7" s="701"/>
      <c r="C7" s="701"/>
      <c r="D7" s="702"/>
      <c r="E7" s="281">
        <v>0</v>
      </c>
      <c r="F7" s="382">
        <v>0</v>
      </c>
      <c r="G7" s="259">
        <v>0</v>
      </c>
      <c r="H7" s="260">
        <v>0</v>
      </c>
      <c r="I7" s="211">
        <v>0</v>
      </c>
      <c r="J7" s="258">
        <v>0</v>
      </c>
      <c r="K7" s="259">
        <v>0</v>
      </c>
      <c r="L7" s="260">
        <v>0</v>
      </c>
      <c r="M7" s="211">
        <v>5</v>
      </c>
      <c r="N7" s="261"/>
      <c r="O7" s="262">
        <v>7</v>
      </c>
      <c r="P7" s="263"/>
      <c r="Q7" s="211"/>
      <c r="R7" s="261"/>
      <c r="S7" s="262"/>
      <c r="T7" s="260"/>
      <c r="U7" s="282"/>
      <c r="V7" s="283"/>
      <c r="W7" s="284">
        <f t="shared" si="0"/>
        <v>12</v>
      </c>
      <c r="X7" s="285" t="str">
        <f t="shared" si="1"/>
        <v/>
      </c>
    </row>
    <row r="8" spans="1:24" ht="30" customHeight="1">
      <c r="A8" s="700" t="s">
        <v>132</v>
      </c>
      <c r="B8" s="701"/>
      <c r="C8" s="701"/>
      <c r="D8" s="702"/>
      <c r="E8" s="281"/>
      <c r="F8" s="382"/>
      <c r="G8" s="259"/>
      <c r="H8" s="260"/>
      <c r="I8" s="211"/>
      <c r="J8" s="258"/>
      <c r="K8" s="259">
        <v>3</v>
      </c>
      <c r="L8" s="260">
        <v>0</v>
      </c>
      <c r="M8" s="211">
        <v>7</v>
      </c>
      <c r="N8" s="261"/>
      <c r="O8" s="262">
        <v>1</v>
      </c>
      <c r="P8" s="263"/>
      <c r="Q8" s="211"/>
      <c r="R8" s="261"/>
      <c r="S8" s="262"/>
      <c r="T8" s="260"/>
      <c r="U8" s="282"/>
      <c r="V8" s="283"/>
      <c r="W8" s="284">
        <f t="shared" si="0"/>
        <v>11</v>
      </c>
      <c r="X8" s="285" t="str">
        <f t="shared" si="1"/>
        <v/>
      </c>
    </row>
    <row r="9" spans="1:24" ht="30" customHeight="1">
      <c r="A9" s="700" t="s">
        <v>133</v>
      </c>
      <c r="B9" s="701"/>
      <c r="C9" s="701"/>
      <c r="D9" s="702"/>
      <c r="E9" s="281"/>
      <c r="F9" s="382"/>
      <c r="G9" s="259"/>
      <c r="H9" s="260"/>
      <c r="I9" s="211">
        <v>1</v>
      </c>
      <c r="J9" s="258"/>
      <c r="K9" s="259">
        <v>6</v>
      </c>
      <c r="L9" s="260">
        <v>0</v>
      </c>
      <c r="M9" s="211">
        <v>4</v>
      </c>
      <c r="N9" s="261"/>
      <c r="O9" s="262">
        <v>1</v>
      </c>
      <c r="P9" s="263"/>
      <c r="Q9" s="211"/>
      <c r="R9" s="261"/>
      <c r="S9" s="262"/>
      <c r="T9" s="260"/>
      <c r="U9" s="282"/>
      <c r="V9" s="283"/>
      <c r="W9" s="284">
        <f t="shared" si="0"/>
        <v>12</v>
      </c>
      <c r="X9" s="285" t="str">
        <f t="shared" si="1"/>
        <v/>
      </c>
    </row>
    <row r="10" spans="1:24" ht="30" customHeight="1">
      <c r="A10" s="700" t="s">
        <v>134</v>
      </c>
      <c r="B10" s="701"/>
      <c r="C10" s="701"/>
      <c r="D10" s="702"/>
      <c r="E10" s="281"/>
      <c r="F10" s="382"/>
      <c r="G10" s="259"/>
      <c r="H10" s="260"/>
      <c r="I10" s="211">
        <v>5</v>
      </c>
      <c r="J10" s="258"/>
      <c r="K10" s="259">
        <v>12</v>
      </c>
      <c r="L10" s="260">
        <v>0</v>
      </c>
      <c r="M10" s="211">
        <v>12</v>
      </c>
      <c r="N10" s="261"/>
      <c r="O10" s="262">
        <v>10</v>
      </c>
      <c r="P10" s="263"/>
      <c r="Q10" s="211"/>
      <c r="R10" s="261"/>
      <c r="S10" s="262"/>
      <c r="T10" s="260"/>
      <c r="U10" s="282"/>
      <c r="V10" s="283"/>
      <c r="W10" s="284">
        <f t="shared" si="0"/>
        <v>39</v>
      </c>
      <c r="X10" s="285" t="str">
        <f>IF(H10+J10+L10+N10+P10+R10+T10+V10=0,"",H10+J10+L10+N10+P10+R10+T10+V10+F10)</f>
        <v/>
      </c>
    </row>
    <row r="11" spans="1:24" ht="30" customHeight="1" thickBot="1">
      <c r="A11" s="703" t="s">
        <v>135</v>
      </c>
      <c r="B11" s="704"/>
      <c r="C11" s="704"/>
      <c r="D11" s="705"/>
      <c r="E11" s="286">
        <v>1</v>
      </c>
      <c r="F11" s="383"/>
      <c r="G11" s="266">
        <v>2</v>
      </c>
      <c r="H11" s="267"/>
      <c r="I11" s="264">
        <v>7</v>
      </c>
      <c r="J11" s="265"/>
      <c r="K11" s="266">
        <v>10</v>
      </c>
      <c r="L11" s="267">
        <v>2</v>
      </c>
      <c r="M11" s="264">
        <v>6</v>
      </c>
      <c r="N11" s="268"/>
      <c r="O11" s="269"/>
      <c r="P11" s="270">
        <v>8</v>
      </c>
      <c r="Q11" s="264">
        <v>1</v>
      </c>
      <c r="R11" s="268"/>
      <c r="S11" s="269"/>
      <c r="T11" s="267"/>
      <c r="U11" s="287"/>
      <c r="V11" s="288"/>
      <c r="W11" s="289">
        <f>IF(G11+I11+K11+M11+O11+Q11+S11+U11=0,"",G11+I11+K11+M11+O11+Q11+S11+U11+E11)</f>
        <v>27</v>
      </c>
      <c r="X11" s="290">
        <f>IF(H11+J11+L11+N11+P11+R11+T11+V11=0,"",H11+J11+L11+N11+P11+R11+T11+V11+F11)</f>
        <v>10</v>
      </c>
    </row>
    <row r="12" spans="1:24" ht="30" customHeight="1" thickTop="1" thickBot="1">
      <c r="A12" s="660" t="s">
        <v>106</v>
      </c>
      <c r="B12" s="661"/>
      <c r="C12" s="661"/>
      <c r="D12" s="662"/>
      <c r="E12" s="291">
        <f>IF(SUM(E4:E11)=0,"",SUM(E4:E11))</f>
        <v>1</v>
      </c>
      <c r="F12" s="294" t="str">
        <f>IF(SUM(F4:F11)=0,"",SUM(F4:F11))</f>
        <v/>
      </c>
      <c r="G12" s="291">
        <f>IF(SUM(G4:G11)=0,"",SUM(G4:G11))</f>
        <v>2</v>
      </c>
      <c r="H12" s="292" t="str">
        <f>IF(SUM(H4:H11)=0,"",SUM(H4:H11))</f>
        <v/>
      </c>
      <c r="I12" s="293">
        <f t="shared" ref="I12:V12" si="2">IF(SUM(I4:I11)=0,"",SUM(I4:I11))</f>
        <v>13</v>
      </c>
      <c r="J12" s="294" t="str">
        <f t="shared" si="2"/>
        <v/>
      </c>
      <c r="K12" s="291">
        <f t="shared" si="2"/>
        <v>31</v>
      </c>
      <c r="L12" s="292">
        <f t="shared" si="2"/>
        <v>2</v>
      </c>
      <c r="M12" s="293">
        <f t="shared" si="2"/>
        <v>43</v>
      </c>
      <c r="N12" s="294" t="str">
        <f t="shared" si="2"/>
        <v/>
      </c>
      <c r="O12" s="291">
        <f>IF(SUM(O4:O11)=0,"",SUM(O4:O11))</f>
        <v>42</v>
      </c>
      <c r="P12" s="292">
        <f t="shared" si="2"/>
        <v>8</v>
      </c>
      <c r="Q12" s="293">
        <f t="shared" si="2"/>
        <v>1</v>
      </c>
      <c r="R12" s="294" t="str">
        <f t="shared" si="2"/>
        <v/>
      </c>
      <c r="S12" s="291">
        <f t="shared" si="2"/>
        <v>61</v>
      </c>
      <c r="T12" s="294" t="str">
        <f t="shared" si="2"/>
        <v/>
      </c>
      <c r="U12" s="291">
        <f t="shared" si="2"/>
        <v>1</v>
      </c>
      <c r="V12" s="292" t="str">
        <f t="shared" si="2"/>
        <v/>
      </c>
      <c r="W12" s="295">
        <f>SUM(W4:W11)</f>
        <v>195</v>
      </c>
      <c r="X12" s="296">
        <f>IF(SUM(X4:X11)=0,"",SUM(X4:X11))</f>
        <v>10</v>
      </c>
    </row>
    <row r="13" spans="1:24" ht="30" customHeight="1">
      <c r="A13" s="707" t="s">
        <v>1300</v>
      </c>
      <c r="B13" s="707"/>
      <c r="C13" s="707"/>
      <c r="D13" s="707"/>
      <c r="E13" s="707"/>
      <c r="F13" s="707"/>
      <c r="G13" s="707"/>
      <c r="H13" s="707"/>
      <c r="I13" s="707"/>
      <c r="J13" s="247"/>
      <c r="K13" s="247"/>
      <c r="L13" s="247"/>
      <c r="M13" s="247"/>
      <c r="N13" s="247"/>
      <c r="O13" s="247"/>
      <c r="P13" s="247"/>
      <c r="Q13" s="247"/>
      <c r="R13" s="247"/>
      <c r="S13" s="247"/>
      <c r="T13" s="247"/>
      <c r="U13" s="247"/>
      <c r="V13" s="247"/>
      <c r="W13" s="247"/>
      <c r="X13" s="247"/>
    </row>
    <row r="14" spans="1:24" ht="24.95" customHeight="1">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row>
    <row r="15" spans="1:24" ht="24.95" customHeight="1" thickBot="1">
      <c r="A15" s="667" t="s">
        <v>173</v>
      </c>
      <c r="B15" s="667"/>
      <c r="C15" s="667"/>
      <c r="D15" s="667"/>
      <c r="E15" s="667"/>
      <c r="F15" s="667"/>
      <c r="G15" s="667"/>
      <c r="H15" s="667"/>
      <c r="I15" s="667"/>
      <c r="J15" s="667"/>
      <c r="K15" s="667"/>
      <c r="L15" s="667"/>
      <c r="M15" s="667"/>
      <c r="N15" s="667"/>
      <c r="O15" s="667"/>
      <c r="P15" s="273"/>
      <c r="Q15" s="247"/>
      <c r="R15" s="297"/>
      <c r="S15" s="637" t="str">
        <f>S2</f>
        <v>（令和6年4月1日現在）</v>
      </c>
      <c r="T15" s="637"/>
      <c r="U15" s="637"/>
      <c r="V15" s="637"/>
      <c r="W15" s="637"/>
      <c r="X15" s="637"/>
    </row>
    <row r="16" spans="1:24" ht="50.1" customHeight="1" thickBot="1">
      <c r="A16" s="717" t="s">
        <v>1275</v>
      </c>
      <c r="B16" s="718"/>
      <c r="C16" s="718"/>
      <c r="D16" s="719"/>
      <c r="E16" s="711" t="s">
        <v>1455</v>
      </c>
      <c r="F16" s="712"/>
      <c r="G16" s="638" t="s">
        <v>107</v>
      </c>
      <c r="H16" s="639"/>
      <c r="I16" s="640" t="s">
        <v>108</v>
      </c>
      <c r="J16" s="641"/>
      <c r="K16" s="640" t="s">
        <v>109</v>
      </c>
      <c r="L16" s="641"/>
      <c r="M16" s="640" t="s">
        <v>110</v>
      </c>
      <c r="N16" s="641"/>
      <c r="O16" s="640" t="s">
        <v>114</v>
      </c>
      <c r="P16" s="641"/>
      <c r="Q16" s="640" t="s">
        <v>111</v>
      </c>
      <c r="R16" s="641"/>
      <c r="S16" s="642" t="s">
        <v>112</v>
      </c>
      <c r="T16" s="643"/>
      <c r="U16" s="642" t="s">
        <v>113</v>
      </c>
      <c r="V16" s="716"/>
      <c r="W16" s="638" t="s">
        <v>106</v>
      </c>
      <c r="X16" s="720"/>
    </row>
    <row r="17" spans="1:24" ht="30" customHeight="1">
      <c r="A17" s="708" t="s">
        <v>138</v>
      </c>
      <c r="B17" s="709"/>
      <c r="C17" s="709"/>
      <c r="D17" s="710"/>
      <c r="E17" s="276"/>
      <c r="F17" s="381"/>
      <c r="G17" s="253"/>
      <c r="H17" s="254"/>
      <c r="I17" s="251"/>
      <c r="J17" s="252"/>
      <c r="K17" s="253"/>
      <c r="L17" s="254"/>
      <c r="M17" s="251"/>
      <c r="N17" s="255"/>
      <c r="O17" s="256"/>
      <c r="P17" s="257"/>
      <c r="Q17" s="251"/>
      <c r="R17" s="255"/>
      <c r="S17" s="256">
        <v>1</v>
      </c>
      <c r="T17" s="254"/>
      <c r="U17" s="277"/>
      <c r="V17" s="278"/>
      <c r="W17" s="279">
        <f>IF(G17+I17+K17+M17+O17+Q17+S17+U17=0,"",G17+I17+K17+M17+O17+Q17+S17+U17)</f>
        <v>1</v>
      </c>
      <c r="X17" s="280" t="str">
        <f>IF(H17+J17+L17+N17+P17+R17+T17+V17=0,"",H17+J17+L17+N17+P17+R17+T17+V17)</f>
        <v/>
      </c>
    </row>
    <row r="18" spans="1:24" ht="30" customHeight="1">
      <c r="A18" s="700" t="s">
        <v>139</v>
      </c>
      <c r="B18" s="701"/>
      <c r="C18" s="701"/>
      <c r="D18" s="702"/>
      <c r="E18" s="281"/>
      <c r="F18" s="382"/>
      <c r="G18" s="259"/>
      <c r="H18" s="260"/>
      <c r="I18" s="211"/>
      <c r="J18" s="258"/>
      <c r="K18" s="259"/>
      <c r="L18" s="260"/>
      <c r="M18" s="211"/>
      <c r="N18" s="261"/>
      <c r="O18" s="262"/>
      <c r="P18" s="263"/>
      <c r="Q18" s="211"/>
      <c r="R18" s="261"/>
      <c r="S18" s="262">
        <v>28</v>
      </c>
      <c r="T18" s="260"/>
      <c r="U18" s="282"/>
      <c r="V18" s="283"/>
      <c r="W18" s="298">
        <f t="shared" ref="W18:W24" si="3">IF(G18+I18+K18+M18+O18+Q18+S18+U18=0,"",G18+I18+K18+M18+O18+Q18+S18+U18)</f>
        <v>28</v>
      </c>
      <c r="X18" s="299" t="str">
        <f t="shared" ref="X18:X24" si="4">IF(H18+J18+L18+N18+P18+R18+T18+V18=0,"",H18+J18+L18+N18+P18+R18+T18+V18)</f>
        <v/>
      </c>
    </row>
    <row r="19" spans="1:24" ht="30" customHeight="1">
      <c r="A19" s="700" t="s">
        <v>140</v>
      </c>
      <c r="B19" s="701"/>
      <c r="C19" s="701"/>
      <c r="D19" s="702"/>
      <c r="E19" s="281"/>
      <c r="F19" s="382"/>
      <c r="G19" s="259"/>
      <c r="H19" s="260"/>
      <c r="I19" s="211"/>
      <c r="J19" s="258"/>
      <c r="K19" s="259"/>
      <c r="L19" s="260"/>
      <c r="M19" s="211"/>
      <c r="N19" s="261"/>
      <c r="O19" s="262">
        <v>2</v>
      </c>
      <c r="P19" s="263"/>
      <c r="Q19" s="211"/>
      <c r="R19" s="261"/>
      <c r="S19" s="262">
        <v>25</v>
      </c>
      <c r="T19" s="260"/>
      <c r="U19" s="282"/>
      <c r="V19" s="283"/>
      <c r="W19" s="298">
        <f t="shared" si="3"/>
        <v>27</v>
      </c>
      <c r="X19" s="299" t="str">
        <f t="shared" si="4"/>
        <v/>
      </c>
    </row>
    <row r="20" spans="1:24" ht="30" customHeight="1">
      <c r="A20" s="700" t="s">
        <v>141</v>
      </c>
      <c r="B20" s="701"/>
      <c r="C20" s="701"/>
      <c r="D20" s="702"/>
      <c r="E20" s="281"/>
      <c r="F20" s="382"/>
      <c r="G20" s="259"/>
      <c r="H20" s="260"/>
      <c r="I20" s="211"/>
      <c r="J20" s="258"/>
      <c r="K20" s="259"/>
      <c r="L20" s="260"/>
      <c r="M20" s="211">
        <v>8</v>
      </c>
      <c r="N20" s="261"/>
      <c r="O20" s="262">
        <v>19</v>
      </c>
      <c r="P20" s="263"/>
      <c r="Q20" s="211"/>
      <c r="R20" s="261"/>
      <c r="S20" s="262">
        <v>7</v>
      </c>
      <c r="T20" s="260"/>
      <c r="U20" s="282"/>
      <c r="V20" s="283"/>
      <c r="W20" s="298">
        <f t="shared" si="3"/>
        <v>34</v>
      </c>
      <c r="X20" s="299" t="str">
        <f t="shared" si="4"/>
        <v/>
      </c>
    </row>
    <row r="21" spans="1:24" ht="30" customHeight="1">
      <c r="A21" s="700" t="s">
        <v>142</v>
      </c>
      <c r="B21" s="701"/>
      <c r="C21" s="701"/>
      <c r="D21" s="702"/>
      <c r="E21" s="281"/>
      <c r="F21" s="382"/>
      <c r="G21" s="259"/>
      <c r="H21" s="260"/>
      <c r="I21" s="211"/>
      <c r="J21" s="258"/>
      <c r="K21" s="259"/>
      <c r="L21" s="260"/>
      <c r="M21" s="211">
        <v>8</v>
      </c>
      <c r="N21" s="261"/>
      <c r="O21" s="262">
        <v>8</v>
      </c>
      <c r="P21" s="263"/>
      <c r="Q21" s="211"/>
      <c r="R21" s="261"/>
      <c r="S21" s="262"/>
      <c r="T21" s="260"/>
      <c r="U21" s="282"/>
      <c r="V21" s="283"/>
      <c r="W21" s="298">
        <f t="shared" si="3"/>
        <v>16</v>
      </c>
      <c r="X21" s="299" t="str">
        <f t="shared" si="4"/>
        <v/>
      </c>
    </row>
    <row r="22" spans="1:24" ht="30" customHeight="1">
      <c r="A22" s="700" t="s">
        <v>143</v>
      </c>
      <c r="B22" s="701"/>
      <c r="C22" s="701"/>
      <c r="D22" s="702"/>
      <c r="E22" s="281"/>
      <c r="F22" s="382"/>
      <c r="G22" s="259"/>
      <c r="H22" s="260"/>
      <c r="I22" s="211"/>
      <c r="J22" s="258"/>
      <c r="K22" s="259">
        <v>1</v>
      </c>
      <c r="L22" s="260"/>
      <c r="M22" s="211">
        <v>7</v>
      </c>
      <c r="N22" s="261"/>
      <c r="O22" s="262">
        <v>1</v>
      </c>
      <c r="P22" s="263"/>
      <c r="Q22" s="211"/>
      <c r="R22" s="261"/>
      <c r="S22" s="262"/>
      <c r="T22" s="260"/>
      <c r="U22" s="282"/>
      <c r="V22" s="283"/>
      <c r="W22" s="298">
        <f t="shared" si="3"/>
        <v>9</v>
      </c>
      <c r="X22" s="299" t="str">
        <f t="shared" si="4"/>
        <v/>
      </c>
    </row>
    <row r="23" spans="1:24" ht="30" customHeight="1">
      <c r="A23" s="700" t="s">
        <v>144</v>
      </c>
      <c r="B23" s="701"/>
      <c r="C23" s="701"/>
      <c r="D23" s="702"/>
      <c r="E23" s="281"/>
      <c r="F23" s="382"/>
      <c r="G23" s="259"/>
      <c r="H23" s="260"/>
      <c r="I23" s="211">
        <v>2</v>
      </c>
      <c r="J23" s="258"/>
      <c r="K23" s="259">
        <v>9</v>
      </c>
      <c r="L23" s="260"/>
      <c r="M23" s="211">
        <v>5</v>
      </c>
      <c r="N23" s="261"/>
      <c r="O23" s="262">
        <v>3</v>
      </c>
      <c r="P23" s="263"/>
      <c r="Q23" s="211"/>
      <c r="R23" s="261"/>
      <c r="S23" s="262"/>
      <c r="T23" s="260"/>
      <c r="U23" s="282">
        <v>1</v>
      </c>
      <c r="V23" s="283"/>
      <c r="W23" s="298">
        <f t="shared" si="3"/>
        <v>20</v>
      </c>
      <c r="X23" s="299" t="str">
        <f t="shared" si="4"/>
        <v/>
      </c>
    </row>
    <row r="24" spans="1:24" ht="30" customHeight="1">
      <c r="A24" s="700" t="s">
        <v>145</v>
      </c>
      <c r="B24" s="701"/>
      <c r="C24" s="701"/>
      <c r="D24" s="702"/>
      <c r="E24" s="281"/>
      <c r="F24" s="382"/>
      <c r="G24" s="259"/>
      <c r="H24" s="260"/>
      <c r="I24" s="211">
        <v>7</v>
      </c>
      <c r="J24" s="258"/>
      <c r="K24" s="259">
        <v>13</v>
      </c>
      <c r="L24" s="260"/>
      <c r="M24" s="211">
        <v>11</v>
      </c>
      <c r="N24" s="261"/>
      <c r="O24" s="262">
        <v>9</v>
      </c>
      <c r="P24" s="263"/>
      <c r="Q24" s="211"/>
      <c r="R24" s="261"/>
      <c r="S24" s="262"/>
      <c r="T24" s="260"/>
      <c r="U24" s="282"/>
      <c r="V24" s="283"/>
      <c r="W24" s="298">
        <f t="shared" si="3"/>
        <v>40</v>
      </c>
      <c r="X24" s="299" t="str">
        <f t="shared" si="4"/>
        <v/>
      </c>
    </row>
    <row r="25" spans="1:24" ht="30" customHeight="1" thickBot="1">
      <c r="A25" s="706" t="s">
        <v>146</v>
      </c>
      <c r="B25" s="704"/>
      <c r="C25" s="704"/>
      <c r="D25" s="705"/>
      <c r="E25" s="281">
        <v>1</v>
      </c>
      <c r="F25" s="382"/>
      <c r="G25" s="259">
        <v>2</v>
      </c>
      <c r="H25" s="260"/>
      <c r="I25" s="211">
        <v>4</v>
      </c>
      <c r="J25" s="258"/>
      <c r="K25" s="259">
        <v>8</v>
      </c>
      <c r="L25" s="260">
        <v>2</v>
      </c>
      <c r="M25" s="211">
        <v>4</v>
      </c>
      <c r="N25" s="261"/>
      <c r="O25" s="262"/>
      <c r="P25" s="263">
        <v>8</v>
      </c>
      <c r="Q25" s="211">
        <v>1</v>
      </c>
      <c r="R25" s="261"/>
      <c r="S25" s="262"/>
      <c r="T25" s="260"/>
      <c r="U25" s="287"/>
      <c r="V25" s="288"/>
      <c r="W25" s="300">
        <f>IF(G25+I25+K25+M25+O25+Q25+S25+U25=0,"",G25+I25+K25+M25+O25+Q25+S25+U25+E25)</f>
        <v>20</v>
      </c>
      <c r="X25" s="301">
        <f>IF(H25+J25+L25+N25+P25+R25+T25+V25=0,"",H25+J25+L25+N25+P25+R25+T25+V25)</f>
        <v>10</v>
      </c>
    </row>
    <row r="26" spans="1:24" ht="30" customHeight="1" thickTop="1" thickBot="1">
      <c r="A26" s="713" t="s">
        <v>106</v>
      </c>
      <c r="B26" s="714"/>
      <c r="C26" s="714"/>
      <c r="D26" s="715"/>
      <c r="E26" s="385">
        <f t="shared" ref="E26:F26" si="5">IF(SUM(E17:E25)=0,"",SUM(E17:E25))</f>
        <v>1</v>
      </c>
      <c r="F26" s="303" t="str">
        <f t="shared" si="5"/>
        <v/>
      </c>
      <c r="G26" s="384">
        <f t="shared" ref="G26:V26" si="6">IF(SUM(G17:G25)=0,"",SUM(G17:G25))</f>
        <v>2</v>
      </c>
      <c r="H26" s="303" t="str">
        <f t="shared" si="6"/>
        <v/>
      </c>
      <c r="I26" s="302">
        <f t="shared" si="6"/>
        <v>13</v>
      </c>
      <c r="J26" s="303" t="str">
        <f t="shared" si="6"/>
        <v/>
      </c>
      <c r="K26" s="304">
        <f t="shared" si="6"/>
        <v>31</v>
      </c>
      <c r="L26" s="303">
        <f t="shared" si="6"/>
        <v>2</v>
      </c>
      <c r="M26" s="302">
        <f t="shared" si="6"/>
        <v>43</v>
      </c>
      <c r="N26" s="303" t="str">
        <f t="shared" si="6"/>
        <v/>
      </c>
      <c r="O26" s="302">
        <f t="shared" si="6"/>
        <v>42</v>
      </c>
      <c r="P26" s="303">
        <f t="shared" si="6"/>
        <v>8</v>
      </c>
      <c r="Q26" s="302">
        <f t="shared" si="6"/>
        <v>1</v>
      </c>
      <c r="R26" s="303" t="str">
        <f t="shared" si="6"/>
        <v/>
      </c>
      <c r="S26" s="302">
        <f t="shared" si="6"/>
        <v>61</v>
      </c>
      <c r="T26" s="303" t="str">
        <f t="shared" si="6"/>
        <v/>
      </c>
      <c r="U26" s="302">
        <f t="shared" si="6"/>
        <v>1</v>
      </c>
      <c r="V26" s="303" t="str">
        <f t="shared" si="6"/>
        <v/>
      </c>
      <c r="W26" s="305">
        <f>SUM(W17:W25)</f>
        <v>195</v>
      </c>
      <c r="X26" s="306">
        <f>SUM(X17:X25)</f>
        <v>10</v>
      </c>
    </row>
    <row r="27" spans="1:24" ht="30" customHeight="1">
      <c r="A27" s="707" t="s">
        <v>1300</v>
      </c>
      <c r="B27" s="707"/>
      <c r="C27" s="707"/>
      <c r="D27" s="707"/>
      <c r="E27" s="707"/>
      <c r="F27" s="707"/>
      <c r="G27" s="707"/>
      <c r="H27" s="707"/>
      <c r="I27" s="707"/>
      <c r="J27" s="247"/>
      <c r="K27" s="247"/>
      <c r="L27" s="247"/>
      <c r="M27" s="247"/>
      <c r="N27" s="247"/>
      <c r="O27" s="247"/>
      <c r="P27" s="247"/>
      <c r="Q27" s="247"/>
      <c r="R27" s="247"/>
      <c r="S27" s="247"/>
      <c r="T27" s="247"/>
      <c r="U27" s="247"/>
      <c r="V27" s="247"/>
      <c r="W27" s="247"/>
      <c r="X27" s="247"/>
    </row>
  </sheetData>
  <sheetProtection selectLockedCells="1"/>
  <mergeCells count="48">
    <mergeCell ref="S3:T3"/>
    <mergeCell ref="U3:V3"/>
    <mergeCell ref="M3:N3"/>
    <mergeCell ref="A1:C1"/>
    <mergeCell ref="A2:O2"/>
    <mergeCell ref="S2:X2"/>
    <mergeCell ref="A3:D3"/>
    <mergeCell ref="W3:X3"/>
    <mergeCell ref="G3:H3"/>
    <mergeCell ref="I3:J3"/>
    <mergeCell ref="K3:L3"/>
    <mergeCell ref="O3:P3"/>
    <mergeCell ref="Q3:R3"/>
    <mergeCell ref="E3:F3"/>
    <mergeCell ref="U16:V16"/>
    <mergeCell ref="A4:D4"/>
    <mergeCell ref="A5:D5"/>
    <mergeCell ref="A6:D6"/>
    <mergeCell ref="A7:D7"/>
    <mergeCell ref="A8:D8"/>
    <mergeCell ref="S15:X15"/>
    <mergeCell ref="A16:D16"/>
    <mergeCell ref="W16:X16"/>
    <mergeCell ref="G16:H16"/>
    <mergeCell ref="I16:J16"/>
    <mergeCell ref="K16:L16"/>
    <mergeCell ref="M16:N16"/>
    <mergeCell ref="O16:P16"/>
    <mergeCell ref="Q16:R16"/>
    <mergeCell ref="S16:T16"/>
    <mergeCell ref="A26:D26"/>
    <mergeCell ref="A27:I27"/>
    <mergeCell ref="A18:D18"/>
    <mergeCell ref="A19:D19"/>
    <mergeCell ref="A20:D20"/>
    <mergeCell ref="A21:D21"/>
    <mergeCell ref="A22:D22"/>
    <mergeCell ref="A9:D9"/>
    <mergeCell ref="A11:D11"/>
    <mergeCell ref="A23:D23"/>
    <mergeCell ref="A24:D24"/>
    <mergeCell ref="A25:D25"/>
    <mergeCell ref="A12:D12"/>
    <mergeCell ref="A13:I13"/>
    <mergeCell ref="A15:O15"/>
    <mergeCell ref="A10:D10"/>
    <mergeCell ref="A17:D17"/>
    <mergeCell ref="E16:F16"/>
  </mergeCells>
  <phoneticPr fontId="1"/>
  <dataValidations count="2">
    <dataValidation imeMode="off" allowBlank="1" showInputMessage="1" showErrorMessage="1" sqref="E4:X12 E17:X26"/>
    <dataValidation imeMode="hiragana" allowBlank="1" showInputMessage="1" showErrorMessage="1" sqref="A17:D26 A4:D11 X1:IX1 A1:P1"/>
  </dataValidations>
  <pageMargins left="0.15748031496062992" right="0.70866141732283472" top="0.51181102362204722" bottom="0.59055118110236227" header="0.31496062992125984" footer="0.31496062992125984"/>
  <pageSetup paperSize="9" scale="93" firstPageNumber="6" orientation="portrait" useFirstPageNumber="1" r:id="rId1"/>
  <headerFooter>
    <oddFooter>&amp;C&amp;"Century,標準"&amp;12 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30" customWidth="1"/>
    <col min="3" max="3" width="10" style="30" bestFit="1" customWidth="1"/>
    <col min="4" max="5" width="17.375" style="31" customWidth="1"/>
    <col min="6" max="6" width="10" style="30" bestFit="1" customWidth="1"/>
  </cols>
  <sheetData>
    <row r="1" spans="2:6" ht="14.25" thickBot="1"/>
    <row r="2" spans="2:6" ht="14.25" thickBot="1">
      <c r="D2" s="49" t="s">
        <v>272</v>
      </c>
      <c r="E2" s="50">
        <v>42462</v>
      </c>
    </row>
    <row r="4" spans="2:6">
      <c r="B4" s="37" t="s">
        <v>273</v>
      </c>
      <c r="C4" s="38" t="s">
        <v>274</v>
      </c>
      <c r="D4" s="39" t="s">
        <v>280</v>
      </c>
      <c r="E4" s="39" t="s">
        <v>281</v>
      </c>
      <c r="F4" s="38" t="s">
        <v>292</v>
      </c>
    </row>
    <row r="5" spans="2:6" hidden="1">
      <c r="B5" s="41">
        <v>9104</v>
      </c>
      <c r="C5" s="42" t="s">
        <v>298</v>
      </c>
      <c r="D5" s="45">
        <v>26755</v>
      </c>
      <c r="E5" s="46">
        <f>$E$2-D5</f>
        <v>15707</v>
      </c>
      <c r="F5" s="42" t="s">
        <v>309</v>
      </c>
    </row>
    <row r="6" spans="2:6" hidden="1">
      <c r="B6" s="41">
        <v>9115</v>
      </c>
      <c r="C6" s="42" t="s">
        <v>313</v>
      </c>
      <c r="D6" s="45">
        <v>27120</v>
      </c>
      <c r="E6" s="46">
        <f t="shared" ref="E6:E69" si="0">$E$2-D6</f>
        <v>15342</v>
      </c>
      <c r="F6" s="42" t="s">
        <v>309</v>
      </c>
    </row>
    <row r="7" spans="2:6" hidden="1">
      <c r="B7" s="41">
        <v>9117</v>
      </c>
      <c r="C7" s="42" t="s">
        <v>327</v>
      </c>
      <c r="D7" s="45">
        <v>27120</v>
      </c>
      <c r="E7" s="46">
        <f t="shared" si="0"/>
        <v>15342</v>
      </c>
      <c r="F7" s="42" t="s">
        <v>309</v>
      </c>
    </row>
    <row r="8" spans="2:6" hidden="1">
      <c r="B8" s="41">
        <v>9118</v>
      </c>
      <c r="C8" s="42" t="s">
        <v>332</v>
      </c>
      <c r="D8" s="45">
        <v>27120</v>
      </c>
      <c r="E8" s="46">
        <f t="shared" si="0"/>
        <v>15342</v>
      </c>
      <c r="F8" s="42" t="s">
        <v>309</v>
      </c>
    </row>
    <row r="9" spans="2:6" hidden="1">
      <c r="B9" s="41">
        <v>9119</v>
      </c>
      <c r="C9" s="42" t="s">
        <v>335</v>
      </c>
      <c r="D9" s="45">
        <v>27120</v>
      </c>
      <c r="E9" s="46">
        <f t="shared" si="0"/>
        <v>15342</v>
      </c>
      <c r="F9" s="42" t="s">
        <v>309</v>
      </c>
    </row>
    <row r="10" spans="2:6" hidden="1">
      <c r="B10" s="41">
        <v>9124</v>
      </c>
      <c r="C10" s="42" t="s">
        <v>338</v>
      </c>
      <c r="D10" s="45">
        <v>27303</v>
      </c>
      <c r="E10" s="46">
        <f t="shared" si="0"/>
        <v>15159</v>
      </c>
      <c r="F10" s="42" t="s">
        <v>309</v>
      </c>
    </row>
    <row r="11" spans="2:6" hidden="1">
      <c r="B11" s="41">
        <v>9127</v>
      </c>
      <c r="C11" s="42" t="s">
        <v>342</v>
      </c>
      <c r="D11" s="45">
        <v>27576</v>
      </c>
      <c r="E11" s="46">
        <f t="shared" si="0"/>
        <v>14886</v>
      </c>
      <c r="F11" s="42" t="s">
        <v>355</v>
      </c>
    </row>
    <row r="12" spans="2:6" hidden="1">
      <c r="B12" s="41">
        <v>9128</v>
      </c>
      <c r="C12" s="42" t="s">
        <v>357</v>
      </c>
      <c r="D12" s="45">
        <v>27851</v>
      </c>
      <c r="E12" s="46">
        <f t="shared" si="0"/>
        <v>14611</v>
      </c>
      <c r="F12" s="42" t="s">
        <v>363</v>
      </c>
    </row>
    <row r="13" spans="2:6" hidden="1">
      <c r="B13" s="41">
        <v>9130</v>
      </c>
      <c r="C13" s="42" t="s">
        <v>365</v>
      </c>
      <c r="D13" s="45">
        <v>28216</v>
      </c>
      <c r="E13" s="46">
        <f t="shared" si="0"/>
        <v>14246</v>
      </c>
      <c r="F13" s="42" t="s">
        <v>309</v>
      </c>
    </row>
    <row r="14" spans="2:6" hidden="1">
      <c r="B14" s="41">
        <v>9131</v>
      </c>
      <c r="C14" s="42" t="s">
        <v>372</v>
      </c>
      <c r="D14" s="45">
        <v>28216</v>
      </c>
      <c r="E14" s="46">
        <f t="shared" si="0"/>
        <v>14246</v>
      </c>
      <c r="F14" s="42" t="s">
        <v>309</v>
      </c>
    </row>
    <row r="15" spans="2:6" hidden="1">
      <c r="B15" s="41">
        <v>9133</v>
      </c>
      <c r="C15" s="42" t="s">
        <v>375</v>
      </c>
      <c r="D15" s="45">
        <v>28216</v>
      </c>
      <c r="E15" s="46">
        <f t="shared" si="0"/>
        <v>14246</v>
      </c>
      <c r="F15" s="42" t="s">
        <v>382</v>
      </c>
    </row>
    <row r="16" spans="2:6" hidden="1">
      <c r="B16" s="41">
        <v>9135</v>
      </c>
      <c r="C16" s="42" t="s">
        <v>384</v>
      </c>
      <c r="D16" s="45">
        <v>28946</v>
      </c>
      <c r="E16" s="46">
        <f t="shared" si="0"/>
        <v>13516</v>
      </c>
      <c r="F16" s="42" t="s">
        <v>355</v>
      </c>
    </row>
    <row r="17" spans="2:6" hidden="1">
      <c r="B17" s="41">
        <v>9136</v>
      </c>
      <c r="C17" s="42" t="s">
        <v>390</v>
      </c>
      <c r="D17" s="45">
        <v>28946</v>
      </c>
      <c r="E17" s="46">
        <f t="shared" si="0"/>
        <v>13516</v>
      </c>
      <c r="F17" s="42" t="s">
        <v>363</v>
      </c>
    </row>
    <row r="18" spans="2:6" hidden="1">
      <c r="B18" s="41">
        <v>9137</v>
      </c>
      <c r="C18" s="42" t="s">
        <v>398</v>
      </c>
      <c r="D18" s="45">
        <v>28946</v>
      </c>
      <c r="E18" s="46">
        <f t="shared" si="0"/>
        <v>13516</v>
      </c>
      <c r="F18" s="42" t="s">
        <v>355</v>
      </c>
    </row>
    <row r="19" spans="2:6">
      <c r="B19" s="41">
        <v>9138</v>
      </c>
      <c r="C19" s="42" t="s">
        <v>403</v>
      </c>
      <c r="D19" s="45">
        <v>28946</v>
      </c>
      <c r="E19" s="46">
        <f t="shared" si="0"/>
        <v>13516</v>
      </c>
      <c r="F19" s="42" t="s">
        <v>408</v>
      </c>
    </row>
    <row r="20" spans="2:6">
      <c r="B20" s="41">
        <v>9139</v>
      </c>
      <c r="C20" s="42" t="s">
        <v>410</v>
      </c>
      <c r="D20" s="45">
        <v>29190</v>
      </c>
      <c r="E20" s="46">
        <f t="shared" si="0"/>
        <v>13272</v>
      </c>
      <c r="F20" s="42" t="s">
        <v>408</v>
      </c>
    </row>
    <row r="21" spans="2:6" hidden="1">
      <c r="B21" s="41">
        <v>9140</v>
      </c>
      <c r="C21" s="42" t="s">
        <v>417</v>
      </c>
      <c r="D21" s="45">
        <v>29281</v>
      </c>
      <c r="E21" s="46">
        <f t="shared" si="0"/>
        <v>13181</v>
      </c>
      <c r="F21" s="42" t="s">
        <v>363</v>
      </c>
    </row>
    <row r="22" spans="2:6">
      <c r="B22" s="41">
        <v>9142</v>
      </c>
      <c r="C22" s="42" t="s">
        <v>421</v>
      </c>
      <c r="D22" s="45">
        <v>29677</v>
      </c>
      <c r="E22" s="46">
        <f t="shared" si="0"/>
        <v>12785</v>
      </c>
      <c r="F22" s="42" t="s">
        <v>408</v>
      </c>
    </row>
    <row r="23" spans="2:6" hidden="1">
      <c r="B23" s="41">
        <v>9143</v>
      </c>
      <c r="C23" s="42" t="s">
        <v>425</v>
      </c>
      <c r="D23" s="45">
        <v>29860</v>
      </c>
      <c r="E23" s="46">
        <f t="shared" si="0"/>
        <v>12602</v>
      </c>
      <c r="F23" s="42" t="s">
        <v>363</v>
      </c>
    </row>
    <row r="24" spans="2:6" hidden="1">
      <c r="B24" s="41">
        <v>9144</v>
      </c>
      <c r="C24" s="42" t="s">
        <v>431</v>
      </c>
      <c r="D24" s="45">
        <v>29957</v>
      </c>
      <c r="E24" s="46">
        <f t="shared" si="0"/>
        <v>12505</v>
      </c>
      <c r="F24" s="42" t="s">
        <v>355</v>
      </c>
    </row>
    <row r="25" spans="2:6" hidden="1">
      <c r="B25" s="41">
        <v>9145</v>
      </c>
      <c r="C25" s="42" t="s">
        <v>439</v>
      </c>
      <c r="D25" s="45">
        <v>30321</v>
      </c>
      <c r="E25" s="46">
        <f t="shared" si="0"/>
        <v>12141</v>
      </c>
      <c r="F25" s="42" t="s">
        <v>363</v>
      </c>
    </row>
    <row r="26" spans="2:6" hidden="1">
      <c r="B26" s="41">
        <v>9146</v>
      </c>
      <c r="C26" s="42" t="s">
        <v>443</v>
      </c>
      <c r="D26" s="45">
        <v>30407</v>
      </c>
      <c r="E26" s="46">
        <f t="shared" si="0"/>
        <v>12055</v>
      </c>
      <c r="F26" s="42" t="s">
        <v>355</v>
      </c>
    </row>
    <row r="27" spans="2:6" hidden="1">
      <c r="B27" s="41">
        <v>9147</v>
      </c>
      <c r="C27" s="42" t="s">
        <v>449</v>
      </c>
      <c r="D27" s="45">
        <v>30407</v>
      </c>
      <c r="E27" s="46">
        <f t="shared" si="0"/>
        <v>12055</v>
      </c>
      <c r="F27" s="42" t="s">
        <v>363</v>
      </c>
    </row>
    <row r="28" spans="2:6">
      <c r="B28" s="41">
        <v>9148</v>
      </c>
      <c r="C28" s="42" t="s">
        <v>452</v>
      </c>
      <c r="D28" s="45">
        <v>30407</v>
      </c>
      <c r="E28" s="46">
        <f t="shared" si="0"/>
        <v>12055</v>
      </c>
      <c r="F28" s="42" t="s">
        <v>408</v>
      </c>
    </row>
    <row r="29" spans="2:6" hidden="1">
      <c r="B29" s="41">
        <v>9149</v>
      </c>
      <c r="C29" s="42" t="s">
        <v>456</v>
      </c>
      <c r="D29" s="45">
        <v>30407</v>
      </c>
      <c r="E29" s="46">
        <f t="shared" si="0"/>
        <v>12055</v>
      </c>
      <c r="F29" s="42" t="s">
        <v>355</v>
      </c>
    </row>
    <row r="30" spans="2:6" hidden="1">
      <c r="B30" s="41">
        <v>9151</v>
      </c>
      <c r="C30" s="42" t="s">
        <v>461</v>
      </c>
      <c r="D30" s="45">
        <v>30407</v>
      </c>
      <c r="E30" s="46">
        <f t="shared" si="0"/>
        <v>12055</v>
      </c>
      <c r="F30" s="42" t="s">
        <v>355</v>
      </c>
    </row>
    <row r="31" spans="2:6" hidden="1">
      <c r="B31" s="41">
        <v>9152</v>
      </c>
      <c r="C31" s="42" t="s">
        <v>464</v>
      </c>
      <c r="D31" s="45">
        <v>30498</v>
      </c>
      <c r="E31" s="46">
        <f t="shared" si="0"/>
        <v>11964</v>
      </c>
      <c r="F31" s="42" t="s">
        <v>355</v>
      </c>
    </row>
    <row r="32" spans="2:6" hidden="1">
      <c r="B32" s="41">
        <v>9153</v>
      </c>
      <c r="C32" s="42" t="s">
        <v>468</v>
      </c>
      <c r="D32" s="45">
        <v>30529</v>
      </c>
      <c r="E32" s="46">
        <f t="shared" si="0"/>
        <v>11933</v>
      </c>
      <c r="F32" s="42" t="s">
        <v>355</v>
      </c>
    </row>
    <row r="33" spans="2:6" hidden="1">
      <c r="B33" s="41">
        <v>9154</v>
      </c>
      <c r="C33" s="42" t="s">
        <v>472</v>
      </c>
      <c r="D33" s="45">
        <v>30529</v>
      </c>
      <c r="E33" s="46">
        <f t="shared" si="0"/>
        <v>11933</v>
      </c>
      <c r="F33" s="42" t="s">
        <v>363</v>
      </c>
    </row>
    <row r="34" spans="2:6" hidden="1">
      <c r="B34" s="41">
        <v>9155</v>
      </c>
      <c r="C34" s="42" t="s">
        <v>475</v>
      </c>
      <c r="D34" s="45">
        <v>30590</v>
      </c>
      <c r="E34" s="46">
        <f t="shared" si="0"/>
        <v>11872</v>
      </c>
      <c r="F34" s="42" t="s">
        <v>355</v>
      </c>
    </row>
    <row r="35" spans="2:6" hidden="1">
      <c r="B35" s="41">
        <v>9156</v>
      </c>
      <c r="C35" s="42" t="s">
        <v>481</v>
      </c>
      <c r="D35" s="45">
        <v>30621</v>
      </c>
      <c r="E35" s="46">
        <f t="shared" si="0"/>
        <v>11841</v>
      </c>
      <c r="F35" s="42" t="s">
        <v>355</v>
      </c>
    </row>
    <row r="36" spans="2:6">
      <c r="B36" s="41">
        <v>9157</v>
      </c>
      <c r="C36" s="42" t="s">
        <v>484</v>
      </c>
      <c r="D36" s="45">
        <v>30773</v>
      </c>
      <c r="E36" s="46">
        <f t="shared" si="0"/>
        <v>11689</v>
      </c>
      <c r="F36" s="42" t="s">
        <v>408</v>
      </c>
    </row>
    <row r="37" spans="2:6" hidden="1">
      <c r="B37" s="41">
        <v>9158</v>
      </c>
      <c r="C37" s="42" t="s">
        <v>488</v>
      </c>
      <c r="D37" s="45">
        <v>30773</v>
      </c>
      <c r="E37" s="46">
        <f t="shared" si="0"/>
        <v>11689</v>
      </c>
      <c r="F37" s="42" t="s">
        <v>355</v>
      </c>
    </row>
    <row r="38" spans="2:6">
      <c r="B38" s="41">
        <v>9159</v>
      </c>
      <c r="C38" s="42" t="s">
        <v>491</v>
      </c>
      <c r="D38" s="45">
        <v>30773</v>
      </c>
      <c r="E38" s="46">
        <f t="shared" si="0"/>
        <v>11689</v>
      </c>
      <c r="F38" s="42" t="s">
        <v>408</v>
      </c>
    </row>
    <row r="39" spans="2:6" hidden="1">
      <c r="B39" s="41">
        <v>9160</v>
      </c>
      <c r="C39" s="42" t="s">
        <v>496</v>
      </c>
      <c r="D39" s="45">
        <v>30895</v>
      </c>
      <c r="E39" s="46">
        <f t="shared" si="0"/>
        <v>11567</v>
      </c>
      <c r="F39" s="42" t="s">
        <v>355</v>
      </c>
    </row>
    <row r="40" spans="2:6" hidden="1">
      <c r="B40" s="41">
        <v>9161</v>
      </c>
      <c r="C40" s="42" t="s">
        <v>502</v>
      </c>
      <c r="D40" s="45">
        <v>31107</v>
      </c>
      <c r="E40" s="46">
        <f t="shared" si="0"/>
        <v>11355</v>
      </c>
      <c r="F40" s="42" t="s">
        <v>363</v>
      </c>
    </row>
    <row r="41" spans="2:6" hidden="1">
      <c r="B41" s="41">
        <v>9162</v>
      </c>
      <c r="C41" s="42" t="s">
        <v>506</v>
      </c>
      <c r="D41" s="45">
        <v>31107</v>
      </c>
      <c r="E41" s="46">
        <f t="shared" si="0"/>
        <v>11355</v>
      </c>
      <c r="F41" s="42" t="s">
        <v>363</v>
      </c>
    </row>
    <row r="42" spans="2:6" hidden="1">
      <c r="B42" s="41">
        <v>9163</v>
      </c>
      <c r="C42" s="42" t="s">
        <v>509</v>
      </c>
      <c r="D42" s="45">
        <v>31107</v>
      </c>
      <c r="E42" s="46">
        <f t="shared" si="0"/>
        <v>11355</v>
      </c>
      <c r="F42" s="42" t="s">
        <v>355</v>
      </c>
    </row>
    <row r="43" spans="2:6" hidden="1">
      <c r="B43" s="41">
        <v>9164</v>
      </c>
      <c r="C43" s="42" t="s">
        <v>512</v>
      </c>
      <c r="D43" s="45">
        <v>31136</v>
      </c>
      <c r="E43" s="46">
        <f t="shared" si="0"/>
        <v>11326</v>
      </c>
      <c r="F43" s="42" t="s">
        <v>355</v>
      </c>
    </row>
    <row r="44" spans="2:6" hidden="1">
      <c r="B44" s="41">
        <v>9165</v>
      </c>
      <c r="C44" s="42" t="s">
        <v>516</v>
      </c>
      <c r="D44" s="45">
        <v>31503</v>
      </c>
      <c r="E44" s="46">
        <f t="shared" si="0"/>
        <v>10959</v>
      </c>
      <c r="F44" s="42" t="s">
        <v>363</v>
      </c>
    </row>
    <row r="45" spans="2:6" hidden="1">
      <c r="B45" s="41">
        <v>9166</v>
      </c>
      <c r="C45" s="42" t="s">
        <v>520</v>
      </c>
      <c r="D45" s="45">
        <v>31503</v>
      </c>
      <c r="E45" s="46">
        <f t="shared" si="0"/>
        <v>10959</v>
      </c>
      <c r="F45" s="42" t="s">
        <v>355</v>
      </c>
    </row>
    <row r="46" spans="2:6" hidden="1">
      <c r="B46" s="41">
        <v>9167</v>
      </c>
      <c r="C46" s="42" t="s">
        <v>523</v>
      </c>
      <c r="D46" s="45">
        <v>31868</v>
      </c>
      <c r="E46" s="46">
        <f t="shared" si="0"/>
        <v>10594</v>
      </c>
      <c r="F46" s="42" t="s">
        <v>355</v>
      </c>
    </row>
    <row r="47" spans="2:6" hidden="1">
      <c r="B47" s="41">
        <v>9168</v>
      </c>
      <c r="C47" s="42" t="s">
        <v>527</v>
      </c>
      <c r="D47" s="45">
        <v>31868</v>
      </c>
      <c r="E47" s="46">
        <f t="shared" si="0"/>
        <v>10594</v>
      </c>
      <c r="F47" s="42" t="s">
        <v>363</v>
      </c>
    </row>
    <row r="48" spans="2:6" hidden="1">
      <c r="B48" s="41">
        <v>9169</v>
      </c>
      <c r="C48" s="42" t="s">
        <v>530</v>
      </c>
      <c r="D48" s="45">
        <v>31868</v>
      </c>
      <c r="E48" s="46">
        <f t="shared" si="0"/>
        <v>10594</v>
      </c>
      <c r="F48" s="42" t="s">
        <v>355</v>
      </c>
    </row>
    <row r="49" spans="2:6" hidden="1">
      <c r="B49" s="41">
        <v>9171</v>
      </c>
      <c r="C49" s="42" t="s">
        <v>533</v>
      </c>
      <c r="D49" s="45">
        <v>31868</v>
      </c>
      <c r="E49" s="46">
        <f t="shared" si="0"/>
        <v>10594</v>
      </c>
      <c r="F49" s="42" t="s">
        <v>355</v>
      </c>
    </row>
    <row r="50" spans="2:6" hidden="1">
      <c r="B50" s="41">
        <v>9172</v>
      </c>
      <c r="C50" s="42" t="s">
        <v>536</v>
      </c>
      <c r="D50" s="45">
        <v>31868</v>
      </c>
      <c r="E50" s="46">
        <f t="shared" si="0"/>
        <v>10594</v>
      </c>
      <c r="F50" s="42" t="s">
        <v>355</v>
      </c>
    </row>
    <row r="51" spans="2:6" hidden="1">
      <c r="B51" s="41">
        <v>9173</v>
      </c>
      <c r="C51" s="42" t="s">
        <v>539</v>
      </c>
      <c r="D51" s="45">
        <v>32234</v>
      </c>
      <c r="E51" s="46">
        <f t="shared" si="0"/>
        <v>10228</v>
      </c>
      <c r="F51" s="42" t="s">
        <v>355</v>
      </c>
    </row>
    <row r="52" spans="2:6" hidden="1">
      <c r="B52" s="41">
        <v>9174</v>
      </c>
      <c r="C52" s="42" t="s">
        <v>543</v>
      </c>
      <c r="D52" s="45">
        <v>32234</v>
      </c>
      <c r="E52" s="46">
        <f t="shared" si="0"/>
        <v>10228</v>
      </c>
      <c r="F52" s="42" t="s">
        <v>355</v>
      </c>
    </row>
    <row r="53" spans="2:6" hidden="1">
      <c r="B53" s="41">
        <v>9175</v>
      </c>
      <c r="C53" s="42" t="s">
        <v>546</v>
      </c>
      <c r="D53" s="45">
        <v>32234</v>
      </c>
      <c r="E53" s="46">
        <f t="shared" si="0"/>
        <v>10228</v>
      </c>
      <c r="F53" s="42" t="s">
        <v>355</v>
      </c>
    </row>
    <row r="54" spans="2:6" hidden="1">
      <c r="B54" s="41">
        <v>9177</v>
      </c>
      <c r="C54" s="42" t="s">
        <v>551</v>
      </c>
      <c r="D54" s="45">
        <v>32599</v>
      </c>
      <c r="E54" s="46">
        <f t="shared" si="0"/>
        <v>9863</v>
      </c>
      <c r="F54" s="42" t="s">
        <v>355</v>
      </c>
    </row>
    <row r="55" spans="2:6" hidden="1">
      <c r="B55" s="41">
        <v>9178</v>
      </c>
      <c r="C55" s="42" t="s">
        <v>555</v>
      </c>
      <c r="D55" s="45">
        <v>32599</v>
      </c>
      <c r="E55" s="46">
        <f t="shared" si="0"/>
        <v>9863</v>
      </c>
      <c r="F55" s="42" t="s">
        <v>363</v>
      </c>
    </row>
    <row r="56" spans="2:6" hidden="1">
      <c r="B56" s="41">
        <v>9179</v>
      </c>
      <c r="C56" s="42" t="s">
        <v>557</v>
      </c>
      <c r="D56" s="45">
        <v>32599</v>
      </c>
      <c r="E56" s="46">
        <f t="shared" si="0"/>
        <v>9863</v>
      </c>
      <c r="F56" s="42" t="s">
        <v>355</v>
      </c>
    </row>
    <row r="57" spans="2:6" hidden="1">
      <c r="B57" s="41">
        <v>9181</v>
      </c>
      <c r="C57" s="42" t="s">
        <v>559</v>
      </c>
      <c r="D57" s="45">
        <v>32599</v>
      </c>
      <c r="E57" s="46">
        <f t="shared" si="0"/>
        <v>9863</v>
      </c>
      <c r="F57" s="42" t="s">
        <v>363</v>
      </c>
    </row>
    <row r="58" spans="2:6" hidden="1">
      <c r="B58" s="41">
        <v>9182</v>
      </c>
      <c r="C58" s="42" t="s">
        <v>561</v>
      </c>
      <c r="D58" s="45">
        <v>32599</v>
      </c>
      <c r="E58" s="46">
        <f t="shared" si="0"/>
        <v>9863</v>
      </c>
      <c r="F58" s="42" t="s">
        <v>355</v>
      </c>
    </row>
    <row r="59" spans="2:6" hidden="1">
      <c r="B59" s="41">
        <v>9183</v>
      </c>
      <c r="C59" s="42" t="s">
        <v>564</v>
      </c>
      <c r="D59" s="45">
        <v>32599</v>
      </c>
      <c r="E59" s="46">
        <f t="shared" si="0"/>
        <v>9863</v>
      </c>
      <c r="F59" s="42" t="s">
        <v>309</v>
      </c>
    </row>
    <row r="60" spans="2:6" hidden="1">
      <c r="B60" s="41">
        <v>9184</v>
      </c>
      <c r="C60" s="42" t="s">
        <v>567</v>
      </c>
      <c r="D60" s="45">
        <v>32599</v>
      </c>
      <c r="E60" s="46">
        <f t="shared" si="0"/>
        <v>9863</v>
      </c>
      <c r="F60" s="42" t="s">
        <v>309</v>
      </c>
    </row>
    <row r="61" spans="2:6" hidden="1">
      <c r="B61" s="41">
        <v>9185</v>
      </c>
      <c r="C61" s="42" t="s">
        <v>570</v>
      </c>
      <c r="D61" s="45">
        <v>32782</v>
      </c>
      <c r="E61" s="46">
        <f t="shared" si="0"/>
        <v>9680</v>
      </c>
      <c r="F61" s="42" t="s">
        <v>355</v>
      </c>
    </row>
    <row r="62" spans="2:6" hidden="1">
      <c r="B62" s="41">
        <v>9186</v>
      </c>
      <c r="C62" s="42" t="s">
        <v>574</v>
      </c>
      <c r="D62" s="45">
        <v>32964</v>
      </c>
      <c r="E62" s="46">
        <f t="shared" si="0"/>
        <v>9498</v>
      </c>
      <c r="F62" s="42" t="s">
        <v>355</v>
      </c>
    </row>
    <row r="63" spans="2:6" hidden="1">
      <c r="B63" s="41">
        <v>9187</v>
      </c>
      <c r="C63" s="42" t="s">
        <v>578</v>
      </c>
      <c r="D63" s="45">
        <v>32964</v>
      </c>
      <c r="E63" s="46">
        <f t="shared" si="0"/>
        <v>9498</v>
      </c>
      <c r="F63" s="42" t="s">
        <v>355</v>
      </c>
    </row>
    <row r="64" spans="2:6" hidden="1">
      <c r="B64" s="41">
        <v>9188</v>
      </c>
      <c r="C64" s="42" t="s">
        <v>581</v>
      </c>
      <c r="D64" s="45">
        <v>32964</v>
      </c>
      <c r="E64" s="46">
        <f t="shared" si="0"/>
        <v>9498</v>
      </c>
      <c r="F64" s="42" t="s">
        <v>355</v>
      </c>
    </row>
    <row r="65" spans="2:6" hidden="1">
      <c r="B65" s="41">
        <v>9189</v>
      </c>
      <c r="C65" s="42" t="s">
        <v>586</v>
      </c>
      <c r="D65" s="45">
        <v>32964</v>
      </c>
      <c r="E65" s="46">
        <f t="shared" si="0"/>
        <v>9498</v>
      </c>
      <c r="F65" s="42" t="s">
        <v>309</v>
      </c>
    </row>
    <row r="66" spans="2:6" hidden="1">
      <c r="B66" s="41">
        <v>9190</v>
      </c>
      <c r="C66" s="42" t="s">
        <v>589</v>
      </c>
      <c r="D66" s="45">
        <v>32964</v>
      </c>
      <c r="E66" s="46">
        <f t="shared" si="0"/>
        <v>9498</v>
      </c>
      <c r="F66" s="42" t="s">
        <v>355</v>
      </c>
    </row>
    <row r="67" spans="2:6" hidden="1">
      <c r="B67" s="41">
        <v>9191</v>
      </c>
      <c r="C67" s="42" t="s">
        <v>592</v>
      </c>
      <c r="D67" s="45">
        <v>32964</v>
      </c>
      <c r="E67" s="46">
        <f t="shared" si="0"/>
        <v>9498</v>
      </c>
      <c r="F67" s="42" t="s">
        <v>309</v>
      </c>
    </row>
    <row r="68" spans="2:6" hidden="1">
      <c r="B68" s="41">
        <v>9192</v>
      </c>
      <c r="C68" s="42" t="s">
        <v>595</v>
      </c>
      <c r="D68" s="45">
        <v>32964</v>
      </c>
      <c r="E68" s="46">
        <f t="shared" si="0"/>
        <v>9498</v>
      </c>
      <c r="F68" s="42" t="s">
        <v>309</v>
      </c>
    </row>
    <row r="69" spans="2:6" hidden="1">
      <c r="B69" s="41">
        <v>9193</v>
      </c>
      <c r="C69" s="42" t="s">
        <v>598</v>
      </c>
      <c r="D69" s="45">
        <v>32964</v>
      </c>
      <c r="E69" s="46">
        <f t="shared" si="0"/>
        <v>9498</v>
      </c>
      <c r="F69" s="42" t="s">
        <v>355</v>
      </c>
    </row>
    <row r="70" spans="2:6" hidden="1">
      <c r="B70" s="41">
        <v>9194</v>
      </c>
      <c r="C70" s="42" t="s">
        <v>603</v>
      </c>
      <c r="D70" s="45">
        <v>33270</v>
      </c>
      <c r="E70" s="46">
        <f t="shared" ref="E70:E133" si="1">$E$2-D70</f>
        <v>9192</v>
      </c>
      <c r="F70" s="42" t="s">
        <v>309</v>
      </c>
    </row>
    <row r="71" spans="2:6" hidden="1">
      <c r="B71" s="41">
        <v>9195</v>
      </c>
      <c r="C71" s="42" t="s">
        <v>607</v>
      </c>
      <c r="D71" s="45">
        <v>33270</v>
      </c>
      <c r="E71" s="46">
        <f t="shared" si="1"/>
        <v>9192</v>
      </c>
      <c r="F71" s="42" t="s">
        <v>309</v>
      </c>
    </row>
    <row r="72" spans="2:6" hidden="1">
      <c r="B72" s="41">
        <v>9196</v>
      </c>
      <c r="C72" s="42" t="s">
        <v>610</v>
      </c>
      <c r="D72" s="45">
        <v>33329</v>
      </c>
      <c r="E72" s="46">
        <f t="shared" si="1"/>
        <v>9133</v>
      </c>
      <c r="F72" s="42" t="s">
        <v>355</v>
      </c>
    </row>
    <row r="73" spans="2:6" hidden="1">
      <c r="B73" s="41">
        <v>9197</v>
      </c>
      <c r="C73" s="42" t="s">
        <v>614</v>
      </c>
      <c r="D73" s="45">
        <v>33329</v>
      </c>
      <c r="E73" s="46">
        <f t="shared" si="1"/>
        <v>9133</v>
      </c>
      <c r="F73" s="42" t="s">
        <v>355</v>
      </c>
    </row>
    <row r="74" spans="2:6" hidden="1">
      <c r="B74" s="41">
        <v>9198</v>
      </c>
      <c r="C74" s="42" t="s">
        <v>617</v>
      </c>
      <c r="D74" s="45">
        <v>33329</v>
      </c>
      <c r="E74" s="46">
        <f t="shared" si="1"/>
        <v>9133</v>
      </c>
      <c r="F74" s="42" t="s">
        <v>355</v>
      </c>
    </row>
    <row r="75" spans="2:6" hidden="1">
      <c r="B75" s="41">
        <v>9199</v>
      </c>
      <c r="C75" s="42" t="s">
        <v>620</v>
      </c>
      <c r="D75" s="45">
        <v>33329</v>
      </c>
      <c r="E75" s="46">
        <f t="shared" si="1"/>
        <v>9133</v>
      </c>
      <c r="F75" s="42" t="s">
        <v>309</v>
      </c>
    </row>
    <row r="76" spans="2:6" hidden="1">
      <c r="B76" s="41">
        <v>9200</v>
      </c>
      <c r="C76" s="42" t="s">
        <v>623</v>
      </c>
      <c r="D76" s="45">
        <v>33329</v>
      </c>
      <c r="E76" s="46">
        <f t="shared" si="1"/>
        <v>9133</v>
      </c>
      <c r="F76" s="42" t="s">
        <v>355</v>
      </c>
    </row>
    <row r="77" spans="2:6" hidden="1">
      <c r="B77" s="41">
        <v>9201</v>
      </c>
      <c r="C77" s="42" t="s">
        <v>626</v>
      </c>
      <c r="D77" s="45">
        <v>33329</v>
      </c>
      <c r="E77" s="46">
        <f t="shared" si="1"/>
        <v>9133</v>
      </c>
      <c r="F77" s="42" t="s">
        <v>309</v>
      </c>
    </row>
    <row r="78" spans="2:6" hidden="1">
      <c r="B78" s="41">
        <v>9202</v>
      </c>
      <c r="C78" s="42" t="s">
        <v>629</v>
      </c>
      <c r="D78" s="45">
        <v>33543</v>
      </c>
      <c r="E78" s="46">
        <f t="shared" si="1"/>
        <v>8919</v>
      </c>
      <c r="F78" s="42" t="s">
        <v>309</v>
      </c>
    </row>
    <row r="79" spans="2:6" hidden="1">
      <c r="B79" s="41">
        <v>9203</v>
      </c>
      <c r="C79" s="42" t="s">
        <v>633</v>
      </c>
      <c r="D79" s="45">
        <v>33695</v>
      </c>
      <c r="E79" s="46">
        <f t="shared" si="1"/>
        <v>8767</v>
      </c>
      <c r="F79" s="42" t="s">
        <v>355</v>
      </c>
    </row>
    <row r="80" spans="2:6" hidden="1">
      <c r="B80" s="41">
        <v>9204</v>
      </c>
      <c r="C80" s="42" t="s">
        <v>637</v>
      </c>
      <c r="D80" s="45">
        <v>33695</v>
      </c>
      <c r="E80" s="46">
        <f t="shared" si="1"/>
        <v>8767</v>
      </c>
      <c r="F80" s="42" t="s">
        <v>309</v>
      </c>
    </row>
    <row r="81" spans="2:6" hidden="1">
      <c r="B81" s="41">
        <v>9205</v>
      </c>
      <c r="C81" s="42" t="s">
        <v>642</v>
      </c>
      <c r="D81" s="45">
        <v>33695</v>
      </c>
      <c r="E81" s="46">
        <f t="shared" si="1"/>
        <v>8767</v>
      </c>
      <c r="F81" s="42" t="s">
        <v>309</v>
      </c>
    </row>
    <row r="82" spans="2:6" hidden="1">
      <c r="B82" s="41">
        <v>9206</v>
      </c>
      <c r="C82" s="42" t="s">
        <v>645</v>
      </c>
      <c r="D82" s="45">
        <v>33695</v>
      </c>
      <c r="E82" s="46">
        <f t="shared" si="1"/>
        <v>8767</v>
      </c>
      <c r="F82" s="42" t="s">
        <v>309</v>
      </c>
    </row>
    <row r="83" spans="2:6" hidden="1">
      <c r="B83" s="41">
        <v>9207</v>
      </c>
      <c r="C83" s="42" t="s">
        <v>648</v>
      </c>
      <c r="D83" s="45">
        <v>33695</v>
      </c>
      <c r="E83" s="46">
        <f t="shared" si="1"/>
        <v>8767</v>
      </c>
      <c r="F83" s="42" t="s">
        <v>309</v>
      </c>
    </row>
    <row r="84" spans="2:6" hidden="1">
      <c r="B84" s="41">
        <v>9208</v>
      </c>
      <c r="C84" s="42" t="s">
        <v>653</v>
      </c>
      <c r="D84" s="45">
        <v>33695</v>
      </c>
      <c r="E84" s="46">
        <f t="shared" si="1"/>
        <v>8767</v>
      </c>
      <c r="F84" s="42" t="s">
        <v>355</v>
      </c>
    </row>
    <row r="85" spans="2:6" hidden="1">
      <c r="B85" s="41">
        <v>9209</v>
      </c>
      <c r="C85" s="42" t="s">
        <v>656</v>
      </c>
      <c r="D85" s="45">
        <v>33695</v>
      </c>
      <c r="E85" s="46">
        <f t="shared" si="1"/>
        <v>8767</v>
      </c>
      <c r="F85" s="42" t="s">
        <v>355</v>
      </c>
    </row>
    <row r="86" spans="2:6" hidden="1">
      <c r="B86" s="41">
        <v>9210</v>
      </c>
      <c r="C86" s="42" t="s">
        <v>659</v>
      </c>
      <c r="D86" s="45">
        <v>33695</v>
      </c>
      <c r="E86" s="46">
        <f t="shared" si="1"/>
        <v>8767</v>
      </c>
      <c r="F86" s="42" t="s">
        <v>309</v>
      </c>
    </row>
    <row r="87" spans="2:6" hidden="1">
      <c r="B87" s="41">
        <v>9212</v>
      </c>
      <c r="C87" s="42" t="s">
        <v>662</v>
      </c>
      <c r="D87" s="45">
        <v>34060</v>
      </c>
      <c r="E87" s="46">
        <f t="shared" si="1"/>
        <v>8402</v>
      </c>
      <c r="F87" s="42" t="s">
        <v>309</v>
      </c>
    </row>
    <row r="88" spans="2:6" hidden="1">
      <c r="B88" s="41">
        <v>9213</v>
      </c>
      <c r="C88" s="42" t="s">
        <v>666</v>
      </c>
      <c r="D88" s="45">
        <v>34060</v>
      </c>
      <c r="E88" s="46">
        <f t="shared" si="1"/>
        <v>8402</v>
      </c>
      <c r="F88" s="42" t="s">
        <v>355</v>
      </c>
    </row>
    <row r="89" spans="2:6" hidden="1">
      <c r="B89" s="41">
        <v>9214</v>
      </c>
      <c r="C89" s="42" t="s">
        <v>669</v>
      </c>
      <c r="D89" s="45">
        <v>34060</v>
      </c>
      <c r="E89" s="46">
        <f t="shared" si="1"/>
        <v>8402</v>
      </c>
      <c r="F89" s="42" t="s">
        <v>355</v>
      </c>
    </row>
    <row r="90" spans="2:6" hidden="1">
      <c r="B90" s="41">
        <v>9215</v>
      </c>
      <c r="C90" s="42" t="s">
        <v>672</v>
      </c>
      <c r="D90" s="45">
        <v>34060</v>
      </c>
      <c r="E90" s="46">
        <f t="shared" si="1"/>
        <v>8402</v>
      </c>
      <c r="F90" s="42" t="s">
        <v>355</v>
      </c>
    </row>
    <row r="91" spans="2:6" hidden="1">
      <c r="B91" s="41">
        <v>9217</v>
      </c>
      <c r="C91" s="42" t="s">
        <v>675</v>
      </c>
      <c r="D91" s="45">
        <v>34425</v>
      </c>
      <c r="E91" s="46">
        <f t="shared" si="1"/>
        <v>8037</v>
      </c>
      <c r="F91" s="42" t="s">
        <v>355</v>
      </c>
    </row>
    <row r="92" spans="2:6" hidden="1">
      <c r="B92" s="41">
        <v>9218</v>
      </c>
      <c r="C92" s="42" t="s">
        <v>679</v>
      </c>
      <c r="D92" s="45">
        <v>34425</v>
      </c>
      <c r="E92" s="46">
        <f t="shared" si="1"/>
        <v>8037</v>
      </c>
      <c r="F92" s="42" t="s">
        <v>355</v>
      </c>
    </row>
    <row r="93" spans="2:6" hidden="1">
      <c r="B93" s="41">
        <v>9220</v>
      </c>
      <c r="C93" s="42" t="s">
        <v>682</v>
      </c>
      <c r="D93" s="45">
        <v>34425</v>
      </c>
      <c r="E93" s="46">
        <f t="shared" si="1"/>
        <v>8037</v>
      </c>
      <c r="F93" s="42" t="s">
        <v>309</v>
      </c>
    </row>
    <row r="94" spans="2:6" hidden="1">
      <c r="B94" s="41">
        <v>9221</v>
      </c>
      <c r="C94" s="42" t="s">
        <v>685</v>
      </c>
      <c r="D94" s="45">
        <v>34425</v>
      </c>
      <c r="E94" s="46">
        <f t="shared" si="1"/>
        <v>8037</v>
      </c>
      <c r="F94" s="42" t="s">
        <v>355</v>
      </c>
    </row>
    <row r="95" spans="2:6" hidden="1">
      <c r="B95" s="41">
        <v>9222</v>
      </c>
      <c r="C95" s="42" t="s">
        <v>691</v>
      </c>
      <c r="D95" s="45">
        <v>34425</v>
      </c>
      <c r="E95" s="46">
        <f t="shared" si="1"/>
        <v>8037</v>
      </c>
      <c r="F95" s="42" t="s">
        <v>309</v>
      </c>
    </row>
    <row r="96" spans="2:6" hidden="1">
      <c r="B96" s="41">
        <v>9223</v>
      </c>
      <c r="C96" s="42" t="s">
        <v>693</v>
      </c>
      <c r="D96" s="45">
        <v>34425</v>
      </c>
      <c r="E96" s="46">
        <f t="shared" si="1"/>
        <v>8037</v>
      </c>
      <c r="F96" s="42" t="s">
        <v>355</v>
      </c>
    </row>
    <row r="97" spans="2:6" hidden="1">
      <c r="B97" s="41">
        <v>9224</v>
      </c>
      <c r="C97" s="42" t="s">
        <v>697</v>
      </c>
      <c r="D97" s="45">
        <v>34425</v>
      </c>
      <c r="E97" s="46">
        <f t="shared" si="1"/>
        <v>8037</v>
      </c>
      <c r="F97" s="42" t="s">
        <v>309</v>
      </c>
    </row>
    <row r="98" spans="2:6" hidden="1">
      <c r="B98" s="41">
        <v>9225</v>
      </c>
      <c r="C98" s="42" t="s">
        <v>700</v>
      </c>
      <c r="D98" s="45">
        <v>34425</v>
      </c>
      <c r="E98" s="46">
        <f t="shared" si="1"/>
        <v>8037</v>
      </c>
      <c r="F98" s="42" t="s">
        <v>309</v>
      </c>
    </row>
    <row r="99" spans="2:6" hidden="1">
      <c r="B99" s="41">
        <v>9226</v>
      </c>
      <c r="C99" s="42" t="s">
        <v>703</v>
      </c>
      <c r="D99" s="45">
        <v>34425</v>
      </c>
      <c r="E99" s="46">
        <f t="shared" si="1"/>
        <v>8037</v>
      </c>
      <c r="F99" s="42" t="s">
        <v>355</v>
      </c>
    </row>
    <row r="100" spans="2:6" hidden="1">
      <c r="B100" s="41">
        <v>9227</v>
      </c>
      <c r="C100" s="42" t="s">
        <v>706</v>
      </c>
      <c r="D100" s="45">
        <v>34425</v>
      </c>
      <c r="E100" s="46">
        <f t="shared" si="1"/>
        <v>8037</v>
      </c>
      <c r="F100" s="42" t="s">
        <v>355</v>
      </c>
    </row>
    <row r="101" spans="2:6" hidden="1">
      <c r="B101" s="41">
        <v>9228</v>
      </c>
      <c r="C101" s="42" t="s">
        <v>709</v>
      </c>
      <c r="D101" s="45">
        <v>34789</v>
      </c>
      <c r="E101" s="46">
        <f t="shared" si="1"/>
        <v>7673</v>
      </c>
      <c r="F101" s="42" t="s">
        <v>309</v>
      </c>
    </row>
    <row r="102" spans="2:6" hidden="1">
      <c r="B102" s="41">
        <v>9229</v>
      </c>
      <c r="C102" s="42" t="s">
        <v>713</v>
      </c>
      <c r="D102" s="45">
        <v>35156</v>
      </c>
      <c r="E102" s="46">
        <f t="shared" si="1"/>
        <v>7306</v>
      </c>
      <c r="F102" s="42" t="s">
        <v>309</v>
      </c>
    </row>
    <row r="103" spans="2:6" hidden="1">
      <c r="B103" s="41">
        <v>9230</v>
      </c>
      <c r="C103" s="42" t="s">
        <v>717</v>
      </c>
      <c r="D103" s="45">
        <v>35156</v>
      </c>
      <c r="E103" s="46">
        <f t="shared" si="1"/>
        <v>7306</v>
      </c>
      <c r="F103" s="42" t="s">
        <v>355</v>
      </c>
    </row>
    <row r="104" spans="2:6" hidden="1">
      <c r="B104" s="41">
        <v>9231</v>
      </c>
      <c r="C104" s="42" t="s">
        <v>720</v>
      </c>
      <c r="D104" s="45">
        <v>35156</v>
      </c>
      <c r="E104" s="46">
        <f t="shared" si="1"/>
        <v>7306</v>
      </c>
      <c r="F104" s="42" t="s">
        <v>355</v>
      </c>
    </row>
    <row r="105" spans="2:6" hidden="1">
      <c r="B105" s="41">
        <v>9232</v>
      </c>
      <c r="C105" s="42" t="s">
        <v>723</v>
      </c>
      <c r="D105" s="45">
        <v>35156</v>
      </c>
      <c r="E105" s="46">
        <f t="shared" si="1"/>
        <v>7306</v>
      </c>
      <c r="F105" s="42" t="s">
        <v>309</v>
      </c>
    </row>
    <row r="106" spans="2:6" hidden="1">
      <c r="B106" s="41">
        <v>9233</v>
      </c>
      <c r="C106" s="42" t="s">
        <v>726</v>
      </c>
      <c r="D106" s="45">
        <v>35156</v>
      </c>
      <c r="E106" s="46">
        <f t="shared" si="1"/>
        <v>7306</v>
      </c>
      <c r="F106" s="42" t="s">
        <v>355</v>
      </c>
    </row>
    <row r="107" spans="2:6" hidden="1">
      <c r="B107" s="41">
        <v>9234</v>
      </c>
      <c r="C107" s="42" t="s">
        <v>732</v>
      </c>
      <c r="D107" s="45">
        <v>35156</v>
      </c>
      <c r="E107" s="46">
        <f t="shared" si="1"/>
        <v>7306</v>
      </c>
      <c r="F107" s="42" t="s">
        <v>355</v>
      </c>
    </row>
    <row r="108" spans="2:6" hidden="1">
      <c r="B108" s="41">
        <v>9235</v>
      </c>
      <c r="C108" s="42" t="s">
        <v>735</v>
      </c>
      <c r="D108" s="45">
        <v>35521</v>
      </c>
      <c r="E108" s="46">
        <f t="shared" si="1"/>
        <v>6941</v>
      </c>
      <c r="F108" s="42" t="s">
        <v>309</v>
      </c>
    </row>
    <row r="109" spans="2:6" hidden="1">
      <c r="B109" s="41">
        <v>9236</v>
      </c>
      <c r="C109" s="42" t="s">
        <v>738</v>
      </c>
      <c r="D109" s="45">
        <v>35521</v>
      </c>
      <c r="E109" s="46">
        <f t="shared" si="1"/>
        <v>6941</v>
      </c>
      <c r="F109" s="42" t="s">
        <v>309</v>
      </c>
    </row>
    <row r="110" spans="2:6" hidden="1">
      <c r="B110" s="41">
        <v>9238</v>
      </c>
      <c r="C110" s="42" t="s">
        <v>741</v>
      </c>
      <c r="D110" s="45">
        <v>35886</v>
      </c>
      <c r="E110" s="46">
        <f t="shared" si="1"/>
        <v>6576</v>
      </c>
      <c r="F110" s="42" t="s">
        <v>309</v>
      </c>
    </row>
    <row r="111" spans="2:6" hidden="1">
      <c r="B111" s="41">
        <v>9239</v>
      </c>
      <c r="C111" s="42" t="s">
        <v>745</v>
      </c>
      <c r="D111" s="45">
        <v>35886</v>
      </c>
      <c r="E111" s="46">
        <f t="shared" si="1"/>
        <v>6576</v>
      </c>
      <c r="F111" s="42" t="s">
        <v>355</v>
      </c>
    </row>
    <row r="112" spans="2:6" hidden="1">
      <c r="B112" s="41">
        <v>9240</v>
      </c>
      <c r="C112" s="42" t="s">
        <v>748</v>
      </c>
      <c r="D112" s="45">
        <v>35886</v>
      </c>
      <c r="E112" s="46">
        <f t="shared" si="1"/>
        <v>6576</v>
      </c>
      <c r="F112" s="42" t="s">
        <v>355</v>
      </c>
    </row>
    <row r="113" spans="2:6" hidden="1">
      <c r="B113" s="41">
        <v>9241</v>
      </c>
      <c r="C113" s="42" t="s">
        <v>751</v>
      </c>
      <c r="D113" s="45">
        <v>35886</v>
      </c>
      <c r="E113" s="46">
        <f t="shared" si="1"/>
        <v>6576</v>
      </c>
      <c r="F113" s="42" t="s">
        <v>309</v>
      </c>
    </row>
    <row r="114" spans="2:6" hidden="1">
      <c r="B114" s="41">
        <v>9242</v>
      </c>
      <c r="C114" s="42" t="s">
        <v>754</v>
      </c>
      <c r="D114" s="45">
        <v>36251</v>
      </c>
      <c r="E114" s="46">
        <f t="shared" si="1"/>
        <v>6211</v>
      </c>
      <c r="F114" s="42" t="s">
        <v>309</v>
      </c>
    </row>
    <row r="115" spans="2:6" hidden="1">
      <c r="B115" s="41">
        <v>9243</v>
      </c>
      <c r="C115" s="42" t="s">
        <v>758</v>
      </c>
      <c r="D115" s="45">
        <v>36617</v>
      </c>
      <c r="E115" s="46">
        <f t="shared" si="1"/>
        <v>5845</v>
      </c>
      <c r="F115" s="42" t="s">
        <v>355</v>
      </c>
    </row>
    <row r="116" spans="2:6" hidden="1">
      <c r="B116" s="41">
        <v>9244</v>
      </c>
      <c r="C116" s="42" t="s">
        <v>762</v>
      </c>
      <c r="D116" s="45">
        <v>36982</v>
      </c>
      <c r="E116" s="46">
        <f t="shared" si="1"/>
        <v>5480</v>
      </c>
      <c r="F116" s="42" t="s">
        <v>355</v>
      </c>
    </row>
    <row r="117" spans="2:6" hidden="1">
      <c r="B117" s="41">
        <v>9245</v>
      </c>
      <c r="C117" s="42" t="s">
        <v>766</v>
      </c>
      <c r="D117" s="45">
        <v>36982</v>
      </c>
      <c r="E117" s="46">
        <f t="shared" si="1"/>
        <v>5480</v>
      </c>
      <c r="F117" s="42" t="s">
        <v>309</v>
      </c>
    </row>
    <row r="118" spans="2:6" hidden="1">
      <c r="B118" s="41">
        <v>9246</v>
      </c>
      <c r="C118" s="42" t="s">
        <v>769</v>
      </c>
      <c r="D118" s="45">
        <v>36982</v>
      </c>
      <c r="E118" s="46">
        <f t="shared" si="1"/>
        <v>5480</v>
      </c>
      <c r="F118" s="42" t="s">
        <v>309</v>
      </c>
    </row>
    <row r="119" spans="2:6" hidden="1">
      <c r="B119" s="41">
        <v>9247</v>
      </c>
      <c r="C119" s="42" t="s">
        <v>772</v>
      </c>
      <c r="D119" s="45">
        <v>37347</v>
      </c>
      <c r="E119" s="46">
        <f t="shared" si="1"/>
        <v>5115</v>
      </c>
      <c r="F119" s="42" t="s">
        <v>355</v>
      </c>
    </row>
    <row r="120" spans="2:6" hidden="1">
      <c r="B120" s="41">
        <v>9248</v>
      </c>
      <c r="C120" s="42" t="s">
        <v>776</v>
      </c>
      <c r="D120" s="45">
        <v>37712</v>
      </c>
      <c r="E120" s="46">
        <f t="shared" si="1"/>
        <v>4750</v>
      </c>
      <c r="F120" s="42" t="s">
        <v>309</v>
      </c>
    </row>
    <row r="121" spans="2:6" hidden="1">
      <c r="B121" s="41">
        <v>9249</v>
      </c>
      <c r="C121" s="42" t="s">
        <v>779</v>
      </c>
      <c r="D121" s="45">
        <v>37712</v>
      </c>
      <c r="E121" s="46">
        <f t="shared" si="1"/>
        <v>4750</v>
      </c>
      <c r="F121" s="42" t="s">
        <v>309</v>
      </c>
    </row>
    <row r="122" spans="2:6" hidden="1">
      <c r="B122" s="41">
        <v>9250</v>
      </c>
      <c r="C122" s="42" t="s">
        <v>782</v>
      </c>
      <c r="D122" s="45">
        <v>38078</v>
      </c>
      <c r="E122" s="46">
        <f t="shared" si="1"/>
        <v>4384</v>
      </c>
      <c r="F122" s="42" t="s">
        <v>309</v>
      </c>
    </row>
    <row r="123" spans="2:6" hidden="1">
      <c r="B123" s="41">
        <v>9251</v>
      </c>
      <c r="C123" s="42" t="s">
        <v>786</v>
      </c>
      <c r="D123" s="45">
        <v>38078</v>
      </c>
      <c r="E123" s="46">
        <f t="shared" si="1"/>
        <v>4384</v>
      </c>
      <c r="F123" s="42" t="s">
        <v>309</v>
      </c>
    </row>
    <row r="124" spans="2:6" hidden="1">
      <c r="B124" s="41">
        <v>9252</v>
      </c>
      <c r="C124" s="42" t="s">
        <v>788</v>
      </c>
      <c r="D124" s="45">
        <v>38078</v>
      </c>
      <c r="E124" s="46">
        <f t="shared" si="1"/>
        <v>4384</v>
      </c>
      <c r="F124" s="42" t="s">
        <v>309</v>
      </c>
    </row>
    <row r="125" spans="2:6" hidden="1">
      <c r="B125" s="41">
        <v>9253</v>
      </c>
      <c r="C125" s="42" t="s">
        <v>791</v>
      </c>
      <c r="D125" s="45">
        <v>38078</v>
      </c>
      <c r="E125" s="46">
        <f t="shared" si="1"/>
        <v>4384</v>
      </c>
      <c r="F125" s="42" t="s">
        <v>309</v>
      </c>
    </row>
    <row r="126" spans="2:6" hidden="1">
      <c r="B126" s="41">
        <v>9254</v>
      </c>
      <c r="C126" s="42" t="s">
        <v>794</v>
      </c>
      <c r="D126" s="45">
        <v>38443</v>
      </c>
      <c r="E126" s="46">
        <f t="shared" si="1"/>
        <v>4019</v>
      </c>
      <c r="F126" s="42" t="s">
        <v>309</v>
      </c>
    </row>
    <row r="127" spans="2:6" hidden="1">
      <c r="B127" s="41">
        <v>9256</v>
      </c>
      <c r="C127" s="42" t="s">
        <v>798</v>
      </c>
      <c r="D127" s="45">
        <v>38808</v>
      </c>
      <c r="E127" s="46">
        <f t="shared" si="1"/>
        <v>3654</v>
      </c>
      <c r="F127" s="42" t="s">
        <v>309</v>
      </c>
    </row>
    <row r="128" spans="2:6" hidden="1">
      <c r="B128" s="41">
        <v>9257</v>
      </c>
      <c r="C128" s="42" t="s">
        <v>801</v>
      </c>
      <c r="D128" s="45">
        <v>38808</v>
      </c>
      <c r="E128" s="46">
        <f t="shared" si="1"/>
        <v>3654</v>
      </c>
      <c r="F128" s="42" t="s">
        <v>309</v>
      </c>
    </row>
    <row r="129" spans="2:6" hidden="1">
      <c r="B129" s="41">
        <v>9258</v>
      </c>
      <c r="C129" s="42" t="s">
        <v>804</v>
      </c>
      <c r="D129" s="45">
        <v>38808</v>
      </c>
      <c r="E129" s="46">
        <f t="shared" si="1"/>
        <v>3654</v>
      </c>
      <c r="F129" s="42" t="s">
        <v>806</v>
      </c>
    </row>
    <row r="130" spans="2:6" hidden="1">
      <c r="B130" s="41">
        <v>9261</v>
      </c>
      <c r="C130" s="42" t="s">
        <v>808</v>
      </c>
      <c r="D130" s="45">
        <v>39539</v>
      </c>
      <c r="E130" s="46">
        <f t="shared" si="1"/>
        <v>2923</v>
      </c>
      <c r="F130" s="42" t="s">
        <v>806</v>
      </c>
    </row>
    <row r="131" spans="2:6" hidden="1">
      <c r="B131" s="41">
        <v>9262</v>
      </c>
      <c r="C131" s="42" t="s">
        <v>812</v>
      </c>
      <c r="D131" s="45">
        <v>39539</v>
      </c>
      <c r="E131" s="46">
        <f t="shared" si="1"/>
        <v>2923</v>
      </c>
      <c r="F131" s="42" t="s">
        <v>309</v>
      </c>
    </row>
    <row r="132" spans="2:6" hidden="1">
      <c r="B132" s="41">
        <v>9265</v>
      </c>
      <c r="C132" s="42" t="s">
        <v>817</v>
      </c>
      <c r="D132" s="45">
        <v>39904</v>
      </c>
      <c r="E132" s="46">
        <f t="shared" si="1"/>
        <v>2558</v>
      </c>
      <c r="F132" s="42" t="s">
        <v>309</v>
      </c>
    </row>
    <row r="133" spans="2:6" hidden="1">
      <c r="B133" s="41">
        <v>9266</v>
      </c>
      <c r="C133" s="42" t="s">
        <v>821</v>
      </c>
      <c r="D133" s="45">
        <v>39904</v>
      </c>
      <c r="E133" s="46">
        <f t="shared" si="1"/>
        <v>2558</v>
      </c>
      <c r="F133" s="42" t="s">
        <v>309</v>
      </c>
    </row>
    <row r="134" spans="2:6" hidden="1">
      <c r="B134" s="41">
        <v>9267</v>
      </c>
      <c r="C134" s="42" t="s">
        <v>824</v>
      </c>
      <c r="D134" s="45">
        <v>39904</v>
      </c>
      <c r="E134" s="46">
        <f t="shared" ref="E134:E186" si="2">$E$2-D134</f>
        <v>2558</v>
      </c>
      <c r="F134" s="42" t="s">
        <v>806</v>
      </c>
    </row>
    <row r="135" spans="2:6" hidden="1">
      <c r="B135" s="41">
        <v>9268</v>
      </c>
      <c r="C135" s="42" t="s">
        <v>827</v>
      </c>
      <c r="D135" s="45">
        <v>39904</v>
      </c>
      <c r="E135" s="46">
        <f t="shared" si="2"/>
        <v>2558</v>
      </c>
      <c r="F135" s="42" t="s">
        <v>806</v>
      </c>
    </row>
    <row r="136" spans="2:6" hidden="1">
      <c r="B136" s="41">
        <v>9269</v>
      </c>
      <c r="C136" s="42" t="s">
        <v>830</v>
      </c>
      <c r="D136" s="45">
        <v>39904</v>
      </c>
      <c r="E136" s="46">
        <f t="shared" si="2"/>
        <v>2558</v>
      </c>
      <c r="F136" s="42" t="s">
        <v>806</v>
      </c>
    </row>
    <row r="137" spans="2:6" hidden="1">
      <c r="B137" s="41">
        <v>9270</v>
      </c>
      <c r="C137" s="42" t="s">
        <v>833</v>
      </c>
      <c r="D137" s="45">
        <v>39904</v>
      </c>
      <c r="E137" s="46">
        <f t="shared" si="2"/>
        <v>2558</v>
      </c>
      <c r="F137" s="42" t="s">
        <v>806</v>
      </c>
    </row>
    <row r="138" spans="2:6" hidden="1">
      <c r="B138" s="41">
        <v>9271</v>
      </c>
      <c r="C138" s="42" t="s">
        <v>836</v>
      </c>
      <c r="D138" s="45">
        <v>40269</v>
      </c>
      <c r="E138" s="46">
        <f t="shared" si="2"/>
        <v>2193</v>
      </c>
      <c r="F138" s="42" t="s">
        <v>806</v>
      </c>
    </row>
    <row r="139" spans="2:6" hidden="1">
      <c r="B139" s="41">
        <v>9272</v>
      </c>
      <c r="C139" s="42" t="s">
        <v>840</v>
      </c>
      <c r="D139" s="45">
        <v>40269</v>
      </c>
      <c r="E139" s="46">
        <f t="shared" si="2"/>
        <v>2193</v>
      </c>
      <c r="F139" s="42" t="s">
        <v>806</v>
      </c>
    </row>
    <row r="140" spans="2:6" hidden="1">
      <c r="B140" s="41">
        <v>9273</v>
      </c>
      <c r="C140" s="42" t="s">
        <v>843</v>
      </c>
      <c r="D140" s="45">
        <v>40269</v>
      </c>
      <c r="E140" s="46">
        <f t="shared" si="2"/>
        <v>2193</v>
      </c>
      <c r="F140" s="42" t="s">
        <v>806</v>
      </c>
    </row>
    <row r="141" spans="2:6" hidden="1">
      <c r="B141" s="41">
        <v>9274</v>
      </c>
      <c r="C141" s="42" t="s">
        <v>847</v>
      </c>
      <c r="D141" s="45">
        <v>40269</v>
      </c>
      <c r="E141" s="46">
        <f t="shared" si="2"/>
        <v>2193</v>
      </c>
      <c r="F141" s="42" t="s">
        <v>309</v>
      </c>
    </row>
    <row r="142" spans="2:6" hidden="1">
      <c r="B142" s="41">
        <v>9275</v>
      </c>
      <c r="C142" s="42" t="s">
        <v>850</v>
      </c>
      <c r="D142" s="45">
        <v>40269</v>
      </c>
      <c r="E142" s="46">
        <f t="shared" si="2"/>
        <v>2193</v>
      </c>
      <c r="F142" s="42" t="s">
        <v>806</v>
      </c>
    </row>
    <row r="143" spans="2:6" hidden="1">
      <c r="B143" s="41">
        <v>9276</v>
      </c>
      <c r="C143" s="42" t="s">
        <v>853</v>
      </c>
      <c r="D143" s="45">
        <v>40269</v>
      </c>
      <c r="E143" s="46">
        <f t="shared" si="2"/>
        <v>2193</v>
      </c>
      <c r="F143" s="42" t="s">
        <v>806</v>
      </c>
    </row>
    <row r="144" spans="2:6" hidden="1">
      <c r="B144" s="41">
        <v>9277</v>
      </c>
      <c r="C144" s="42" t="s">
        <v>856</v>
      </c>
      <c r="D144" s="45">
        <v>40269</v>
      </c>
      <c r="E144" s="46">
        <f t="shared" si="2"/>
        <v>2193</v>
      </c>
      <c r="F144" s="42" t="s">
        <v>806</v>
      </c>
    </row>
    <row r="145" spans="2:6" hidden="1">
      <c r="B145" s="41">
        <v>9278</v>
      </c>
      <c r="C145" s="42" t="s">
        <v>859</v>
      </c>
      <c r="D145" s="45">
        <v>40269</v>
      </c>
      <c r="E145" s="46">
        <f t="shared" si="2"/>
        <v>2193</v>
      </c>
      <c r="F145" s="42" t="s">
        <v>806</v>
      </c>
    </row>
    <row r="146" spans="2:6" hidden="1">
      <c r="B146" s="41">
        <v>9279</v>
      </c>
      <c r="C146" s="42" t="s">
        <v>862</v>
      </c>
      <c r="D146" s="45">
        <v>40643</v>
      </c>
      <c r="E146" s="46">
        <f t="shared" si="2"/>
        <v>1819</v>
      </c>
      <c r="F146" s="42" t="s">
        <v>806</v>
      </c>
    </row>
    <row r="147" spans="2:6" hidden="1">
      <c r="B147" s="41">
        <v>9280</v>
      </c>
      <c r="C147" s="42" t="s">
        <v>866</v>
      </c>
      <c r="D147" s="45">
        <v>40634</v>
      </c>
      <c r="E147" s="46">
        <f t="shared" si="2"/>
        <v>1828</v>
      </c>
      <c r="F147" s="42" t="s">
        <v>806</v>
      </c>
    </row>
    <row r="148" spans="2:6" hidden="1">
      <c r="B148" s="41">
        <v>9281</v>
      </c>
      <c r="C148" s="42" t="s">
        <v>869</v>
      </c>
      <c r="D148" s="45">
        <v>40634</v>
      </c>
      <c r="E148" s="46">
        <f t="shared" si="2"/>
        <v>1828</v>
      </c>
      <c r="F148" s="42" t="s">
        <v>309</v>
      </c>
    </row>
    <row r="149" spans="2:6" hidden="1">
      <c r="B149" s="41">
        <v>9282</v>
      </c>
      <c r="C149" s="42" t="s">
        <v>872</v>
      </c>
      <c r="D149" s="45">
        <v>40634</v>
      </c>
      <c r="E149" s="46">
        <f t="shared" si="2"/>
        <v>1828</v>
      </c>
      <c r="F149" s="42" t="s">
        <v>806</v>
      </c>
    </row>
    <row r="150" spans="2:6" hidden="1">
      <c r="B150" s="41">
        <v>9283</v>
      </c>
      <c r="C150" s="42" t="s">
        <v>878</v>
      </c>
      <c r="D150" s="45">
        <v>40634</v>
      </c>
      <c r="E150" s="46">
        <f t="shared" si="2"/>
        <v>1828</v>
      </c>
      <c r="F150" s="42" t="s">
        <v>806</v>
      </c>
    </row>
    <row r="151" spans="2:6" hidden="1">
      <c r="B151" s="41">
        <v>9284</v>
      </c>
      <c r="C151" s="42" t="s">
        <v>881</v>
      </c>
      <c r="D151" s="45">
        <v>40634</v>
      </c>
      <c r="E151" s="46">
        <f t="shared" si="2"/>
        <v>1828</v>
      </c>
      <c r="F151" s="42" t="s">
        <v>806</v>
      </c>
    </row>
    <row r="152" spans="2:6" hidden="1">
      <c r="B152" s="41">
        <v>9285</v>
      </c>
      <c r="C152" s="42" t="s">
        <v>884</v>
      </c>
      <c r="D152" s="45">
        <v>40634</v>
      </c>
      <c r="E152" s="46">
        <f t="shared" si="2"/>
        <v>1828</v>
      </c>
      <c r="F152" s="42" t="s">
        <v>806</v>
      </c>
    </row>
    <row r="153" spans="2:6" hidden="1">
      <c r="B153" s="41">
        <v>9286</v>
      </c>
      <c r="C153" s="42" t="s">
        <v>887</v>
      </c>
      <c r="D153" s="45">
        <v>40634</v>
      </c>
      <c r="E153" s="46">
        <f t="shared" si="2"/>
        <v>1828</v>
      </c>
      <c r="F153" s="42" t="s">
        <v>806</v>
      </c>
    </row>
    <row r="154" spans="2:6" hidden="1">
      <c r="B154" s="41">
        <v>9287</v>
      </c>
      <c r="C154" s="42" t="s">
        <v>890</v>
      </c>
      <c r="D154" s="45">
        <v>40634</v>
      </c>
      <c r="E154" s="46">
        <f t="shared" si="2"/>
        <v>1828</v>
      </c>
      <c r="F154" s="42" t="s">
        <v>806</v>
      </c>
    </row>
    <row r="155" spans="2:6" hidden="1">
      <c r="B155" s="41">
        <v>9288</v>
      </c>
      <c r="C155" s="42" t="s">
        <v>893</v>
      </c>
      <c r="D155" s="45">
        <v>41000</v>
      </c>
      <c r="E155" s="46">
        <f t="shared" si="2"/>
        <v>1462</v>
      </c>
      <c r="F155" s="42" t="s">
        <v>806</v>
      </c>
    </row>
    <row r="156" spans="2:6" hidden="1">
      <c r="B156" s="41">
        <v>9289</v>
      </c>
      <c r="C156" s="42" t="s">
        <v>900</v>
      </c>
      <c r="D156" s="45">
        <v>41000</v>
      </c>
      <c r="E156" s="46">
        <f t="shared" si="2"/>
        <v>1462</v>
      </c>
      <c r="F156" s="42" t="s">
        <v>806</v>
      </c>
    </row>
    <row r="157" spans="2:6" hidden="1">
      <c r="B157" s="41">
        <v>9290</v>
      </c>
      <c r="C157" s="42" t="s">
        <v>903</v>
      </c>
      <c r="D157" s="45">
        <v>41000</v>
      </c>
      <c r="E157" s="46">
        <f t="shared" si="2"/>
        <v>1462</v>
      </c>
      <c r="F157" s="42" t="s">
        <v>806</v>
      </c>
    </row>
    <row r="158" spans="2:6" hidden="1">
      <c r="B158" s="41">
        <v>9291</v>
      </c>
      <c r="C158" s="42" t="s">
        <v>905</v>
      </c>
      <c r="D158" s="45">
        <v>41000</v>
      </c>
      <c r="E158" s="46">
        <f t="shared" si="2"/>
        <v>1462</v>
      </c>
      <c r="F158" s="42" t="s">
        <v>806</v>
      </c>
    </row>
    <row r="159" spans="2:6" hidden="1">
      <c r="B159" s="41">
        <v>9292</v>
      </c>
      <c r="C159" s="42" t="s">
        <v>908</v>
      </c>
      <c r="D159" s="45">
        <v>41000</v>
      </c>
      <c r="E159" s="46">
        <f t="shared" si="2"/>
        <v>1462</v>
      </c>
      <c r="F159" s="42" t="s">
        <v>806</v>
      </c>
    </row>
    <row r="160" spans="2:6" hidden="1">
      <c r="B160" s="41">
        <v>9293</v>
      </c>
      <c r="C160" s="42" t="s">
        <v>914</v>
      </c>
      <c r="D160" s="45">
        <v>41153</v>
      </c>
      <c r="E160" s="46">
        <f t="shared" si="2"/>
        <v>1309</v>
      </c>
      <c r="F160" s="42" t="s">
        <v>806</v>
      </c>
    </row>
    <row r="161" spans="2:6" hidden="1">
      <c r="B161" s="41">
        <v>9294</v>
      </c>
      <c r="C161" s="42" t="s">
        <v>918</v>
      </c>
      <c r="D161" s="45">
        <v>41365</v>
      </c>
      <c r="E161" s="46">
        <f t="shared" si="2"/>
        <v>1097</v>
      </c>
      <c r="F161" s="42" t="s">
        <v>806</v>
      </c>
    </row>
    <row r="162" spans="2:6" hidden="1">
      <c r="B162" s="41">
        <v>9295</v>
      </c>
      <c r="C162" s="42" t="s">
        <v>922</v>
      </c>
      <c r="D162" s="45">
        <v>41365</v>
      </c>
      <c r="E162" s="46">
        <f t="shared" si="2"/>
        <v>1097</v>
      </c>
      <c r="F162" s="42" t="s">
        <v>806</v>
      </c>
    </row>
    <row r="163" spans="2:6" hidden="1">
      <c r="B163" s="41">
        <v>9296</v>
      </c>
      <c r="C163" s="42" t="s">
        <v>925</v>
      </c>
      <c r="D163" s="45">
        <v>41365</v>
      </c>
      <c r="E163" s="46">
        <f t="shared" si="2"/>
        <v>1097</v>
      </c>
      <c r="F163" s="42" t="s">
        <v>806</v>
      </c>
    </row>
    <row r="164" spans="2:6" hidden="1">
      <c r="B164" s="41">
        <v>9297</v>
      </c>
      <c r="C164" s="42" t="s">
        <v>928</v>
      </c>
      <c r="D164" s="45">
        <v>41365</v>
      </c>
      <c r="E164" s="46">
        <f t="shared" si="2"/>
        <v>1097</v>
      </c>
      <c r="F164" s="42" t="s">
        <v>806</v>
      </c>
    </row>
    <row r="165" spans="2:6" hidden="1">
      <c r="B165" s="41">
        <v>9298</v>
      </c>
      <c r="C165" s="42" t="s">
        <v>931</v>
      </c>
      <c r="D165" s="45">
        <v>41365</v>
      </c>
      <c r="E165" s="46">
        <f t="shared" si="2"/>
        <v>1097</v>
      </c>
      <c r="F165" s="42" t="s">
        <v>806</v>
      </c>
    </row>
    <row r="166" spans="2:6" hidden="1">
      <c r="B166" s="41">
        <v>9299</v>
      </c>
      <c r="C166" s="42" t="s">
        <v>934</v>
      </c>
      <c r="D166" s="45">
        <v>41365</v>
      </c>
      <c r="E166" s="46">
        <f t="shared" si="2"/>
        <v>1097</v>
      </c>
      <c r="F166" s="42" t="s">
        <v>806</v>
      </c>
    </row>
    <row r="167" spans="2:6" hidden="1">
      <c r="B167" s="41">
        <v>9300</v>
      </c>
      <c r="C167" s="42" t="s">
        <v>937</v>
      </c>
      <c r="D167" s="45">
        <v>41365</v>
      </c>
      <c r="E167" s="46">
        <f t="shared" si="2"/>
        <v>1097</v>
      </c>
      <c r="F167" s="42" t="s">
        <v>806</v>
      </c>
    </row>
    <row r="168" spans="2:6" hidden="1">
      <c r="B168" s="41">
        <v>9301</v>
      </c>
      <c r="C168" s="42" t="s">
        <v>940</v>
      </c>
      <c r="D168" s="45">
        <v>41365</v>
      </c>
      <c r="E168" s="46">
        <f t="shared" si="2"/>
        <v>1097</v>
      </c>
      <c r="F168" s="42" t="s">
        <v>806</v>
      </c>
    </row>
    <row r="169" spans="2:6" hidden="1">
      <c r="B169" s="41">
        <v>9302</v>
      </c>
      <c r="C169" s="42" t="s">
        <v>943</v>
      </c>
      <c r="D169" s="45">
        <v>41365</v>
      </c>
      <c r="E169" s="46">
        <f t="shared" si="2"/>
        <v>1097</v>
      </c>
      <c r="F169" s="42" t="s">
        <v>806</v>
      </c>
    </row>
    <row r="170" spans="2:6" hidden="1">
      <c r="B170" s="41">
        <v>9303</v>
      </c>
      <c r="C170" s="42" t="s">
        <v>946</v>
      </c>
      <c r="D170" s="45">
        <v>41699</v>
      </c>
      <c r="E170" s="46">
        <f t="shared" si="2"/>
        <v>763</v>
      </c>
      <c r="F170" s="42" t="s">
        <v>806</v>
      </c>
    </row>
    <row r="171" spans="2:6" hidden="1">
      <c r="B171" s="41">
        <v>9304</v>
      </c>
      <c r="C171" s="42" t="s">
        <v>950</v>
      </c>
      <c r="D171" s="45">
        <v>41699</v>
      </c>
      <c r="E171" s="46">
        <f t="shared" si="2"/>
        <v>763</v>
      </c>
      <c r="F171" s="42" t="s">
        <v>806</v>
      </c>
    </row>
    <row r="172" spans="2:6" hidden="1">
      <c r="B172" s="41">
        <v>9305</v>
      </c>
      <c r="C172" s="42" t="s">
        <v>953</v>
      </c>
      <c r="D172" s="45">
        <v>41730</v>
      </c>
      <c r="E172" s="46">
        <f t="shared" si="2"/>
        <v>732</v>
      </c>
      <c r="F172" s="42" t="s">
        <v>806</v>
      </c>
    </row>
    <row r="173" spans="2:6" hidden="1">
      <c r="B173" s="41">
        <v>9306</v>
      </c>
      <c r="C173" s="42" t="s">
        <v>958</v>
      </c>
      <c r="D173" s="45">
        <v>41730</v>
      </c>
      <c r="E173" s="46">
        <f t="shared" si="2"/>
        <v>732</v>
      </c>
      <c r="F173" s="42" t="s">
        <v>806</v>
      </c>
    </row>
    <row r="174" spans="2:6" hidden="1">
      <c r="B174" s="41">
        <v>9307</v>
      </c>
      <c r="C174" s="42" t="s">
        <v>961</v>
      </c>
      <c r="D174" s="45">
        <v>41730</v>
      </c>
      <c r="E174" s="46">
        <f t="shared" si="2"/>
        <v>732</v>
      </c>
      <c r="F174" s="42" t="s">
        <v>806</v>
      </c>
    </row>
    <row r="175" spans="2:6" hidden="1">
      <c r="B175" s="41">
        <v>9308</v>
      </c>
      <c r="C175" s="42" t="s">
        <v>964</v>
      </c>
      <c r="D175" s="45">
        <v>41730</v>
      </c>
      <c r="E175" s="46">
        <f t="shared" si="2"/>
        <v>732</v>
      </c>
      <c r="F175" s="42" t="s">
        <v>806</v>
      </c>
    </row>
    <row r="176" spans="2:6" hidden="1">
      <c r="B176" s="41">
        <v>9309</v>
      </c>
      <c r="C176" s="42" t="s">
        <v>967</v>
      </c>
      <c r="D176" s="45">
        <v>42095</v>
      </c>
      <c r="E176" s="46">
        <f t="shared" si="2"/>
        <v>367</v>
      </c>
      <c r="F176" s="42" t="s">
        <v>806</v>
      </c>
    </row>
    <row r="177" spans="2:6" hidden="1">
      <c r="B177" s="41">
        <v>9310</v>
      </c>
      <c r="C177" s="42" t="s">
        <v>971</v>
      </c>
      <c r="D177" s="45">
        <v>42095</v>
      </c>
      <c r="E177" s="46">
        <f t="shared" si="2"/>
        <v>367</v>
      </c>
      <c r="F177" s="42" t="s">
        <v>806</v>
      </c>
    </row>
    <row r="178" spans="2:6" hidden="1">
      <c r="B178" s="41">
        <v>9311</v>
      </c>
      <c r="C178" s="42" t="s">
        <v>977</v>
      </c>
      <c r="D178" s="45">
        <v>42278</v>
      </c>
      <c r="E178" s="46">
        <f t="shared" si="2"/>
        <v>184</v>
      </c>
      <c r="F178" s="42" t="s">
        <v>806</v>
      </c>
    </row>
    <row r="179" spans="2:6" hidden="1">
      <c r="B179" s="41">
        <v>9312</v>
      </c>
      <c r="C179" s="42" t="s">
        <v>981</v>
      </c>
      <c r="D179" s="45">
        <v>42278</v>
      </c>
      <c r="E179" s="46">
        <f t="shared" si="2"/>
        <v>184</v>
      </c>
      <c r="F179" s="42" t="s">
        <v>806</v>
      </c>
    </row>
    <row r="180" spans="2:6" hidden="1">
      <c r="B180" s="41">
        <v>9313</v>
      </c>
      <c r="C180" s="42" t="s">
        <v>982</v>
      </c>
      <c r="D180" s="45">
        <v>42278</v>
      </c>
      <c r="E180" s="46">
        <f t="shared" si="2"/>
        <v>184</v>
      </c>
      <c r="F180" s="42" t="s">
        <v>806</v>
      </c>
    </row>
    <row r="181" spans="2:6" hidden="1">
      <c r="B181" s="41">
        <v>9314</v>
      </c>
      <c r="C181" s="42" t="s">
        <v>984</v>
      </c>
      <c r="D181" s="45">
        <v>42278</v>
      </c>
      <c r="E181" s="46">
        <f t="shared" si="2"/>
        <v>184</v>
      </c>
      <c r="F181" s="42" t="s">
        <v>806</v>
      </c>
    </row>
    <row r="182" spans="2:6" hidden="1">
      <c r="B182" s="41">
        <v>9315</v>
      </c>
      <c r="C182" s="42" t="s">
        <v>986</v>
      </c>
      <c r="D182" s="45">
        <v>42278</v>
      </c>
      <c r="E182" s="46">
        <f t="shared" si="2"/>
        <v>184</v>
      </c>
      <c r="F182" s="42" t="s">
        <v>806</v>
      </c>
    </row>
    <row r="183" spans="2:6" hidden="1">
      <c r="B183" s="41">
        <v>9316</v>
      </c>
      <c r="C183" s="42" t="s">
        <v>988</v>
      </c>
      <c r="D183" s="45">
        <v>42460</v>
      </c>
      <c r="E183" s="46">
        <f t="shared" si="2"/>
        <v>2</v>
      </c>
      <c r="F183" s="42" t="s">
        <v>806</v>
      </c>
    </row>
    <row r="184" spans="2:6" hidden="1">
      <c r="B184" s="41">
        <v>9317</v>
      </c>
      <c r="C184" s="42" t="s">
        <v>992</v>
      </c>
      <c r="D184" s="45">
        <v>42461</v>
      </c>
      <c r="E184" s="46">
        <f t="shared" si="2"/>
        <v>1</v>
      </c>
      <c r="F184" s="42" t="s">
        <v>806</v>
      </c>
    </row>
    <row r="185" spans="2:6" hidden="1">
      <c r="B185" s="41">
        <v>9318</v>
      </c>
      <c r="C185" s="42" t="s">
        <v>998</v>
      </c>
      <c r="D185" s="45">
        <v>42461</v>
      </c>
      <c r="E185" s="46">
        <f t="shared" si="2"/>
        <v>1</v>
      </c>
      <c r="F185" s="42" t="s">
        <v>806</v>
      </c>
    </row>
    <row r="186" spans="2:6" hidden="1">
      <c r="B186" s="41">
        <v>9319</v>
      </c>
      <c r="C186" s="42" t="s">
        <v>1001</v>
      </c>
      <c r="D186" s="45">
        <v>42461</v>
      </c>
      <c r="E186" s="46">
        <f t="shared" si="2"/>
        <v>1</v>
      </c>
      <c r="F186" s="42" t="s">
        <v>806</v>
      </c>
    </row>
    <row r="192" spans="2:6">
      <c r="D192" s="31">
        <v>1954</v>
      </c>
    </row>
    <row r="193" spans="4:4">
      <c r="D193" s="31">
        <v>1955</v>
      </c>
    </row>
    <row r="194" spans="4:4">
      <c r="D194" s="31">
        <v>1956</v>
      </c>
    </row>
    <row r="195" spans="4:4">
      <c r="D195" s="31">
        <v>1957</v>
      </c>
    </row>
    <row r="196" spans="4:4">
      <c r="D196" s="31">
        <v>1958</v>
      </c>
    </row>
    <row r="197" spans="4:4">
      <c r="D197" s="31">
        <v>1959</v>
      </c>
    </row>
    <row r="198" spans="4:4">
      <c r="D198" s="31">
        <v>1960</v>
      </c>
    </row>
    <row r="199" spans="4:4">
      <c r="D199" s="31">
        <v>1961</v>
      </c>
    </row>
    <row r="200" spans="4:4">
      <c r="D200" s="31">
        <v>1962</v>
      </c>
    </row>
    <row r="201" spans="4:4">
      <c r="D201" s="31">
        <v>1963</v>
      </c>
    </row>
    <row r="202" spans="4:4">
      <c r="D202" s="31">
        <v>1964</v>
      </c>
    </row>
    <row r="203" spans="4:4">
      <c r="D203" s="31">
        <v>1965</v>
      </c>
    </row>
    <row r="204" spans="4:4">
      <c r="D204" s="31">
        <v>1966</v>
      </c>
    </row>
    <row r="205" spans="4:4">
      <c r="D205" s="31">
        <v>1967</v>
      </c>
    </row>
    <row r="206" spans="4:4">
      <c r="D206" s="31">
        <v>1968</v>
      </c>
    </row>
    <row r="207" spans="4:4">
      <c r="D207" s="31">
        <v>1969</v>
      </c>
    </row>
    <row r="208" spans="4:4">
      <c r="D208" s="31">
        <v>1970</v>
      </c>
    </row>
    <row r="209" spans="4:4">
      <c r="D209" s="31">
        <v>1971</v>
      </c>
    </row>
    <row r="210" spans="4:4">
      <c r="D210" s="31">
        <v>1972</v>
      </c>
    </row>
    <row r="211" spans="4:4">
      <c r="D211" s="31">
        <v>1973</v>
      </c>
    </row>
    <row r="212" spans="4:4">
      <c r="D212" s="31">
        <v>1974</v>
      </c>
    </row>
    <row r="213" spans="4:4">
      <c r="D213" s="31">
        <v>1975</v>
      </c>
    </row>
    <row r="214" spans="4:4">
      <c r="D214" s="31">
        <v>1976</v>
      </c>
    </row>
    <row r="215" spans="4:4">
      <c r="D215" s="31">
        <v>1977</v>
      </c>
    </row>
    <row r="216" spans="4:4">
      <c r="D216" s="31">
        <v>1978</v>
      </c>
    </row>
    <row r="217" spans="4:4">
      <c r="D217" s="31">
        <v>1979</v>
      </c>
    </row>
    <row r="218" spans="4:4">
      <c r="D218" s="31">
        <v>1980</v>
      </c>
    </row>
    <row r="219" spans="4:4">
      <c r="D219" s="31">
        <v>1981</v>
      </c>
    </row>
    <row r="220" spans="4:4">
      <c r="D220" s="31">
        <v>1982</v>
      </c>
    </row>
    <row r="221" spans="4:4">
      <c r="D221" s="31">
        <v>1983</v>
      </c>
    </row>
    <row r="222" spans="4:4">
      <c r="D222" s="31">
        <v>1984</v>
      </c>
    </row>
    <row r="223" spans="4:4">
      <c r="D223" s="31">
        <v>1985</v>
      </c>
    </row>
    <row r="224" spans="4:4">
      <c r="D224" s="31">
        <v>1986</v>
      </c>
    </row>
    <row r="225" spans="4:4">
      <c r="D225" s="31">
        <v>1987</v>
      </c>
    </row>
    <row r="226" spans="4:4">
      <c r="D226" s="31">
        <v>1988</v>
      </c>
    </row>
    <row r="227" spans="4:4">
      <c r="D227" s="31">
        <v>1989</v>
      </c>
    </row>
    <row r="228" spans="4:4">
      <c r="D228" s="31">
        <v>1990</v>
      </c>
    </row>
    <row r="229" spans="4:4">
      <c r="D229" s="31">
        <v>1991</v>
      </c>
    </row>
    <row r="230" spans="4:4">
      <c r="D230" s="31">
        <v>1992</v>
      </c>
    </row>
    <row r="231" spans="4:4">
      <c r="D231" s="31">
        <v>1993</v>
      </c>
    </row>
    <row r="232" spans="4:4">
      <c r="D232" s="31">
        <v>1994</v>
      </c>
    </row>
    <row r="233" spans="4:4">
      <c r="D233" s="31">
        <v>1995</v>
      </c>
    </row>
    <row r="234" spans="4:4">
      <c r="D234" s="31">
        <v>1996</v>
      </c>
    </row>
    <row r="235" spans="4:4">
      <c r="D235" s="31">
        <v>1997</v>
      </c>
    </row>
    <row r="236" spans="4:4">
      <c r="D236" s="31">
        <v>1998</v>
      </c>
    </row>
    <row r="237" spans="4:4">
      <c r="D237" s="31">
        <v>1999</v>
      </c>
    </row>
    <row r="238" spans="4:4">
      <c r="D238" s="31">
        <v>2000</v>
      </c>
    </row>
    <row r="239" spans="4:4">
      <c r="D239" s="31">
        <v>2001</v>
      </c>
    </row>
    <row r="240" spans="4:4">
      <c r="D240" s="31">
        <v>2002</v>
      </c>
    </row>
    <row r="241" spans="4:4">
      <c r="D241" s="31">
        <v>2003</v>
      </c>
    </row>
    <row r="242" spans="4:4">
      <c r="D242" s="31">
        <v>2004</v>
      </c>
    </row>
    <row r="243" spans="4:4">
      <c r="D243" s="31">
        <v>2005</v>
      </c>
    </row>
    <row r="244" spans="4:4">
      <c r="D244" s="31">
        <v>2006</v>
      </c>
    </row>
    <row r="245" spans="4:4">
      <c r="D245" s="31">
        <v>2007</v>
      </c>
    </row>
    <row r="246" spans="4:4">
      <c r="D246" s="31">
        <v>2008</v>
      </c>
    </row>
    <row r="247" spans="4:4">
      <c r="D247" s="31">
        <v>2009</v>
      </c>
    </row>
    <row r="248" spans="4:4">
      <c r="D248" s="31">
        <v>2010</v>
      </c>
    </row>
    <row r="249" spans="4:4">
      <c r="D249" s="31">
        <v>2011</v>
      </c>
    </row>
    <row r="250" spans="4:4">
      <c r="D250" s="31">
        <v>2012</v>
      </c>
    </row>
    <row r="251" spans="4:4">
      <c r="D251" s="31">
        <v>2013</v>
      </c>
    </row>
    <row r="252" spans="4:4">
      <c r="D252" s="31">
        <v>2014</v>
      </c>
    </row>
    <row r="253" spans="4:4">
      <c r="D253" s="31">
        <v>2015</v>
      </c>
    </row>
    <row r="254" spans="4:4">
      <c r="D254" s="31">
        <v>2016</v>
      </c>
    </row>
    <row r="255" spans="4:4">
      <c r="D255" s="31">
        <v>2017</v>
      </c>
    </row>
    <row r="256" spans="4:4">
      <c r="D256" s="31">
        <v>2018</v>
      </c>
    </row>
    <row r="257" spans="4:4">
      <c r="D257" s="31">
        <v>2019</v>
      </c>
    </row>
    <row r="258" spans="4:4">
      <c r="D258" s="31">
        <v>2020</v>
      </c>
    </row>
    <row r="259" spans="4:4">
      <c r="D259" s="31">
        <v>2021</v>
      </c>
    </row>
    <row r="260" spans="4:4">
      <c r="D260" s="31">
        <v>2022</v>
      </c>
    </row>
    <row r="261" spans="4:4">
      <c r="D261" s="31">
        <v>2023</v>
      </c>
    </row>
    <row r="262" spans="4:4">
      <c r="D262" s="31">
        <v>2024</v>
      </c>
    </row>
    <row r="263" spans="4:4">
      <c r="D263" s="31">
        <v>2025</v>
      </c>
    </row>
  </sheetData>
  <autoFilter ref="B4:F186">
    <filterColumn colId="4">
      <filters>
        <filter val="消防司令長"/>
      </filters>
    </filterColumn>
  </autoFilter>
  <phoneticPr fontId="1"/>
  <dataValidations count="1">
    <dataValidation imeMode="off" allowBlank="1" showInputMessage="1" showErrorMessage="1" sqref="D5:E1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総務</vt:lpstr>
      <vt:lpstr>本部・署所の分布図 　庁舎の現況2-1</vt:lpstr>
      <vt:lpstr>組織機構</vt:lpstr>
      <vt:lpstr>事務分掌</vt:lpstr>
      <vt:lpstr>事務分掌(2)</vt:lpstr>
      <vt:lpstr>職員の配置・資格取得状況2-5</vt:lpstr>
      <vt:lpstr>資格取得統計</vt:lpstr>
      <vt:lpstr>職員の勤続年数・年齢別職員数</vt:lpstr>
      <vt:lpstr>勤続年数抽出</vt:lpstr>
      <vt:lpstr>データベース</vt:lpstr>
      <vt:lpstr>当初予算の推移</vt:lpstr>
      <vt:lpstr>決算状況・人口、世帯数に対する消防費</vt:lpstr>
      <vt:lpstr>岸和田市の消防力（警備課）</vt:lpstr>
      <vt:lpstr>消防車両一覧表2-10（警備課）</vt:lpstr>
      <vt:lpstr>消防車両一覧表 (2)（警備課）</vt:lpstr>
      <vt:lpstr>消防車の配置・整備状況（警備課）</vt:lpstr>
      <vt:lpstr>令和5年度職員教養実施状況 </vt:lpstr>
      <vt:lpstr>'岸和田市の消防力（警備課）'!Print_Area</vt:lpstr>
      <vt:lpstr>'決算状況・人口、世帯数に対する消防費'!Print_Area</vt:lpstr>
      <vt:lpstr>'事務分掌(2)'!Print_Area</vt:lpstr>
      <vt:lpstr>'消防車の配置・整備状況（警備課）'!Print_Area</vt:lpstr>
      <vt:lpstr>'消防車両一覧表2-10（警備課）'!Print_Area</vt:lpstr>
      <vt:lpstr>'職員の配置・資格取得状況2-5'!Print_Area</vt:lpstr>
      <vt:lpstr>組織機構!Print_Area</vt:lpstr>
      <vt:lpstr>総務!Print_Area</vt:lpstr>
      <vt:lpstr>当初予算の推移!Print_Area</vt:lpstr>
      <vt:lpstr>'本部・署所の分布図 　庁舎の現況2-1'!Print_Area</vt:lpstr>
      <vt:lpstr>'令和5年度職員教養実施状況 '!Print_Area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2024-05-30T02:09:05Z</cp:lastPrinted>
  <dcterms:created xsi:type="dcterms:W3CDTF">2016-04-20T00:57:12Z</dcterms:created>
  <dcterms:modified xsi:type="dcterms:W3CDTF">2024-05-30T02:09:11Z</dcterms:modified>
</cp:coreProperties>
</file>