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6780"/>
  </bookViews>
  <sheets>
    <sheet name="（参考）大規模型事業所（特例）計算シート" sheetId="2" r:id="rId1"/>
    <sheet name="記入例" sheetId="3" r:id="rId2"/>
  </sheets>
  <definedNames>
    <definedName name="_xlnm.Print_Area" localSheetId="0">'（参考）大規模型事業所（特例）計算シート'!$A$1:$S$30</definedName>
    <definedName name="_xlnm.Print_Area" localSheetId="1">記入例!$A$1:$S$30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3" l="1"/>
  <c r="T28" i="3"/>
  <c r="T27" i="3"/>
  <c r="T26" i="3"/>
  <c r="T25" i="3"/>
  <c r="O21" i="3"/>
  <c r="P16" i="3" s="1"/>
  <c r="O19" i="3"/>
  <c r="P13" i="3"/>
  <c r="P12" i="3"/>
  <c r="K12" i="3"/>
  <c r="K7" i="3"/>
  <c r="T29" i="2"/>
  <c r="T28" i="2"/>
  <c r="T27" i="2"/>
  <c r="T26" i="2"/>
  <c r="T25" i="2"/>
  <c r="O21" i="2"/>
  <c r="P16" i="2" s="1"/>
  <c r="O19" i="2"/>
  <c r="P13" i="2"/>
  <c r="P12" i="2"/>
  <c r="K12" i="2"/>
  <c r="K7" i="2"/>
  <c r="K16" i="3" l="1"/>
  <c r="N25" i="3"/>
  <c r="P17" i="3"/>
  <c r="K16" i="2"/>
  <c r="N25" i="2"/>
  <c r="P17" i="2"/>
</calcChain>
</file>

<file path=xl/sharedStrings.xml><?xml version="1.0" encoding="utf-8"?>
<sst xmlns="http://schemas.openxmlformats.org/spreadsheetml/2006/main" count="134" uniqueCount="39">
  <si>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</si>
  <si>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</si>
  <si>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</si>
  <si>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</si>
  <si>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</si>
  <si>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</si>
  <si>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</si>
  <si>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</si>
  <si>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</si>
  <si>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</si>
  <si>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</si>
  <si>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</si>
  <si>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</si>
  <si>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</si>
  <si>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</si>
  <si>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</si>
  <si>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</si>
  <si>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</si>
  <si>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</si>
  <si>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</si>
  <si>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</si>
  <si>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</si>
  <si>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</si>
  <si>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</si>
  <si>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</si>
  <si>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</si>
  <si>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</si>
  <si>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</si>
  <si>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</si>
  <si>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　※このシートは事業所の参考のため作成されたものであり、提出の義務はありません。</t>
    <rPh sb="8" eb="11">
      <t>ジギョウショ</t>
    </rPh>
    <rPh sb="12" eb="14">
      <t>サンコウ</t>
    </rPh>
    <rPh sb="17" eb="19">
      <t>サクセイ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</si>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</sst>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29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23</xdr:row>
      <xdr:rowOff>133349</xdr:rowOff>
    </xdr:from>
    <xdr:to>
      <xdr:col>18</xdr:col>
      <xdr:colOff>476249</xdr:colOff>
      <xdr:row>26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21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26</xdr:row>
          <xdr:rowOff>123825</xdr:rowOff>
        </xdr:from>
        <xdr:to>
          <xdr:col>1</xdr:col>
          <xdr:colOff>1838325</xdr:colOff>
          <xdr:row>27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29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B3A674-9443-43DA-9103-AA6EDB0C194C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A106B7F-7930-4892-92E8-66FD6C6C1DD9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23</xdr:row>
      <xdr:rowOff>133349</xdr:rowOff>
    </xdr:from>
    <xdr:to>
      <xdr:col>18</xdr:col>
      <xdr:colOff>476249</xdr:colOff>
      <xdr:row>26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65E5F2D-5AE6-47FE-9FFA-932465D7CFDE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21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FBA27E-4775-43DA-88E5-06A50CAF4D6F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26</xdr:row>
          <xdr:rowOff>123825</xdr:rowOff>
        </xdr:from>
        <xdr:to>
          <xdr:col>1</xdr:col>
          <xdr:colOff>1838325</xdr:colOff>
          <xdr:row>27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24F2E40-12FD-4180-AC41-187AB7635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37"/>
  <sheetViews>
    <sheetView tabSelected="1" view="pageBreakPreview" zoomScaleNormal="100" zoomScaleSheetLayoutView="100" workbookViewId="0">
      <selection activeCell="U27" sqref="U27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/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/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/>
      <c r="D11" t="s">
        <v>0</v>
      </c>
      <c r="K11" t="s">
        <v>20</v>
      </c>
      <c r="T11" s="21"/>
      <c r="U11" s="21"/>
    </row>
    <row r="12" spans="1:21" ht="17.25" customHeight="1" x14ac:dyDescent="0.4">
      <c r="K12" s="29" t="e">
        <f>IF(P12&gt;=0.8,"要件①を満たしている","要件①を満たしていない")</f>
        <v>#DIV/0!</v>
      </c>
      <c r="L12" s="29"/>
      <c r="M12" s="29"/>
      <c r="O12" s="12" t="s">
        <v>32</v>
      </c>
      <c r="P12" s="39" t="e">
        <f>$C$11/$C$10</f>
        <v>#DIV/0!</v>
      </c>
      <c r="T12" s="21"/>
      <c r="U12" s="21"/>
    </row>
    <row r="13" spans="1:21" ht="17.25" customHeight="1" x14ac:dyDescent="0.4">
      <c r="O13" t="s">
        <v>12</v>
      </c>
      <c r="P13" s="16" t="e">
        <f>IF(P12&lt;0.8,ROUNDUP(C10*0.8-C11,0),"-")</f>
        <v>#DIV/0!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/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/>
      <c r="D16" t="s">
        <v>0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34</v>
      </c>
      <c r="P16" s="32" t="e">
        <f ca="1">$O$19/O21</f>
        <v>#DIV/0!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/>
      <c r="D17" t="s">
        <v>0</v>
      </c>
      <c r="O17" t="s">
        <v>12</v>
      </c>
      <c r="P17" s="16" t="e">
        <f ca="1">IF(P16&gt;10,(O19/10-O21),"-")</f>
        <v>#DIV/0!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/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/>
      <c r="D19" t="s">
        <v>0</v>
      </c>
      <c r="L19" t="s">
        <v>19</v>
      </c>
      <c r="O19" s="15">
        <f>C15*1+C16*2+C17*3+C18*4+C19*5+C20*6</f>
        <v>0</v>
      </c>
      <c r="P19" t="s">
        <v>15</v>
      </c>
      <c r="T19" s="21"/>
      <c r="U19" s="21"/>
    </row>
    <row r="20" spans="2:21" ht="17.25" customHeight="1" thickBot="1" x14ac:dyDescent="0.45">
      <c r="B20" s="14" t="s">
        <v>8</v>
      </c>
      <c r="C20" s="3"/>
      <c r="D20" t="s">
        <v>0</v>
      </c>
      <c r="I20" s="6"/>
      <c r="T20" s="21"/>
      <c r="U20" s="21"/>
    </row>
    <row r="21" spans="2:21" s="6" customFormat="1" ht="17.25" customHeight="1" x14ac:dyDescent="0.4">
      <c r="J21"/>
      <c r="K21"/>
      <c r="L21" t="s">
        <v>18</v>
      </c>
      <c r="M21"/>
      <c r="N21"/>
      <c r="O21" s="15">
        <f ca="1">SUM(OFFSET(T25,0,0,COUNT(T:T),1))</f>
        <v>0</v>
      </c>
      <c r="P21" t="s">
        <v>15</v>
      </c>
      <c r="Q21"/>
      <c r="R21"/>
      <c r="S21"/>
      <c r="T21" s="21"/>
      <c r="U21" s="21"/>
    </row>
    <row r="22" spans="2:21" s="6" customFormat="1" x14ac:dyDescent="0.4">
      <c r="B22" s="33" t="s">
        <v>28</v>
      </c>
      <c r="C22" s="25"/>
      <c r="D22" s="25"/>
      <c r="E22" s="25"/>
      <c r="F22" s="25"/>
      <c r="G22" s="25"/>
      <c r="H22" s="25"/>
      <c r="T22" s="21"/>
      <c r="U22" s="21"/>
    </row>
    <row r="23" spans="2:21" ht="6.75" customHeight="1" x14ac:dyDescent="0.4">
      <c r="T23" s="21"/>
      <c r="U23" s="21"/>
    </row>
    <row r="24" spans="2:21" ht="19.5" thickBot="1" x14ac:dyDescent="0.45">
      <c r="C24" t="s">
        <v>23</v>
      </c>
      <c r="E24" t="s">
        <v>21</v>
      </c>
      <c r="G24" t="s">
        <v>16</v>
      </c>
      <c r="T24" s="35" t="s">
        <v>26</v>
      </c>
      <c r="U24" s="35"/>
    </row>
    <row r="25" spans="2:21" ht="24.75" customHeight="1" thickBot="1" x14ac:dyDescent="0.45">
      <c r="B25" s="46" t="s">
        <v>38</v>
      </c>
      <c r="C25" s="2"/>
      <c r="D25" t="s">
        <v>24</v>
      </c>
      <c r="E25" s="2"/>
      <c r="F25" t="s">
        <v>9</v>
      </c>
      <c r="G25" s="2"/>
      <c r="H25" t="s">
        <v>0</v>
      </c>
      <c r="M25" s="36" t="s">
        <v>1</v>
      </c>
      <c r="N25" s="45" t="e">
        <f ca="1">IF(OR(G6&lt;=750,AND(P12&gt;=0.8,$P$16&lt;=10)),"通常規模型リハビリテーション費","大規模型リハビリテーション費")</f>
        <v>#DIV/0!</v>
      </c>
      <c r="O25" s="45"/>
      <c r="P25" s="45"/>
      <c r="Q25" s="45"/>
      <c r="R25" s="37"/>
      <c r="S25" s="38"/>
      <c r="T25" s="35">
        <f>PRODUCT(C25,E25,G25)</f>
        <v>0</v>
      </c>
      <c r="U25" s="35" t="s">
        <v>25</v>
      </c>
    </row>
    <row r="26" spans="2:21" ht="20.25" thickTop="1" thickBot="1" x14ac:dyDescent="0.45">
      <c r="B26" s="46"/>
      <c r="C26" s="5"/>
      <c r="D26" t="s">
        <v>24</v>
      </c>
      <c r="E26" s="5"/>
      <c r="F26" t="s">
        <v>9</v>
      </c>
      <c r="G26" s="5"/>
      <c r="H26" t="s">
        <v>0</v>
      </c>
      <c r="M26" s="8"/>
      <c r="N26" s="8"/>
      <c r="O26" s="8"/>
      <c r="Q26" s="8" t="s">
        <v>17</v>
      </c>
      <c r="T26" s="35">
        <f>PRODUCT(C26,E26,G26)</f>
        <v>0</v>
      </c>
      <c r="U26" s="35" t="s">
        <v>25</v>
      </c>
    </row>
    <row r="27" spans="2:21" ht="19.5" thickBot="1" x14ac:dyDescent="0.45">
      <c r="B27" s="43"/>
      <c r="C27" s="3"/>
      <c r="D27" t="s">
        <v>24</v>
      </c>
      <c r="E27" s="3"/>
      <c r="F27" t="s">
        <v>9</v>
      </c>
      <c r="G27" s="3"/>
      <c r="H27" t="s">
        <v>0</v>
      </c>
      <c r="T27" s="35">
        <f>PRODUCT(C27,E27,G27)</f>
        <v>0</v>
      </c>
      <c r="U27" s="35" t="s">
        <v>25</v>
      </c>
    </row>
    <row r="28" spans="2:21" ht="19.5" thickBot="1" x14ac:dyDescent="0.45">
      <c r="B28" s="43"/>
      <c r="C28" s="3"/>
      <c r="D28" t="s">
        <v>24</v>
      </c>
      <c r="E28" s="3"/>
      <c r="F28" t="s">
        <v>9</v>
      </c>
      <c r="G28" s="3"/>
      <c r="H28" t="s">
        <v>0</v>
      </c>
      <c r="T28" s="35">
        <f>PRODUCT(C28,E28,G28)</f>
        <v>0</v>
      </c>
      <c r="U28" s="35" t="s">
        <v>25</v>
      </c>
    </row>
    <row r="29" spans="2:21" ht="19.5" thickBot="1" x14ac:dyDescent="0.45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2" spans="2:21" x14ac:dyDescent="0.4">
      <c r="C32" s="6"/>
      <c r="D32" s="21"/>
      <c r="E32" s="6"/>
    </row>
    <row r="33" spans="2:2" x14ac:dyDescent="0.4">
      <c r="B33" s="6"/>
    </row>
    <row r="34" spans="2:2" ht="18.75" customHeight="1" x14ac:dyDescent="0.4">
      <c r="B34" s="6"/>
    </row>
    <row r="35" spans="2:2" x14ac:dyDescent="0.4">
      <c r="B35" s="6"/>
    </row>
    <row r="36" spans="2:2" x14ac:dyDescent="0.4">
      <c r="B36" s="6"/>
    </row>
    <row r="37" spans="2:2" x14ac:dyDescent="0.4">
      <c r="B37" s="6"/>
    </row>
  </sheetData>
  <mergeCells count="3">
    <mergeCell ref="C2:S2"/>
    <mergeCell ref="N25:Q25"/>
    <mergeCell ref="B25:B26"/>
  </mergeCells>
  <phoneticPr fontId="1"/>
  <pageMargins left="0.25" right="0.25" top="0.75" bottom="0.75" header="0.3" footer="0.3"/>
  <pageSetup paperSize="9" scale="76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26</xdr:row>
                    <xdr:rowOff>123825</xdr:rowOff>
                  </from>
                  <to>
                    <xdr:col>1</xdr:col>
                    <xdr:colOff>1838325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U37"/>
  <sheetViews>
    <sheetView zoomScaleNormal="100" workbookViewId="0">
      <selection activeCell="V27" sqref="V27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>
        <v>800</v>
      </c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>
        <v>19</v>
      </c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>
        <v>2</v>
      </c>
      <c r="D11" t="s">
        <v>0</v>
      </c>
      <c r="K11" t="s">
        <v>20</v>
      </c>
      <c r="T11" s="21"/>
      <c r="U11" s="21"/>
    </row>
    <row r="12" spans="1:21" ht="17.25" customHeight="1" x14ac:dyDescent="0.4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32</v>
      </c>
      <c r="P12" s="39">
        <f>$C$11/$C$10</f>
        <v>0.10526315789473684</v>
      </c>
      <c r="T12" s="21"/>
      <c r="U12" s="21"/>
    </row>
    <row r="13" spans="1:21" ht="17.25" customHeight="1" x14ac:dyDescent="0.4">
      <c r="O13" t="s">
        <v>12</v>
      </c>
      <c r="P13" s="16">
        <f>IF(P12&lt;0.8,ROUNDUP(C10*0.8-C11,0),"-")</f>
        <v>14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>
        <v>200</v>
      </c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>
        <v>600</v>
      </c>
      <c r="D16" t="s">
        <v>0</v>
      </c>
      <c r="K16" s="30" t="str">
        <f ca="1">IF($P$16&lt;=10,"要件②を満たしている","要件②を満たしていない")</f>
        <v>要件②を満たしている</v>
      </c>
      <c r="L16" s="31"/>
      <c r="M16" s="31"/>
      <c r="O16" s="13" t="s">
        <v>34</v>
      </c>
      <c r="P16" s="32">
        <f ca="1">$O$19/O21</f>
        <v>8.1027667984189726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>
        <v>300</v>
      </c>
      <c r="D17" t="s">
        <v>0</v>
      </c>
      <c r="O17" t="s">
        <v>12</v>
      </c>
      <c r="P17" s="16" t="str">
        <f ca="1">IF(P16&gt;10,(O19/10-O21),"-")</f>
        <v>-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>
        <v>100</v>
      </c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>
        <v>500</v>
      </c>
      <c r="D19" t="s">
        <v>0</v>
      </c>
      <c r="L19" t="s">
        <v>19</v>
      </c>
      <c r="O19" s="15">
        <f>C15*1+C16*2+C17*3+C18*4+C19*5+C20*6</f>
        <v>8200</v>
      </c>
      <c r="P19" t="s">
        <v>15</v>
      </c>
      <c r="T19" s="21"/>
      <c r="U19" s="21"/>
    </row>
    <row r="20" spans="2:21" ht="17.25" customHeight="1" thickBot="1" x14ac:dyDescent="0.45">
      <c r="B20" s="14" t="s">
        <v>8</v>
      </c>
      <c r="C20" s="3">
        <v>500</v>
      </c>
      <c r="D20" t="s">
        <v>0</v>
      </c>
      <c r="I20" s="6"/>
      <c r="T20" s="21"/>
      <c r="U20" s="21"/>
    </row>
    <row r="21" spans="2:21" s="6" customFormat="1" ht="17.25" customHeight="1" x14ac:dyDescent="0.4">
      <c r="J21"/>
      <c r="K21"/>
      <c r="L21" t="s">
        <v>18</v>
      </c>
      <c r="M21"/>
      <c r="N21"/>
      <c r="O21" s="15">
        <f ca="1">SUM(OFFSET(T25,0,0,COUNT(T:T),1))</f>
        <v>1012</v>
      </c>
      <c r="P21" t="s">
        <v>15</v>
      </c>
      <c r="Q21"/>
      <c r="R21"/>
      <c r="S21"/>
      <c r="T21" s="21"/>
      <c r="U21" s="21"/>
    </row>
    <row r="22" spans="2:21" s="6" customFormat="1" x14ac:dyDescent="0.4">
      <c r="B22" s="33" t="s">
        <v>28</v>
      </c>
      <c r="C22" s="25"/>
      <c r="D22" s="25"/>
      <c r="E22" s="25"/>
      <c r="F22" s="25"/>
      <c r="G22" s="25"/>
      <c r="H22" s="25"/>
      <c r="T22" s="21"/>
      <c r="U22" s="21"/>
    </row>
    <row r="23" spans="2:21" ht="6.75" customHeight="1" x14ac:dyDescent="0.4">
      <c r="T23" s="21"/>
      <c r="U23" s="21"/>
    </row>
    <row r="24" spans="2:21" ht="19.5" thickBot="1" x14ac:dyDescent="0.45">
      <c r="C24" t="s">
        <v>23</v>
      </c>
      <c r="E24" t="s">
        <v>21</v>
      </c>
      <c r="G24" t="s">
        <v>16</v>
      </c>
      <c r="T24" s="35" t="s">
        <v>26</v>
      </c>
      <c r="U24" s="35"/>
    </row>
    <row r="25" spans="2:21" ht="24.75" customHeight="1" thickBot="1" x14ac:dyDescent="0.45">
      <c r="B25" s="46" t="s">
        <v>38</v>
      </c>
      <c r="C25" s="2">
        <v>8</v>
      </c>
      <c r="D25" t="s">
        <v>24</v>
      </c>
      <c r="E25" s="2">
        <v>20</v>
      </c>
      <c r="F25" t="s">
        <v>9</v>
      </c>
      <c r="G25" s="2">
        <v>4</v>
      </c>
      <c r="H25" t="s">
        <v>0</v>
      </c>
      <c r="M25" s="36" t="s">
        <v>1</v>
      </c>
      <c r="N25" s="45" t="str">
        <f ca="1">IF(OR(G6&lt;=750,AND(P12&gt;=0.8,$P$16&lt;=10)),"通常規模型リハビリテーション費","大規模型リハビリテーション費")</f>
        <v>大規模型リハビリテーション費</v>
      </c>
      <c r="O25" s="45"/>
      <c r="P25" s="45"/>
      <c r="Q25" s="45"/>
      <c r="R25" s="37"/>
      <c r="S25" s="38"/>
      <c r="T25" s="35">
        <f>PRODUCT(C25,E25,G25)</f>
        <v>640</v>
      </c>
      <c r="U25" s="35" t="s">
        <v>25</v>
      </c>
    </row>
    <row r="26" spans="2:21" ht="20.25" thickTop="1" thickBot="1" x14ac:dyDescent="0.45">
      <c r="B26" s="46"/>
      <c r="C26" s="5">
        <v>4.5</v>
      </c>
      <c r="D26" t="s">
        <v>24</v>
      </c>
      <c r="E26" s="5">
        <v>20</v>
      </c>
      <c r="F26" t="s">
        <v>9</v>
      </c>
      <c r="G26" s="5">
        <v>2</v>
      </c>
      <c r="H26" t="s">
        <v>0</v>
      </c>
      <c r="M26" s="8"/>
      <c r="N26" s="8"/>
      <c r="O26" s="8"/>
      <c r="Q26" s="8" t="s">
        <v>17</v>
      </c>
      <c r="T26" s="35">
        <f>PRODUCT(C26,E26,G26)</f>
        <v>180</v>
      </c>
      <c r="U26" s="35" t="s">
        <v>25</v>
      </c>
    </row>
    <row r="27" spans="2:21" ht="19.5" thickBot="1" x14ac:dyDescent="0.45">
      <c r="B27" s="43"/>
      <c r="C27" s="3">
        <v>8</v>
      </c>
      <c r="D27" t="s">
        <v>24</v>
      </c>
      <c r="E27" s="3">
        <v>12</v>
      </c>
      <c r="F27" t="s">
        <v>9</v>
      </c>
      <c r="G27" s="3">
        <v>1</v>
      </c>
      <c r="H27" t="s">
        <v>0</v>
      </c>
      <c r="T27" s="35">
        <f>PRODUCT(C27,E27,G27)</f>
        <v>96</v>
      </c>
      <c r="U27" s="35" t="s">
        <v>25</v>
      </c>
    </row>
    <row r="28" spans="2:21" ht="19.5" thickBot="1" x14ac:dyDescent="0.45">
      <c r="B28" s="43"/>
      <c r="C28" s="3">
        <v>8</v>
      </c>
      <c r="D28" t="s">
        <v>24</v>
      </c>
      <c r="E28" s="3">
        <v>12</v>
      </c>
      <c r="F28" t="s">
        <v>9</v>
      </c>
      <c r="G28" s="3">
        <v>1</v>
      </c>
      <c r="H28" t="s">
        <v>0</v>
      </c>
      <c r="T28" s="35">
        <f>PRODUCT(C28,E28,G28)</f>
        <v>96</v>
      </c>
      <c r="U28" s="35" t="s">
        <v>25</v>
      </c>
    </row>
    <row r="29" spans="2:21" ht="19.5" thickBot="1" x14ac:dyDescent="0.45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2" spans="2:21" x14ac:dyDescent="0.4">
      <c r="C32" s="6"/>
      <c r="D32" s="21"/>
      <c r="E32" s="6"/>
    </row>
    <row r="33" spans="2:2" x14ac:dyDescent="0.4">
      <c r="B33" s="6"/>
    </row>
    <row r="34" spans="2:2" ht="18.75" customHeight="1" x14ac:dyDescent="0.4">
      <c r="B34" s="6"/>
    </row>
    <row r="35" spans="2:2" x14ac:dyDescent="0.4">
      <c r="B35" s="6"/>
    </row>
    <row r="36" spans="2:2" x14ac:dyDescent="0.4">
      <c r="B36" s="6"/>
    </row>
    <row r="37" spans="2:2" x14ac:dyDescent="0.4">
      <c r="B37" s="6"/>
    </row>
  </sheetData>
  <mergeCells count="3">
    <mergeCell ref="C2:S2"/>
    <mergeCell ref="B25:B26"/>
    <mergeCell ref="N25:Q25"/>
  </mergeCells>
  <phoneticPr fontId="1"/>
  <pageMargins left="0.25" right="0.25" top="0.75" bottom="0.75" header="0.3" footer="0.3"/>
  <pageSetup paperSize="9" scale="76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26</xdr:row>
                    <xdr:rowOff>123825</xdr:rowOff>
                  </from>
                  <to>
                    <xdr:col>1</xdr:col>
                    <xdr:colOff>1838325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（参考）大規模型事業所（特例）計算シート</vt:lpstr>
      <vt:lpstr>記入例</vt:lpstr>
      <vt:lpstr>'（参考）大規模型事業所（特例）計算シート'!Print_Area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2024-03-19T01:01:26Z</dcterms:created>
  <dcterms:modified xsi:type="dcterms:W3CDTF">2024-11-13T10:41:25Z</dcterms:modified>
</cp:coreProperties>
</file>