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Zドライブ直下\02_資金担当\情報公開\財政状況資料集\R70303令和５年度財政状況資料集の作成及び提出について（依頼）\HP\"/>
    </mc:Choice>
  </mc:AlternateContent>
  <bookViews>
    <workbookView xWindow="0" yWindow="0" windowWidth="28800" windowHeight="14115" tabRatio="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CO34" i="10" l="1"/>
</calcChain>
</file>

<file path=xl/sharedStrings.xml><?xml version="1.0" encoding="utf-8"?>
<sst xmlns="http://schemas.openxmlformats.org/spreadsheetml/2006/main" count="1069" uniqueCount="563">
  <si>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</si>
  <si>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</si>
  <si>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</si>
  <si>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</si>
  <si>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</si>
  <si>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</si>
  <si>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</si>
  <si>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</si>
  <si>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</si>
  <si>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</si>
  <si>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</si>
  <si>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</si>
  <si>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</si>
  <si>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</si>
  <si>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</si>
  <si>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</si>
  <si>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</si>
  <si>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</si>
  <si>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</si>
  <si>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</si>
  <si>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</si>
  <si>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</si>
  <si>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</si>
  <si>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</si>
  <si>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</si>
  <si>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</si>
  <si>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</si>
  <si>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</si>
  <si>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</si>
  <si>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</si>
  <si>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</si>
  <si>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</si>
  <si>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</si>
  <si>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</si>
  <si>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</si>
  <si>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</si>
  <si>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</si>
  <si>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</si>
  <si>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</si>
  <si>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</si>
  <si>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</si>
  <si>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</si>
  <si>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</si>
  <si>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</si>
  <si>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</si>
  <si>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</si>
  <si>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</si>
  <si>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</si>
  <si>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</si>
  <si>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</si>
  <si>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</si>
  <si>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</si>
  <si>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</si>
  <si>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</si>
  <si>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</si>
  <si>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</si>
  <si>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</si>
  <si>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</si>
  <si>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</si>
  <si>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</si>
  <si>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</si>
  <si>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</si>
  <si>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</si>
  <si>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</si>
  <si>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</si>
  <si>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</si>
  <si>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</si>
  <si>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</si>
  <si>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</si>
  <si>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</si>
  <si>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</si>
  <si>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</si>
  <si>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</si>
  <si>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</si>
  <si>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</si>
  <si>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</si>
  <si>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</si>
  <si>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</si>
  <si>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</si>
  <si>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</si>
  <si>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</si>
  <si>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</si>
  <si>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</si>
  <si>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</si>
  <si>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</si>
  <si>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</si>
  <si>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</si>
  <si>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</si>
  <si>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</si>
  <si>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</si>
  <si>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</si>
  <si>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</si>
  <si>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</si>
  <si>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</si>
  <si>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</si>
  <si>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</si>
  <si>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</si>
  <si>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</si>
  <si>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</si>
  <si>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</si>
  <si>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</si>
  <si>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</si>
  <si>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</si>
  <si>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</si>
  <si>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</si>
  <si>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</si>
  <si>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</si>
  <si>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</si>
  <si>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</si>
  <si>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</si>
  <si>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</si>
  <si>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</si>
  <si>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</si>
  <si>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</si>
  <si>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</si>
  <si>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</si>
  <si>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</si>
  <si>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</si>
  <si>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</si>
  <si>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</si>
  <si>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</si>
  <si>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</si>
  <si>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</si>
  <si>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</si>
  <si>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</si>
  <si>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</si>
  <si>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</si>
  <si>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</si>
  <si>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</si>
  <si>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</si>
  <si>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</si>
  <si>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</si>
  <si>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</si>
  <si>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</si>
  <si>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</si>
  <si>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</si>
  <si>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</si>
  <si>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</si>
  <si>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</si>
  <si>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</si>
  <si>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</si>
  <si>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</si>
  <si>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</si>
  <si>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</si>
  <si>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</si>
  <si>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</si>
  <si>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</si>
  <si>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</si>
  <si>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</si>
  <si>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</si>
  <si>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</si>
  <si>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</si>
  <si>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</si>
  <si>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</si>
  <si>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</si>
  <si>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</si>
  <si>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</si>
  <si>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</si>
  <si>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</si>
  <si>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</si>
  <si>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</si>
  <si>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</si>
  <si>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</si>
  <si>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</si>
  <si>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</si>
  <si>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</si>
  <si>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</si>
  <si>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</si>
  <si>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</si>
  <si>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</si>
  <si>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</si>
  <si>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</si>
  <si>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</si>
  <si>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</si>
  <si>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</si>
  <si>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</si>
  <si>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</si>
  <si>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</si>
  <si>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</si>
  <si>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</si>
  <si>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</si>
  <si>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</si>
  <si>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</si>
  <si>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</si>
  <si>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</si>
  <si>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</si>
  <si>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</si>
  <si>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</si>
  <si>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</si>
  <si>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</si>
  <si>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</si>
  <si>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</si>
  <si>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</si>
  <si>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</si>
  <si>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</si>
  <si>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</si>
  <si>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</si>
  <si>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</si>
  <si>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</si>
  <si>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</si>
  <si>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</si>
  <si>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</si>
  <si>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</si>
  <si>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大阪府岸和田市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</si>
  <si>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</si>
  <si>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</si>
  <si>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</si>
  <si>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</si>
  <si>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</si>
  <si>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</si>
  <si>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</si>
  <si>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</si>
  <si>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</si>
  <si>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</si>
  <si>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</si>
  <si>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</si>
  <si>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</si>
  <si>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</si>
  <si>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</si>
  <si>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</si>
  <si>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</si>
  <si>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</si>
  <si>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</si>
  <si>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</si>
  <si>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</si>
  <si>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</si>
  <si>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</si>
  <si>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</si>
  <si>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</si>
  <si>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</si>
  <si>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</si>
  <si>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</si>
  <si>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</si>
  <si>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</si>
  <si>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</si>
  <si>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</si>
  <si>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</si>
  <si>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</si>
  <si>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</si>
  <si>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</si>
  <si>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</si>
  <si>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</si>
  <si>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</si>
  <si>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</si>
  <si>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</si>
  <si>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</si>
  <si>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</si>
  <si>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</si>
  <si>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</si>
  <si>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</si>
  <si>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</si>
  <si>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</si>
  <si>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</si>
  <si>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</si>
  <si>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</si>
  <si>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</si>
  <si>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</si>
  <si>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</si>
  <si>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</si>
  <si>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</si>
  <si>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</si>
  <si>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</si>
  <si>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</si>
  <si>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</si>
  <si>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</si>
  <si>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</si>
  <si>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</si>
  <si>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</si>
  <si>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</si>
  <si>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</si>
  <si>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</si>
  <si>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</si>
  <si>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</si>
  <si>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</si>
  <si>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</si>
  <si>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</si>
  <si>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</si>
  <si>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</si>
  <si>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</si>
  <si>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</si>
  <si>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</si>
  <si>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</si>
  <si>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</si>
  <si>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</si>
  <si>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</si>
  <si>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</si>
  <si>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</si>
  <si>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</si>
  <si>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</si>
  <si>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</si>
  <si>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</si>
  <si>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</si>
  <si>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</si>
  <si>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</si>
  <si>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</si>
  <si>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</si>
  <si>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</si>
  <si>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</si>
  <si>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</si>
  <si>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</si>
  <si>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</si>
  <si>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</si>
  <si>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</si>
  <si>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</si>
  <si>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</si>
  <si>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</si>
  <si>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</si>
  <si>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</si>
  <si>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</si>
  <si>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</si>
  <si>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</si>
  <si>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</si>
  <si>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</si>
  <si>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</si>
  <si>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</si>
  <si>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</si>
  <si>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</si>
  <si>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</si>
  <si>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</si>
  <si>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</si>
  <si>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</si>
  <si>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</si>
  <si>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</si>
  <si>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</si>
  <si>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</si>
  <si>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</si>
  <si>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</si>
  <si>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</si>
  <si>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</si>
  <si>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</si>
  <si>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</si>
  <si>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</si>
  <si>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</si>
  <si>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</si>
  <si>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</si>
  <si>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</si>
  <si>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</si>
  <si>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</si>
  <si>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</si>
  <si>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</si>
  <si>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</si>
  <si>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</si>
  <si>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</si>
  <si>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</si>
  <si>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</si>
  <si>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</si>
  <si>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</si>
  <si>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</si>
  <si>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</si>
  <si>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</si>
  <si>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</si>
  <si>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</si>
  <si>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</si>
  <si>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</si>
  <si>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大阪府岸和田市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</si>
  <si>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</si>
  <si>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</si>
  <si>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</si>
  <si>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</si>
  <si>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</si>
  <si>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</si>
  <si>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</si>
  <si>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</si>
  <si>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</si>
  <si>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</si>
  <si>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</si>
  <si>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</si>
  <si>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</si>
  <si>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</si>
  <si>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</si>
  <si>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</si>
  <si>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</si>
  <si>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</si>
  <si>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</si>
  <si>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</si>
  <si>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</si>
  <si>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</si>
  <si>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</si>
  <si>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</si>
  <si>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</si>
  <si>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</si>
  <si>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</si>
  <si>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</si>
  <si>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</si>
  <si>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</si>
  <si>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</si>
  <si>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</si>
  <si>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</si>
  <si>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</si>
  <si>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</si>
  <si>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</si>
  <si>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</si>
  <si>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</si>
  <si>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</si>
  <si>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</si>
  <si>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</si>
  <si>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</si>
  <si>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</si>
  <si>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</si>
  <si>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</si>
  <si>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</si>
  <si>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</si>
  <si>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</si>
  <si>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</si>
  <si>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</si>
  <si>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</si>
  <si>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</si>
  <si>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</si>
  <si>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</si>
  <si>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</si>
  <si>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</si>
  <si>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</si>
  <si>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</si>
  <si>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</si>
  <si>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</si>
  <si>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</si>
  <si>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</si>
  <si>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</si>
  <si>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</si>
  <si>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</si>
  <si>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</si>
  <si>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</si>
  <si>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</si>
  <si>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</si>
  <si>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</si>
  <si>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</si>
  <si>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</si>
  <si>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</si>
  <si>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</si>
  <si>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</si>
  <si>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</si>
  <si>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</si>
  <si>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</si>
  <si>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</si>
  <si>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</si>
  <si>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</si>
  <si>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</si>
  <si>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</si>
  <si>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</si>
  <si>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</si>
  <si>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</si>
  <si>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</si>
  <si>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</si>
  <si>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</si>
  <si>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</si>
  <si>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</si>
  <si>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</si>
  <si>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</si>
  <si>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</si>
  <si>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</si>
  <si>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</si>
  <si>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</si>
  <si>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</si>
  <si>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</si>
  <si>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</si>
  <si>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</si>
  <si>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</si>
  <si>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</si>
  <si>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</si>
  <si>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</si>
  <si>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</si>
  <si>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</si>
  <si>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</si>
  <si>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</si>
  <si>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</si>
  <si>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</si>
  <si>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</si>
  <si>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</si>
  <si>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</si>
  <si>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</si>
  <si>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</si>
  <si>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</si>
  <si>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</si>
  <si>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</si>
  <si>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</si>
  <si>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</si>
  <si>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</si>
  <si>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</si>
  <si>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</si>
  <si>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</si>
  <si>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</si>
  <si>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</si>
  <si>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</si>
  <si>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</si>
  <si>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</si>
  <si>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</si>
  <si>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</si>
  <si>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</si>
  <si>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</si>
  <si>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</si>
  <si>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</si>
  <si>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</si>
  <si>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</si>
  <si>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</si>
  <si>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</si>
  <si>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</si>
  <si>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</si>
  <si>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</si>
  <si>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</si>
  <si>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</si>
  <si>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</si>
  <si>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</si>
  <si>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</si>
  <si>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</si>
  <si>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</si>
  <si>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</si>
  <si>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</si>
  <si>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</si>
  <si>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</si>
  <si>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</si>
  <si>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</si>
  <si>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</si>
  <si>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</si>
  <si>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</si>
  <si>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</si>
  <si>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</si>
  <si>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</si>
  <si>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</si>
  <si>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</si>
  <si>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</si>
  <si>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</si>
  <si>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</si>
  <si>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</si>
  <si>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</si>
  <si>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</si>
  <si>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</si>
  <si>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</si>
  <si>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</si>
  <si>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</si>
  <si>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</si>
  <si>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</si>
  <si>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</si>
  <si>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2.96</t>
  </si>
  <si>
    <t>▲ 0.66</t>
  </si>
  <si>
    <t>病院事業会計</t>
  </si>
  <si>
    <t>▲ 1.29</t>
  </si>
  <si>
    <t>上水道事業会計</t>
  </si>
  <si>
    <t>一般会計</t>
  </si>
  <si>
    <t>介護保険事業特別会計</t>
  </si>
  <si>
    <t>後期高齢者医療特別会計</t>
  </si>
  <si>
    <t>自転車競技事業特別会計</t>
  </si>
  <si>
    <t>国民健康保険事業特別会計</t>
  </si>
  <si>
    <t>▲ 0.31</t>
  </si>
  <si>
    <t>土地取得事業特別会計</t>
  </si>
  <si>
    <t>その他会計（赤字）</t>
  </si>
  <si>
    <t>その他会計（黒字）</t>
  </si>
  <si>
    <t>R01</t>
    <phoneticPr fontId="5"/>
  </si>
  <si>
    <t>R02</t>
    <phoneticPr fontId="5"/>
  </si>
  <si>
    <t>R03</t>
    <phoneticPr fontId="5"/>
  </si>
  <si>
    <t>R04</t>
    <phoneticPr fontId="5"/>
  </si>
  <si>
    <t>R05</t>
    <phoneticPr fontId="5"/>
  </si>
  <si>
    <t>岸和田市貝塚市清掃施設組合（一般会計）</t>
  </si>
  <si>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</si>
  <si>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</si>
  <si>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</si>
  <si>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</si>
  <si>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</si>
  <si>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岸和田市公園緑化協会</t>
    <rPh sb="0" eb="4">
      <t>キシワダシ</t>
    </rPh>
    <rPh sb="4" eb="6">
      <t>コウエン</t>
    </rPh>
    <rPh sb="6" eb="8">
      <t>リョッカ</t>
    </rPh>
    <rPh sb="8" eb="10">
      <t>キョウカイ</t>
    </rPh>
    <phoneticPr fontId="2"/>
  </si>
  <si>
    <t>岸和田市ふるさと応援基金</t>
  </si>
  <si>
    <t>岸和田市産業振興基金</t>
  </si>
  <si>
    <t>教育基金</t>
    <rPh sb="0" eb="4">
      <t>キョウイクキキン</t>
    </rPh>
    <phoneticPr fontId="2"/>
  </si>
  <si>
    <t>公共公益施設整備基金</t>
  </si>
  <si>
    <t>岸和田市庁舎建設基金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</si>
</sst>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96F1-4044-A352-C6D800EFDF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11497</c:v>
                </c:pt>
                <c:pt idx="1">
                  <c:v>16949</c:v>
                </c:pt>
                <c:pt idx="2">
                  <c:v>14150</c:v>
                </c:pt>
                <c:pt idx="3">
                  <c:v>21754</c:v>
                </c:pt>
                <c:pt idx="4">
                  <c:v>31619</c:v>
                </c:pt>
              </c:numCache>
            </c:numRef>
          </c:val>
          <c:smooth val="0"/>
          <c:extLst>
            <c:ext xmlns:c16="http://schemas.microsoft.com/office/drawing/2014/chart" uri="{C3380CC4-5D6E-409C-BE32-E72D297353CC}">
              <c16:uniqueId val="{00000001-96F1-4044-A352-C6D800EFDF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0.71</c:v>
                </c:pt>
                <c:pt idx="1">
                  <c:v>1.86</c:v>
                </c:pt>
                <c:pt idx="2">
                  <c:v>5.0599999999999996</c:v>
                </c:pt>
                <c:pt idx="3">
                  <c:v>2.2000000000000002</c:v>
                </c:pt>
                <c:pt idx="4">
                  <c:v>2.95</c:v>
                </c:pt>
              </c:numCache>
            </c:numRef>
          </c:val>
          <c:extLst>
            <c:ext xmlns:c16="http://schemas.microsoft.com/office/drawing/2014/chart" uri="{C3380CC4-5D6E-409C-BE32-E72D297353CC}">
              <c16:uniqueId val="{00000000-7189-4948-B7B6-901A15AAFC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c:v>
                </c:pt>
                <c:pt idx="1">
                  <c:v>6.73</c:v>
                </c:pt>
                <c:pt idx="2">
                  <c:v>11.38</c:v>
                </c:pt>
                <c:pt idx="3">
                  <c:v>11.6</c:v>
                </c:pt>
                <c:pt idx="4">
                  <c:v>9.99</c:v>
                </c:pt>
              </c:numCache>
            </c:numRef>
          </c:val>
          <c:extLst>
            <c:ext xmlns:c16="http://schemas.microsoft.com/office/drawing/2014/chart" uri="{C3380CC4-5D6E-409C-BE32-E72D297353CC}">
              <c16:uniqueId val="{00000001-7189-4948-B7B6-901A15AAFC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0.76</c:v>
                </c:pt>
                <c:pt idx="1">
                  <c:v>1.1599999999999999</c:v>
                </c:pt>
                <c:pt idx="2">
                  <c:v>7.22</c:v>
                </c:pt>
                <c:pt idx="3">
                  <c:v>-2.96</c:v>
                </c:pt>
                <c:pt idx="4">
                  <c:v>-0.66</c:v>
                </c:pt>
              </c:numCache>
            </c:numRef>
          </c:val>
          <c:smooth val="0"/>
          <c:extLst>
            <c:ext xmlns:c16="http://schemas.microsoft.com/office/drawing/2014/chart" uri="{C3380CC4-5D6E-409C-BE32-E72D297353CC}">
              <c16:uniqueId val="{00000002-7189-4948-B7B6-901A15AAFC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0.17</c:v>
                </c:pt>
                <c:pt idx="4">
                  <c:v>#N/A</c:v>
                </c:pt>
                <c:pt idx="5">
                  <c:v>0.05</c:v>
                </c:pt>
                <c:pt idx="6">
                  <c:v>#N/A</c:v>
                </c:pt>
                <c:pt idx="7">
                  <c:v>0</c:v>
                </c:pt>
                <c:pt idx="8">
                  <c:v>#N/A</c:v>
                </c:pt>
                <c:pt idx="9">
                  <c:v>0</c:v>
                </c:pt>
              </c:numCache>
            </c:numRef>
          </c:val>
          <c:extLst>
            <c:ext xmlns:c16="http://schemas.microsoft.com/office/drawing/2014/chart" uri="{C3380CC4-5D6E-409C-BE32-E72D297353CC}">
              <c16:uniqueId val="{00000000-6F50-47CD-ADAC-D203812DB0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50-47CD-ADAC-D203812DB0E7}"/>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50-47CD-ADAC-D203812DB0E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0.31</c:v>
                </c:pt>
                <c:pt idx="1">
                  <c:v>#N/A</c:v>
                </c:pt>
                <c:pt idx="2">
                  <c:v>#N/A</c:v>
                </c:pt>
                <c:pt idx="3">
                  <c:v>0.7</c:v>
                </c:pt>
                <c:pt idx="4">
                  <c:v>#N/A</c:v>
                </c:pt>
                <c:pt idx="5">
                  <c:v>0.52</c:v>
                </c:pt>
                <c:pt idx="6">
                  <c:v>#N/A</c:v>
                </c:pt>
                <c:pt idx="7">
                  <c:v>0.44</c:v>
                </c:pt>
                <c:pt idx="8">
                  <c:v>#N/A</c:v>
                </c:pt>
                <c:pt idx="9">
                  <c:v>7.0000000000000007E-2</c:v>
                </c:pt>
              </c:numCache>
            </c:numRef>
          </c:val>
          <c:extLst>
            <c:ext xmlns:c16="http://schemas.microsoft.com/office/drawing/2014/chart" uri="{C3380CC4-5D6E-409C-BE32-E72D297353CC}">
              <c16:uniqueId val="{00000003-6F50-47CD-ADAC-D203812DB0E7}"/>
            </c:ext>
          </c:extLst>
        </c:ser>
        <c:ser>
          <c:idx val="4"/>
          <c:order val="4"/>
          <c:tx>
            <c:strRef>
              <c:f>データシート!$A$31</c:f>
              <c:strCache>
                <c:ptCount val="1"/>
                <c:pt idx="0">
                  <c:v>自転車競技事業特別会計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0.04</c:v>
                </c:pt>
                <c:pt idx="4">
                  <c:v>#N/A</c:v>
                </c:pt>
                <c:pt idx="5">
                  <c:v>0.06</c:v>
                </c:pt>
                <c:pt idx="6">
                  <c:v>#N/A</c:v>
                </c:pt>
                <c:pt idx="7">
                  <c:v>0.05</c:v>
                </c:pt>
                <c:pt idx="8">
                  <c:v>#N/A</c:v>
                </c:pt>
                <c:pt idx="9">
                  <c:v>0.08</c:v>
                </c:pt>
              </c:numCache>
            </c:numRef>
          </c:val>
          <c:extLst>
            <c:ext xmlns:c16="http://schemas.microsoft.com/office/drawing/2014/chart" uri="{C3380CC4-5D6E-409C-BE32-E72D297353CC}">
              <c16:uniqueId val="{00000004-6F50-47CD-ADAC-D203812DB0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0.06</c:v>
                </c:pt>
                <c:pt idx="6">
                  <c:v>#N/A</c:v>
                </c:pt>
                <c:pt idx="7">
                  <c:v>0.08</c:v>
                </c:pt>
                <c:pt idx="8">
                  <c:v>#N/A</c:v>
                </c:pt>
                <c:pt idx="9">
                  <c:v>0.09</c:v>
                </c:pt>
              </c:numCache>
            </c:numRef>
          </c:val>
          <c:extLst>
            <c:ext xmlns:c16="http://schemas.microsoft.com/office/drawing/2014/chart" uri="{C3380CC4-5D6E-409C-BE32-E72D297353CC}">
              <c16:uniqueId val="{00000005-6F50-47CD-ADAC-D203812DB0E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1.1100000000000001</c:v>
                </c:pt>
                <c:pt idx="4">
                  <c:v>#N/A</c:v>
                </c:pt>
                <c:pt idx="5">
                  <c:v>0.86</c:v>
                </c:pt>
                <c:pt idx="6">
                  <c:v>#N/A</c:v>
                </c:pt>
                <c:pt idx="7">
                  <c:v>0.52</c:v>
                </c:pt>
                <c:pt idx="8">
                  <c:v>#N/A</c:v>
                </c:pt>
                <c:pt idx="9">
                  <c:v>0.2</c:v>
                </c:pt>
              </c:numCache>
            </c:numRef>
          </c:val>
          <c:extLst>
            <c:ext xmlns:c16="http://schemas.microsoft.com/office/drawing/2014/chart" uri="{C3380CC4-5D6E-409C-BE32-E72D297353CC}">
              <c16:uniqueId val="{00000006-6F50-47CD-ADAC-D203812DB0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c:v>
                </c:pt>
                <c:pt idx="2">
                  <c:v>#N/A</c:v>
                </c:pt>
                <c:pt idx="3">
                  <c:v>1.85</c:v>
                </c:pt>
                <c:pt idx="4">
                  <c:v>#N/A</c:v>
                </c:pt>
                <c:pt idx="5">
                  <c:v>5.0599999999999996</c:v>
                </c:pt>
                <c:pt idx="6">
                  <c:v>#N/A</c:v>
                </c:pt>
                <c:pt idx="7">
                  <c:v>2.19</c:v>
                </c:pt>
                <c:pt idx="8">
                  <c:v>#N/A</c:v>
                </c:pt>
                <c:pt idx="9">
                  <c:v>2.94</c:v>
                </c:pt>
              </c:numCache>
            </c:numRef>
          </c:val>
          <c:extLst>
            <c:ext xmlns:c16="http://schemas.microsoft.com/office/drawing/2014/chart" uri="{C3380CC4-5D6E-409C-BE32-E72D297353CC}">
              <c16:uniqueId val="{00000007-6F50-47CD-ADAC-D203812DB0E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2.02</c:v>
                </c:pt>
                <c:pt idx="2">
                  <c:v>#N/A</c:v>
                </c:pt>
                <c:pt idx="3">
                  <c:v>2.41</c:v>
                </c:pt>
                <c:pt idx="4">
                  <c:v>#N/A</c:v>
                </c:pt>
                <c:pt idx="5">
                  <c:v>2.97</c:v>
                </c:pt>
                <c:pt idx="6">
                  <c:v>#N/A</c:v>
                </c:pt>
                <c:pt idx="7">
                  <c:v>3.31</c:v>
                </c:pt>
                <c:pt idx="8">
                  <c:v>#N/A</c:v>
                </c:pt>
                <c:pt idx="9">
                  <c:v>5.62</c:v>
                </c:pt>
              </c:numCache>
            </c:numRef>
          </c:val>
          <c:extLst>
            <c:ext xmlns:c16="http://schemas.microsoft.com/office/drawing/2014/chart" uri="{C3380CC4-5D6E-409C-BE32-E72D297353CC}">
              <c16:uniqueId val="{00000008-6F50-47CD-ADAC-D203812DB0E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1.29</c:v>
                </c:pt>
                <c:pt idx="1">
                  <c:v>#N/A</c:v>
                </c:pt>
                <c:pt idx="2">
                  <c:v>#N/A</c:v>
                </c:pt>
                <c:pt idx="3">
                  <c:v>0.04</c:v>
                </c:pt>
                <c:pt idx="4">
                  <c:v>#N/A</c:v>
                </c:pt>
                <c:pt idx="5">
                  <c:v>3.88</c:v>
                </c:pt>
                <c:pt idx="6">
                  <c:v>#N/A</c:v>
                </c:pt>
                <c:pt idx="7">
                  <c:v>6.75</c:v>
                </c:pt>
                <c:pt idx="8">
                  <c:v>#N/A</c:v>
                </c:pt>
                <c:pt idx="9">
                  <c:v>6.77</c:v>
                </c:pt>
              </c:numCache>
            </c:numRef>
          </c:val>
          <c:extLst>
            <c:ext xmlns:c16="http://schemas.microsoft.com/office/drawing/2014/chart" uri="{C3380CC4-5D6E-409C-BE32-E72D297353CC}">
              <c16:uniqueId val="{00000009-6F50-47CD-ADAC-D203812DB0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8264</c:v>
                </c:pt>
                <c:pt idx="5">
                  <c:v>8181</c:v>
                </c:pt>
                <c:pt idx="8">
                  <c:v>7790</c:v>
                </c:pt>
                <c:pt idx="11">
                  <c:v>7634</c:v>
                </c:pt>
                <c:pt idx="14">
                  <c:v>7382</c:v>
                </c:pt>
              </c:numCache>
            </c:numRef>
          </c:val>
          <c:extLst>
            <c:ext xmlns:c16="http://schemas.microsoft.com/office/drawing/2014/chart" uri="{C3380CC4-5D6E-409C-BE32-E72D297353CC}">
              <c16:uniqueId val="{00000000-8C77-4594-A6A2-44ED9618E3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77-4594-A6A2-44ED9618E3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51</c:v>
                </c:pt>
                <c:pt idx="3">
                  <c:v>51</c:v>
                </c:pt>
                <c:pt idx="6">
                  <c:v>51</c:v>
                </c:pt>
                <c:pt idx="9">
                  <c:v>51</c:v>
                </c:pt>
                <c:pt idx="12">
                  <c:v>0</c:v>
                </c:pt>
              </c:numCache>
            </c:numRef>
          </c:val>
          <c:extLst>
            <c:ext xmlns:c16="http://schemas.microsoft.com/office/drawing/2014/chart" uri="{C3380CC4-5D6E-409C-BE32-E72D297353CC}">
              <c16:uniqueId val="{00000002-8C77-4594-A6A2-44ED9618E3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728</c:v>
                </c:pt>
                <c:pt idx="3">
                  <c:v>446</c:v>
                </c:pt>
                <c:pt idx="6">
                  <c:v>262</c:v>
                </c:pt>
                <c:pt idx="9">
                  <c:v>77</c:v>
                </c:pt>
                <c:pt idx="12">
                  <c:v>130</c:v>
                </c:pt>
              </c:numCache>
            </c:numRef>
          </c:val>
          <c:extLst>
            <c:ext xmlns:c16="http://schemas.microsoft.com/office/drawing/2014/chart" uri="{C3380CC4-5D6E-409C-BE32-E72D297353CC}">
              <c16:uniqueId val="{00000003-8C77-4594-A6A2-44ED9618E3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2646</c:v>
                </c:pt>
                <c:pt idx="3">
                  <c:v>2651</c:v>
                </c:pt>
                <c:pt idx="6">
                  <c:v>2608</c:v>
                </c:pt>
                <c:pt idx="9">
                  <c:v>2586</c:v>
                </c:pt>
                <c:pt idx="12">
                  <c:v>2502</c:v>
                </c:pt>
              </c:numCache>
            </c:numRef>
          </c:val>
          <c:extLst>
            <c:ext xmlns:c16="http://schemas.microsoft.com/office/drawing/2014/chart" uri="{C3380CC4-5D6E-409C-BE32-E72D297353CC}">
              <c16:uniqueId val="{00000004-8C77-4594-A6A2-44ED9618E3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77-4594-A6A2-44ED9618E3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77-4594-A6A2-44ED9618E3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7426</c:v>
                </c:pt>
                <c:pt idx="3">
                  <c:v>7273</c:v>
                </c:pt>
                <c:pt idx="6">
                  <c:v>6696</c:v>
                </c:pt>
                <c:pt idx="9">
                  <c:v>7824</c:v>
                </c:pt>
                <c:pt idx="12">
                  <c:v>5644</c:v>
                </c:pt>
              </c:numCache>
            </c:numRef>
          </c:val>
          <c:extLst>
            <c:ext xmlns:c16="http://schemas.microsoft.com/office/drawing/2014/chart" uri="{C3380CC4-5D6E-409C-BE32-E72D297353CC}">
              <c16:uniqueId val="{00000007-8C77-4594-A6A2-44ED9618E3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2587</c:v>
                </c:pt>
                <c:pt idx="2">
                  <c:v>#N/A</c:v>
                </c:pt>
                <c:pt idx="3">
                  <c:v>#N/A</c:v>
                </c:pt>
                <c:pt idx="4">
                  <c:v>2240</c:v>
                </c:pt>
                <c:pt idx="5">
                  <c:v>#N/A</c:v>
                </c:pt>
                <c:pt idx="6">
                  <c:v>#N/A</c:v>
                </c:pt>
                <c:pt idx="7">
                  <c:v>1827</c:v>
                </c:pt>
                <c:pt idx="8">
                  <c:v>#N/A</c:v>
                </c:pt>
                <c:pt idx="9">
                  <c:v>#N/A</c:v>
                </c:pt>
                <c:pt idx="10">
                  <c:v>2904</c:v>
                </c:pt>
                <c:pt idx="11">
                  <c:v>#N/A</c:v>
                </c:pt>
                <c:pt idx="12">
                  <c:v>#N/A</c:v>
                </c:pt>
                <c:pt idx="13">
                  <c:v>894</c:v>
                </c:pt>
                <c:pt idx="14">
                  <c:v>#N/A</c:v>
                </c:pt>
              </c:numCache>
            </c:numRef>
          </c:val>
          <c:smooth val="0"/>
          <c:extLst>
            <c:ext xmlns:c16="http://schemas.microsoft.com/office/drawing/2014/chart" uri="{C3380CC4-5D6E-409C-BE32-E72D297353CC}">
              <c16:uniqueId val="{00000008-8C77-4594-A6A2-44ED9618E3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73280</c:v>
                </c:pt>
                <c:pt idx="5">
                  <c:v>71586</c:v>
                </c:pt>
                <c:pt idx="8">
                  <c:v>69406</c:v>
                </c:pt>
                <c:pt idx="11">
                  <c:v>66592</c:v>
                </c:pt>
                <c:pt idx="14">
                  <c:v>63508</c:v>
                </c:pt>
              </c:numCache>
            </c:numRef>
          </c:val>
          <c:extLst>
            <c:ext xmlns:c16="http://schemas.microsoft.com/office/drawing/2014/chart" uri="{C3380CC4-5D6E-409C-BE32-E72D297353CC}">
              <c16:uniqueId val="{00000000-A804-4B0E-A056-74F90BBFBC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10894</c:v>
                </c:pt>
                <c:pt idx="5">
                  <c:v>10720</c:v>
                </c:pt>
                <c:pt idx="8">
                  <c:v>11172</c:v>
                </c:pt>
                <c:pt idx="11">
                  <c:v>11622</c:v>
                </c:pt>
                <c:pt idx="14">
                  <c:v>11300</c:v>
                </c:pt>
              </c:numCache>
            </c:numRef>
          </c:val>
          <c:extLst>
            <c:ext xmlns:c16="http://schemas.microsoft.com/office/drawing/2014/chart" uri="{C3380CC4-5D6E-409C-BE32-E72D297353CC}">
              <c16:uniqueId val="{00000001-A804-4B0E-A056-74F90BBFBC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9513</c:v>
                </c:pt>
                <c:pt idx="5">
                  <c:v>11040</c:v>
                </c:pt>
                <c:pt idx="8">
                  <c:v>16659</c:v>
                </c:pt>
                <c:pt idx="11">
                  <c:v>18793</c:v>
                </c:pt>
                <c:pt idx="14">
                  <c:v>19438</c:v>
                </c:pt>
              </c:numCache>
            </c:numRef>
          </c:val>
          <c:extLst>
            <c:ext xmlns:c16="http://schemas.microsoft.com/office/drawing/2014/chart" uri="{C3380CC4-5D6E-409C-BE32-E72D297353CC}">
              <c16:uniqueId val="{00000002-A804-4B0E-A056-74F90BBFBC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04-4B0E-A056-74F90BBFBC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04-4B0E-A056-74F90BBFBC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04-4B0E-A056-74F90BBFBC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9278</c:v>
                </c:pt>
                <c:pt idx="3">
                  <c:v>8967</c:v>
                </c:pt>
                <c:pt idx="6">
                  <c:v>9270</c:v>
                </c:pt>
                <c:pt idx="9">
                  <c:v>8992</c:v>
                </c:pt>
                <c:pt idx="12">
                  <c:v>9384</c:v>
                </c:pt>
              </c:numCache>
            </c:numRef>
          </c:val>
          <c:extLst>
            <c:ext xmlns:c16="http://schemas.microsoft.com/office/drawing/2014/chart" uri="{C3380CC4-5D6E-409C-BE32-E72D297353CC}">
              <c16:uniqueId val="{00000006-A804-4B0E-A056-74F90BBFBC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1757</c:v>
                </c:pt>
                <c:pt idx="3">
                  <c:v>1841</c:v>
                </c:pt>
                <c:pt idx="6">
                  <c:v>2005</c:v>
                </c:pt>
                <c:pt idx="9">
                  <c:v>2714</c:v>
                </c:pt>
                <c:pt idx="12">
                  <c:v>3212</c:v>
                </c:pt>
              </c:numCache>
            </c:numRef>
          </c:val>
          <c:extLst>
            <c:ext xmlns:c16="http://schemas.microsoft.com/office/drawing/2014/chart" uri="{C3380CC4-5D6E-409C-BE32-E72D297353CC}">
              <c16:uniqueId val="{00000007-A804-4B0E-A056-74F90BBFBC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26898</c:v>
                </c:pt>
                <c:pt idx="3">
                  <c:v>24488</c:v>
                </c:pt>
                <c:pt idx="6">
                  <c:v>22823</c:v>
                </c:pt>
                <c:pt idx="9">
                  <c:v>21534</c:v>
                </c:pt>
                <c:pt idx="12">
                  <c:v>19681</c:v>
                </c:pt>
              </c:numCache>
            </c:numRef>
          </c:val>
          <c:extLst>
            <c:ext xmlns:c16="http://schemas.microsoft.com/office/drawing/2014/chart" uri="{C3380CC4-5D6E-409C-BE32-E72D297353CC}">
              <c16:uniqueId val="{00000008-A804-4B0E-A056-74F90BBFBC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148</c:v>
                </c:pt>
                <c:pt idx="3">
                  <c:v>100</c:v>
                </c:pt>
                <c:pt idx="6">
                  <c:v>51</c:v>
                </c:pt>
                <c:pt idx="9">
                  <c:v>0</c:v>
                </c:pt>
                <c:pt idx="12">
                  <c:v>0</c:v>
                </c:pt>
              </c:numCache>
            </c:numRef>
          </c:val>
          <c:extLst>
            <c:ext xmlns:c16="http://schemas.microsoft.com/office/drawing/2014/chart" uri="{C3380CC4-5D6E-409C-BE32-E72D297353CC}">
              <c16:uniqueId val="{00000009-A804-4B0E-A056-74F90BBFBC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65672</c:v>
                </c:pt>
                <c:pt idx="3">
                  <c:v>62223</c:v>
                </c:pt>
                <c:pt idx="6">
                  <c:v>58262</c:v>
                </c:pt>
                <c:pt idx="9">
                  <c:v>53433</c:v>
                </c:pt>
                <c:pt idx="12">
                  <c:v>51206</c:v>
                </c:pt>
              </c:numCache>
            </c:numRef>
          </c:val>
          <c:extLst>
            <c:ext xmlns:c16="http://schemas.microsoft.com/office/drawing/2014/chart" uri="{C3380CC4-5D6E-409C-BE32-E72D297353CC}">
              <c16:uniqueId val="{0000000A-A804-4B0E-A056-74F90BBFBC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10065</c:v>
                </c:pt>
                <c:pt idx="2">
                  <c:v>#N/A</c:v>
                </c:pt>
                <c:pt idx="3">
                  <c:v>#N/A</c:v>
                </c:pt>
                <c:pt idx="4">
                  <c:v>4272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04-4B0E-A056-74F90BBFBC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5120</c:v>
                </c:pt>
                <c:pt idx="1">
                  <c:v>5120</c:v>
                </c:pt>
                <c:pt idx="2">
                  <c:v>4474</c:v>
                </c:pt>
              </c:numCache>
            </c:numRef>
          </c:val>
          <c:extLst>
            <c:ext xmlns:c16="http://schemas.microsoft.com/office/drawing/2014/chart" uri="{C3380CC4-5D6E-409C-BE32-E72D297353CC}">
              <c16:uniqueId val="{00000000-8CB7-4645-AA57-91484B3557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718</c:v>
                </c:pt>
                <c:pt idx="1">
                  <c:v>1918</c:v>
                </c:pt>
                <c:pt idx="2">
                  <c:v>2739</c:v>
                </c:pt>
              </c:numCache>
            </c:numRef>
          </c:val>
          <c:extLst>
            <c:ext xmlns:c16="http://schemas.microsoft.com/office/drawing/2014/chart" uri="{C3380CC4-5D6E-409C-BE32-E72D297353CC}">
              <c16:uniqueId val="{00000001-8CB7-4645-AA57-91484B3557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7380</c:v>
                </c:pt>
                <c:pt idx="1">
                  <c:v>7835</c:v>
                </c:pt>
                <c:pt idx="2">
                  <c:v>7958</c:v>
                </c:pt>
              </c:numCache>
            </c:numRef>
          </c:val>
          <c:extLst>
            <c:ext xmlns:c16="http://schemas.microsoft.com/office/drawing/2014/chart" uri="{C3380CC4-5D6E-409C-BE32-E72D297353CC}">
              <c16:uniqueId val="{00000002-8CB7-4645-AA57-91484B3557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税収基盤が弱いことに加え、生活保護費等の社会保障関係費の負担が大きいこと、市立の幼稚園や保育所の数が多いこと、市立高等学校を設置運営していること 、市立病院の運営費の負担が大きいことなどから、類似団体平均、大阪府平均と比較してかなり低い水準で推移している。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状況を改善するために、社会経済環境の変化に合わせた市民サービスと行政運営体制の再構築、人的資源の最適化と簡素で効率的な組織体制の構築など、引き続き行財政改革に取り組み、安定した行財政運営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140970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地方交付税の追加交付や、退職手当が減少したことから前年度と比較し、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税収基盤が弱いという構造的問題に加え、扶助費の負担が依然として大きいことから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引き続き行財政の構造改革を推進し、人件費を始めとする固定費の抑制等に取り組むことで、経常経費の削減に努める。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118428</xdr:rowOff>
    </xdr:from>
    <xdr:to>
      <xdr:col>23</xdr:col>
      <xdr:colOff>133350</xdr:colOff>
      <xdr:row>66</xdr:row>
      <xdr:rowOff>40322</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33978"/>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12399</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40322</xdr:rowOff>
    </xdr:from>
    <xdr:to>
      <xdr:col>24</xdr:col>
      <xdr:colOff>12700</xdr:colOff>
      <xdr:row>66</xdr:row>
      <xdr:rowOff>40322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33355</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118428</xdr:rowOff>
    </xdr:from>
    <xdr:to>
      <xdr:col>24</xdr:col>
      <xdr:colOff>12700</xdr:colOff>
      <xdr:row>59</xdr:row>
      <xdr:rowOff>118428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36830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0121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134320</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6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1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36830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9397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65</xdr:row>
      <xdr:rowOff>163513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939780"/>
          <a:ext cx="8890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163513</xdr:rowOff>
    </xdr:from>
    <xdr:to>
      <xdr:col>11</xdr:col>
      <xdr:colOff>31750</xdr:colOff>
      <xdr:row>67</xdr:row>
      <xdr:rowOff>25718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30776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112713</xdr:rowOff>
    </xdr:from>
    <xdr:to>
      <xdr:col>11</xdr:col>
      <xdr:colOff>82550</xdr:colOff>
      <xdr:row>66</xdr:row>
      <xdr:rowOff>42863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27640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146368</xdr:rowOff>
    </xdr:from>
    <xdr:to>
      <xdr:col>7</xdr:col>
      <xdr:colOff>31750</xdr:colOff>
      <xdr:row>67</xdr:row>
      <xdr:rowOff>76518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61295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職員数や人口１人当たりの人件費はやや高い状況であるが、委託料を中心に物件費全体を厳しく抑制しているため、人件費・物件費等の状況のトータルの指標で見ると、類似団体平均や大阪府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しかし、決算額は年々増加傾向にあるため、今後も経費の精査に努める。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147789</xdr:rowOff>
    </xdr:from>
    <xdr:to>
      <xdr:col>23</xdr:col>
      <xdr:colOff>133350</xdr:colOff>
      <xdr:row>82</xdr:row>
      <xdr:rowOff>27546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35239"/>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147789</xdr:rowOff>
    </xdr:from>
    <xdr:to>
      <xdr:col>19</xdr:col>
      <xdr:colOff>133350</xdr:colOff>
      <xdr:row>81</xdr:row>
      <xdr:rowOff>153391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35239"/>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81621</xdr:rowOff>
    </xdr:from>
    <xdr:to>
      <xdr:col>15</xdr:col>
      <xdr:colOff>82550</xdr:colOff>
      <xdr:row>81</xdr:row>
      <xdr:rowOff>153391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9071"/>
          <a:ext cx="889000" cy="7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27870</xdr:rowOff>
    </xdr:from>
    <xdr:to>
      <xdr:col>11</xdr:col>
      <xdr:colOff>31750</xdr:colOff>
      <xdr:row>81</xdr:row>
      <xdr:rowOff>81621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43870"/>
          <a:ext cx="889000" cy="2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148196</xdr:rowOff>
    </xdr:from>
    <xdr:to>
      <xdr:col>23</xdr:col>
      <xdr:colOff>184150</xdr:colOff>
      <xdr:row>82</xdr:row>
      <xdr:rowOff>78346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164723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96989</xdr:rowOff>
    </xdr:from>
    <xdr:to>
      <xdr:col>19</xdr:col>
      <xdr:colOff>184150</xdr:colOff>
      <xdr:row>82</xdr:row>
      <xdr:rowOff>27139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37316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102591</xdr:rowOff>
    </xdr:from>
    <xdr:to>
      <xdr:col>15</xdr:col>
      <xdr:colOff>133350</xdr:colOff>
      <xdr:row>82</xdr:row>
      <xdr:rowOff>32741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42918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30821</xdr:rowOff>
    </xdr:from>
    <xdr:to>
      <xdr:col>11</xdr:col>
      <xdr:colOff>82550</xdr:colOff>
      <xdr:row>81</xdr:row>
      <xdr:rowOff>132421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142598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148520</xdr:rowOff>
    </xdr:from>
    <xdr:to>
      <xdr:col>7</xdr:col>
      <xdr:colOff>31750</xdr:colOff>
      <xdr:row>80</xdr:row>
      <xdr:rowOff>78670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88847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6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人事院勧告等に基づき、給与水準の適正化に取り組むことにより、類似団体平均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指標が大きくなっている理由は「行財政再建プラン</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」に基づいた、給与月額および期末勤勉手当等の各種手当の削減が令和３年度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末で終了したことによるものである。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152400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0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85</xdr:row>
      <xdr:rowOff>128270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94789"/>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135889</xdr:rowOff>
    </xdr:from>
    <xdr:to>
      <xdr:col>72</xdr:col>
      <xdr:colOff>203200</xdr:colOff>
      <xdr:row>82</xdr:row>
      <xdr:rowOff>160020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9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135889</xdr:rowOff>
    </xdr:from>
    <xdr:to>
      <xdr:col>68</xdr:col>
      <xdr:colOff>152400</xdr:colOff>
      <xdr:row>82</xdr:row>
      <xdr:rowOff>160020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19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85089</xdr:rowOff>
    </xdr:from>
    <xdr:to>
      <xdr:col>73</xdr:col>
      <xdr:colOff>44450</xdr:colOff>
      <xdr:row>83</xdr:row>
      <xdr:rowOff>15239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25416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85089</xdr:rowOff>
    </xdr:from>
    <xdr:to>
      <xdr:col>64</xdr:col>
      <xdr:colOff>152400</xdr:colOff>
      <xdr:row>83</xdr:row>
      <xdr:rowOff>15239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25416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公立幼稚園数が多いこと及び、市立高等学校を運営していることから、教育公務員の数が多く、類似団体平均と比較して職員数が多くなっている。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民間委託化など民間活力を活用することにより、行政サービス水準の向上及び職員数の適正化を図りつつ、コスト削減を目指す。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33867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79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165100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72663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96731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7025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72602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702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154517</xdr:rowOff>
    </xdr:from>
    <xdr:to>
      <xdr:col>81</xdr:col>
      <xdr:colOff>95250</xdr:colOff>
      <xdr:row>63</xdr:row>
      <xdr:rowOff>84667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126594</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集中的な大規模建設投資の財源として発行した地方債に係る元利償還金が、実質公債費比率を押し上げていた。しかし、近年においては、事業の精査を行い、地方債の新規発行を抑制していこともあり減少傾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しかし、依然として類似団体平均、大阪府平均を上回る水準であるため、引き続き、地方債の新規発行を抑制し、実質公債費比率の改善を図る。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139398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1947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139398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94343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573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106741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952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事業の精査を行い地方債の新規発行を抑制していることによる地方債現在高の減並びに財政調整基金及び減債基金の積立てによる充当可能基金の増に努め、令和３年度から将来負担比率は算定さ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32173</xdr:rowOff>
    </xdr:from>
    <xdr:to>
      <xdr:col>68</xdr:col>
      <xdr:colOff>152400</xdr:colOff>
      <xdr:row>17</xdr:row>
      <xdr:rowOff>21061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603923"/>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141711</xdr:rowOff>
    </xdr:from>
    <xdr:to>
      <xdr:col>64</xdr:col>
      <xdr:colOff>152400</xdr:colOff>
      <xdr:row>17</xdr:row>
      <xdr:rowOff>71861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56638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令和５年度においては定年退職者数が少なかったことにより、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今後も、民間委託等を含めた業務見直し、給与水準の適正化を図っていく。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55563</xdr:rowOff>
    </xdr:from>
    <xdr:to>
      <xdr:col>24</xdr:col>
      <xdr:colOff>25400</xdr:colOff>
      <xdr:row>36</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227763"/>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849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38</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84138</xdr:rowOff>
    </xdr:from>
    <xdr:to>
      <xdr:col>11</xdr:col>
      <xdr:colOff>9525</xdr:colOff>
      <xdr:row>38</xdr:row>
      <xdr:rowOff>12700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563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4763</xdr:rowOff>
    </xdr:from>
    <xdr:to>
      <xdr:col>24</xdr:col>
      <xdr:colOff>76200</xdr:colOff>
      <xdr:row>36</xdr:row>
      <xdr:rowOff>106363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21290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2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104775</xdr:rowOff>
    </xdr:from>
    <xdr:to>
      <xdr:col>20</xdr:col>
      <xdr:colOff>38100</xdr:colOff>
      <xdr:row>37</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45102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33338</xdr:rowOff>
    </xdr:from>
    <xdr:to>
      <xdr:col>6</xdr:col>
      <xdr:colOff>171450</xdr:colOff>
      <xdr:row>36</xdr:row>
      <xdr:rowOff>134938</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119715</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を一部事務組合において実施しているため、指標としては類似団体平均、全国平均を下回る水準で推移している。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21</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38100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8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13</xdr:row>
      <xdr:rowOff>158750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8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13</xdr:row>
      <xdr:rowOff>133350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8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133350</xdr:rowOff>
    </xdr:from>
    <xdr:to>
      <xdr:col>69</xdr:col>
      <xdr:colOff>92075</xdr:colOff>
      <xdr:row>14</xdr:row>
      <xdr:rowOff>101600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6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生活保護費の負担が大きいことに加え、自立支援・介護給付費等事業、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教育・保育施設施設型給付事業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などの増加が扶助費を押し上げており、類似団体平均を大きく上回る水準で推移している。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今後も、貧困の連鎖等を防ぐ取組による社会保障給付費の抑制や各種相談・支援事業を継続することで、扶助費の上昇抑制を図っていく。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59</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32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92727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120650</xdr:rowOff>
    </xdr:from>
    <xdr:to>
      <xdr:col>24</xdr:col>
      <xdr:colOff>114300</xdr:colOff>
      <xdr:row>59</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120650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71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120650</xdr:rowOff>
    </xdr:from>
    <xdr:to>
      <xdr:col>20</xdr:col>
      <xdr:colOff>38100</xdr:colOff>
      <xdr:row>56</xdr:row>
      <xdr:rowOff>50800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58</xdr:row>
      <xdr:rowOff>152400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60</xdr:row>
      <xdr:rowOff>76200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年度においては他会計への貸付金が増加したこと、また、依然として、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後期高齢者医療特別会計並びに介護保険事業特別会計への繰出金及び病院事業会計への投資及び出資金が大きく、類似団体平均、大阪府平均を上回る水準となっている。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今後も、修繕施設の選択と集中、特別会計及び企業会計への繰出金等の適正管理に努める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85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82550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7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類似団体平均、大阪府平均を下回る水準となった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、事業会計への繰出金や一部事務組合において実施しているごみ処理事業に係る構成市負担金は依然として大きい。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142240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5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54610</xdr:rowOff>
    </xdr:from>
    <xdr:to>
      <xdr:col>69</xdr:col>
      <xdr:colOff>92075</xdr:colOff>
      <xdr:row>35</xdr:row>
      <xdr:rowOff>153670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5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17797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過去の集中的な大規模建設投資の財源として発行した地方債に係る償還が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徐々に終了しており、令和５年度においては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下回る結果となった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近年においては事業を精査し地方債の新規発行を抑制していることや、過去の大規模建設投資の財源として発行した地方債の償還が終了を迎えている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ため、地方債の残高は減少傾向にある。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79</xdr:row>
      <xdr:rowOff>129721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51757"/>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39914</xdr:rowOff>
    </xdr:from>
    <xdr:to>
      <xdr:col>19</xdr:col>
      <xdr:colOff>187325</xdr:colOff>
      <xdr:row>79</xdr:row>
      <xdr:rowOff>129721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4130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39914</xdr:rowOff>
    </xdr:from>
    <xdr:to>
      <xdr:col>15</xdr:col>
      <xdr:colOff>98425</xdr:colOff>
      <xdr:row>79</xdr:row>
      <xdr:rowOff>53521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13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162379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598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78921</xdr:rowOff>
    </xdr:from>
    <xdr:to>
      <xdr:col>20</xdr:col>
      <xdr:colOff>38100</xdr:colOff>
      <xdr:row>80</xdr:row>
      <xdr:rowOff>9071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165298</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160564</xdr:rowOff>
    </xdr:from>
    <xdr:to>
      <xdr:col>15</xdr:col>
      <xdr:colOff>149225</xdr:colOff>
      <xdr:row>78</xdr:row>
      <xdr:rowOff>90714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26506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の指標は改善しているものの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、退職手当の減少による臨時的なものであり、今後も人事院勧告等の影響による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負担は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大きく、扶助費が増加し続けていること等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影響し、類似団体内平均及び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大阪府平均を上回る水準となっている。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78</xdr:row>
      <xdr:rowOff>83457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238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34471</xdr:rowOff>
    </xdr:from>
    <xdr:to>
      <xdr:col>78</xdr:col>
      <xdr:colOff>69850</xdr:colOff>
      <xdr:row>77</xdr:row>
      <xdr:rowOff>37193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0646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34471</xdr:rowOff>
    </xdr:from>
    <xdr:to>
      <xdr:col>73</xdr:col>
      <xdr:colOff>180975</xdr:colOff>
      <xdr:row>78</xdr:row>
      <xdr:rowOff>170543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064671"/>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170543</xdr:rowOff>
    </xdr:from>
    <xdr:to>
      <xdr:col>69</xdr:col>
      <xdr:colOff>92075</xdr:colOff>
      <xdr:row>80</xdr:row>
      <xdr:rowOff>88900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543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32657</xdr:rowOff>
    </xdr:from>
    <xdr:to>
      <xdr:col>82</xdr:col>
      <xdr:colOff>158750</xdr:colOff>
      <xdr:row>78</xdr:row>
      <xdr:rowOff>134257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4734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155121</xdr:rowOff>
    </xdr:from>
    <xdr:to>
      <xdr:col>74</xdr:col>
      <xdr:colOff>31750</xdr:colOff>
      <xdr:row>76</xdr:row>
      <xdr:rowOff>85271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119743</xdr:rowOff>
    </xdr:from>
    <xdr:to>
      <xdr:col>69</xdr:col>
      <xdr:colOff>142875</xdr:colOff>
      <xdr:row>79</xdr:row>
      <xdr:rowOff>49893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34670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163228</xdr:rowOff>
    </xdr:from>
    <xdr:to>
      <xdr:col>29</xdr:col>
      <xdr:colOff>127000</xdr:colOff>
      <xdr:row>17</xdr:row>
      <xdr:rowOff>4710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54053"/>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160937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51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163228</xdr:rowOff>
    </xdr:from>
    <xdr:to>
      <xdr:col>26</xdr:col>
      <xdr:colOff>50800</xdr:colOff>
      <xdr:row>17</xdr:row>
      <xdr:rowOff>73519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4053"/>
          <a:ext cx="698500" cy="8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73519</xdr:rowOff>
    </xdr:from>
    <xdr:to>
      <xdr:col>22</xdr:col>
      <xdr:colOff>114300</xdr:colOff>
      <xdr:row>17</xdr:row>
      <xdr:rowOff>102322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5794"/>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102322</xdr:rowOff>
    </xdr:from>
    <xdr:to>
      <xdr:col>18</xdr:col>
      <xdr:colOff>177800</xdr:colOff>
      <xdr:row>17</xdr:row>
      <xdr:rowOff>165546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4597"/>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125360</xdr:rowOff>
    </xdr:from>
    <xdr:to>
      <xdr:col>29</xdr:col>
      <xdr:colOff>177800</xdr:colOff>
      <xdr:row>17</xdr:row>
      <xdr:rowOff>55510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141887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112428</xdr:rowOff>
    </xdr:from>
    <xdr:to>
      <xdr:col>26</xdr:col>
      <xdr:colOff>101600</xdr:colOff>
      <xdr:row>17</xdr:row>
      <xdr:rowOff>42578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3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52755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22719</xdr:rowOff>
    </xdr:from>
    <xdr:to>
      <xdr:col>22</xdr:col>
      <xdr:colOff>165100</xdr:colOff>
      <xdr:row>17</xdr:row>
      <xdr:rowOff>124319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51522</xdr:rowOff>
    </xdr:from>
    <xdr:to>
      <xdr:col>19</xdr:col>
      <xdr:colOff>38100</xdr:colOff>
      <xdr:row>17</xdr:row>
      <xdr:rowOff>153122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163299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114746</xdr:rowOff>
    </xdr:from>
    <xdr:to>
      <xdr:col>15</xdr:col>
      <xdr:colOff>101600</xdr:colOff>
      <xdr:row>18</xdr:row>
      <xdr:rowOff>44896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55073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169200</xdr:rowOff>
    </xdr:from>
    <xdr:to>
      <xdr:col>29</xdr:col>
      <xdr:colOff>127000</xdr:colOff>
      <xdr:row>37</xdr:row>
      <xdr:rowOff>138476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79550"/>
          <a:ext cx="647700" cy="48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169200</xdr:rowOff>
    </xdr:from>
    <xdr:to>
      <xdr:col>26</xdr:col>
      <xdr:colOff>50800</xdr:colOff>
      <xdr:row>36</xdr:row>
      <xdr:rowOff>89098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9550"/>
          <a:ext cx="698500" cy="26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338501</xdr:rowOff>
    </xdr:from>
    <xdr:to>
      <xdr:col>22</xdr:col>
      <xdr:colOff>114300</xdr:colOff>
      <xdr:row>36</xdr:row>
      <xdr:rowOff>89098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8851"/>
          <a:ext cx="6985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261051</xdr:rowOff>
    </xdr:from>
    <xdr:to>
      <xdr:col>18</xdr:col>
      <xdr:colOff>177800</xdr:colOff>
      <xdr:row>35</xdr:row>
      <xdr:rowOff>338501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1401"/>
          <a:ext cx="698500" cy="7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87676</xdr:rowOff>
    </xdr:from>
    <xdr:to>
      <xdr:col>29</xdr:col>
      <xdr:colOff>177800</xdr:colOff>
      <xdr:row>37</xdr:row>
      <xdr:rowOff>189276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59753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118400</xdr:rowOff>
    </xdr:from>
    <xdr:to>
      <xdr:col>26</xdr:col>
      <xdr:colOff>101600</xdr:colOff>
      <xdr:row>35</xdr:row>
      <xdr:rowOff>220000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230177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38298</xdr:rowOff>
    </xdr:from>
    <xdr:to>
      <xdr:col>22</xdr:col>
      <xdr:colOff>165100</xdr:colOff>
      <xdr:row>36</xdr:row>
      <xdr:rowOff>139898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150075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6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287701</xdr:rowOff>
    </xdr:from>
    <xdr:to>
      <xdr:col>19</xdr:col>
      <xdr:colOff>38100</xdr:colOff>
      <xdr:row>36</xdr:row>
      <xdr:rowOff>46401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56578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210251</xdr:rowOff>
    </xdr:from>
    <xdr:to>
      <xdr:col>15</xdr:col>
      <xdr:colOff>101600</xdr:colOff>
      <xdr:row>35</xdr:row>
      <xdr:rowOff>311851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322028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18085</xdr:rowOff>
    </xdr:from>
    <xdr:to>
      <xdr:col>24</xdr:col>
      <xdr:colOff>63500</xdr:colOff>
      <xdr:row>35</xdr:row>
      <xdr:rowOff>34925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18835"/>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18085</xdr:rowOff>
    </xdr:from>
    <xdr:to>
      <xdr:col>19</xdr:col>
      <xdr:colOff>177800</xdr:colOff>
      <xdr:row>35</xdr:row>
      <xdr:rowOff>149187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8835"/>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80340</xdr:rowOff>
    </xdr:from>
    <xdr:to>
      <xdr:col>15</xdr:col>
      <xdr:colOff>50800</xdr:colOff>
      <xdr:row>35</xdr:row>
      <xdr:rowOff>149187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81090"/>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80340</xdr:rowOff>
    </xdr:from>
    <xdr:to>
      <xdr:col>10</xdr:col>
      <xdr:colOff>114300</xdr:colOff>
      <xdr:row>37</xdr:row>
      <xdr:rowOff>8255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1090"/>
          <a:ext cx="889000" cy="2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155575</xdr:rowOff>
    </xdr:from>
    <xdr:to>
      <xdr:col>24</xdr:col>
      <xdr:colOff>114300</xdr:colOff>
      <xdr:row>35</xdr:row>
      <xdr:rowOff>85725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138735</xdr:rowOff>
    </xdr:from>
    <xdr:to>
      <xdr:col>20</xdr:col>
      <xdr:colOff>38100</xdr:colOff>
      <xdr:row>35</xdr:row>
      <xdr:rowOff>68885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85412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98387</xdr:rowOff>
    </xdr:from>
    <xdr:to>
      <xdr:col>15</xdr:col>
      <xdr:colOff>101600</xdr:colOff>
      <xdr:row>36</xdr:row>
      <xdr:rowOff>28537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45064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29540</xdr:rowOff>
    </xdr:from>
    <xdr:to>
      <xdr:col>10</xdr:col>
      <xdr:colOff>165100</xdr:colOff>
      <xdr:row>35</xdr:row>
      <xdr:rowOff>131140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128905</xdr:rowOff>
    </xdr:from>
    <xdr:to>
      <xdr:col>6</xdr:col>
      <xdr:colOff>38100</xdr:colOff>
      <xdr:row>37</xdr:row>
      <xdr:rowOff>59055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75582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22543</xdr:rowOff>
    </xdr:from>
    <xdr:to>
      <xdr:col>24</xdr:col>
      <xdr:colOff>63500</xdr:colOff>
      <xdr:row>57</xdr:row>
      <xdr:rowOff>24333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5193"/>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97447</xdr:rowOff>
    </xdr:from>
    <xdr:to>
      <xdr:col>19</xdr:col>
      <xdr:colOff>177800</xdr:colOff>
      <xdr:row>57</xdr:row>
      <xdr:rowOff>24333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8647"/>
          <a:ext cx="8890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97447</xdr:rowOff>
    </xdr:from>
    <xdr:to>
      <xdr:col>15</xdr:col>
      <xdr:colOff>50800</xdr:colOff>
      <xdr:row>57</xdr:row>
      <xdr:rowOff>53327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8647"/>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53327</xdr:rowOff>
    </xdr:from>
    <xdr:to>
      <xdr:col>10</xdr:col>
      <xdr:colOff>114300</xdr:colOff>
      <xdr:row>59</xdr:row>
      <xdr:rowOff>6655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5977"/>
          <a:ext cx="889000" cy="2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143193</xdr:rowOff>
    </xdr:from>
    <xdr:to>
      <xdr:col>24</xdr:col>
      <xdr:colOff>114300</xdr:colOff>
      <xdr:row>57</xdr:row>
      <xdr:rowOff>73343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58120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144983</xdr:rowOff>
    </xdr:from>
    <xdr:to>
      <xdr:col>20</xdr:col>
      <xdr:colOff>38100</xdr:colOff>
      <xdr:row>57</xdr:row>
      <xdr:rowOff>75133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66260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46647</xdr:rowOff>
    </xdr:from>
    <xdr:to>
      <xdr:col>15</xdr:col>
      <xdr:colOff>101600</xdr:colOff>
      <xdr:row>56</xdr:row>
      <xdr:rowOff>148247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139374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2527</xdr:rowOff>
    </xdr:from>
    <xdr:to>
      <xdr:col>10</xdr:col>
      <xdr:colOff>165100</xdr:colOff>
      <xdr:row>57</xdr:row>
      <xdr:rowOff>104127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95254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127305</xdr:rowOff>
    </xdr:from>
    <xdr:to>
      <xdr:col>6</xdr:col>
      <xdr:colOff>38100</xdr:colOff>
      <xdr:row>59</xdr:row>
      <xdr:rowOff>57455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151724</xdr:rowOff>
    </xdr:from>
    <xdr:to>
      <xdr:col>24</xdr:col>
      <xdr:colOff>63500</xdr:colOff>
      <xdr:row>78</xdr:row>
      <xdr:rowOff>18131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3374"/>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4688</xdr:rowOff>
    </xdr:from>
    <xdr:to>
      <xdr:col>19</xdr:col>
      <xdr:colOff>177800</xdr:colOff>
      <xdr:row>78</xdr:row>
      <xdr:rowOff>18131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7788"/>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4688</xdr:rowOff>
    </xdr:from>
    <xdr:to>
      <xdr:col>15</xdr:col>
      <xdr:colOff>50800</xdr:colOff>
      <xdr:row>78</xdr:row>
      <xdr:rowOff>19503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77788"/>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19503</xdr:rowOff>
    </xdr:from>
    <xdr:to>
      <xdr:col>10</xdr:col>
      <xdr:colOff>114300</xdr:colOff>
      <xdr:row>78</xdr:row>
      <xdr:rowOff>20965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260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100924</xdr:rowOff>
    </xdr:from>
    <xdr:to>
      <xdr:col>24</xdr:col>
      <xdr:colOff>114300</xdr:colOff>
      <xdr:row>78</xdr:row>
      <xdr:rowOff>31074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79351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138781</xdr:rowOff>
    </xdr:from>
    <xdr:to>
      <xdr:col>20</xdr:col>
      <xdr:colOff>38100</xdr:colOff>
      <xdr:row>78</xdr:row>
      <xdr:rowOff>68931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60058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125338</xdr:rowOff>
    </xdr:from>
    <xdr:to>
      <xdr:col>15</xdr:col>
      <xdr:colOff>101600</xdr:colOff>
      <xdr:row>78</xdr:row>
      <xdr:rowOff>55488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46615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140153</xdr:rowOff>
    </xdr:from>
    <xdr:to>
      <xdr:col>10</xdr:col>
      <xdr:colOff>165100</xdr:colOff>
      <xdr:row>78</xdr:row>
      <xdr:rowOff>70303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61430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141615</xdr:rowOff>
    </xdr:from>
    <xdr:to>
      <xdr:col>6</xdr:col>
      <xdr:colOff>38100</xdr:colOff>
      <xdr:row>78</xdr:row>
      <xdr:rowOff>71765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62892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128482</xdr:rowOff>
    </xdr:from>
    <xdr:to>
      <xdr:col>24</xdr:col>
      <xdr:colOff>63500</xdr:colOff>
      <xdr:row>91</xdr:row>
      <xdr:rowOff>156697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58982"/>
          <a:ext cx="838200" cy="19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14672</xdr:rowOff>
    </xdr:from>
    <xdr:to>
      <xdr:col>19</xdr:col>
      <xdr:colOff>177800</xdr:colOff>
      <xdr:row>91</xdr:row>
      <xdr:rowOff>156697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16622"/>
          <a:ext cx="889000" cy="1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14672</xdr:rowOff>
    </xdr:from>
    <xdr:to>
      <xdr:col>15</xdr:col>
      <xdr:colOff>50800</xdr:colOff>
      <xdr:row>93</xdr:row>
      <xdr:rowOff>117509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16622"/>
          <a:ext cx="889000" cy="4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117509</xdr:rowOff>
    </xdr:from>
    <xdr:to>
      <xdr:col>10</xdr:col>
      <xdr:colOff>114300</xdr:colOff>
      <xdr:row>93</xdr:row>
      <xdr:rowOff>152910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62359"/>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77682</xdr:rowOff>
    </xdr:from>
    <xdr:to>
      <xdr:col>24</xdr:col>
      <xdr:colOff>114300</xdr:colOff>
      <xdr:row>91</xdr:row>
      <xdr:rowOff>7832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30709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6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105897</xdr:rowOff>
    </xdr:from>
    <xdr:to>
      <xdr:col>20</xdr:col>
      <xdr:colOff>38100</xdr:colOff>
      <xdr:row>92</xdr:row>
      <xdr:rowOff>36047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52574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135322</xdr:rowOff>
    </xdr:from>
    <xdr:to>
      <xdr:col>15</xdr:col>
      <xdr:colOff>101600</xdr:colOff>
      <xdr:row>91</xdr:row>
      <xdr:rowOff>65472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5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81999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4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66709</xdr:rowOff>
    </xdr:from>
    <xdr:to>
      <xdr:col>10</xdr:col>
      <xdr:colOff>165100</xdr:colOff>
      <xdr:row>93</xdr:row>
      <xdr:rowOff>168309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1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13386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102110</xdr:rowOff>
    </xdr:from>
    <xdr:to>
      <xdr:col>6</xdr:col>
      <xdr:colOff>38100</xdr:colOff>
      <xdr:row>94</xdr:row>
      <xdr:rowOff>32260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48787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2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546</xdr:rowOff>
    </xdr:from>
    <xdr:to>
      <xdr:col>55</xdr:col>
      <xdr:colOff>0</xdr:colOff>
      <xdr:row>38</xdr:row>
      <xdr:rowOff>143358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15646"/>
          <a:ext cx="838200" cy="14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546</xdr:rowOff>
    </xdr:from>
    <xdr:to>
      <xdr:col>50</xdr:col>
      <xdr:colOff>114300</xdr:colOff>
      <xdr:row>38</xdr:row>
      <xdr:rowOff>138799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15646"/>
          <a:ext cx="889000" cy="1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27280</xdr:rowOff>
    </xdr:from>
    <xdr:to>
      <xdr:col>45</xdr:col>
      <xdr:colOff>177800</xdr:colOff>
      <xdr:row>38</xdr:row>
      <xdr:rowOff>138799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42230"/>
          <a:ext cx="889000" cy="13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27280</xdr:rowOff>
    </xdr:from>
    <xdr:to>
      <xdr:col>41</xdr:col>
      <xdr:colOff>50800</xdr:colOff>
      <xdr:row>38</xdr:row>
      <xdr:rowOff>109677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42230"/>
          <a:ext cx="889000" cy="12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92558</xdr:rowOff>
    </xdr:from>
    <xdr:to>
      <xdr:col>55</xdr:col>
      <xdr:colOff>50800</xdr:colOff>
      <xdr:row>39</xdr:row>
      <xdr:rowOff>22708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121196</xdr:rowOff>
    </xdr:from>
    <xdr:to>
      <xdr:col>50</xdr:col>
      <xdr:colOff>165100</xdr:colOff>
      <xdr:row>38</xdr:row>
      <xdr:rowOff>51346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67873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87999</xdr:rowOff>
    </xdr:from>
    <xdr:to>
      <xdr:col>46</xdr:col>
      <xdr:colOff>38100</xdr:colOff>
      <xdr:row>39</xdr:row>
      <xdr:rowOff>18149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9276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147930</xdr:rowOff>
    </xdr:from>
    <xdr:to>
      <xdr:col>41</xdr:col>
      <xdr:colOff>101600</xdr:colOff>
      <xdr:row>31</xdr:row>
      <xdr:rowOff>78080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69207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58877</xdr:rowOff>
    </xdr:from>
    <xdr:to>
      <xdr:col>36</xdr:col>
      <xdr:colOff>165100</xdr:colOff>
      <xdr:row>38</xdr:row>
      <xdr:rowOff>160477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122506</xdr:rowOff>
    </xdr:from>
    <xdr:to>
      <xdr:col>54</xdr:col>
      <xdr:colOff>189865</xdr:colOff>
      <xdr:row>57</xdr:row>
      <xdr:rowOff>136712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95006"/>
          <a:ext cx="1270" cy="1214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140539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1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136712</xdr:rowOff>
    </xdr:from>
    <xdr:to>
      <xdr:col>55</xdr:col>
      <xdr:colOff>88900</xdr:colOff>
      <xdr:row>57</xdr:row>
      <xdr:rowOff>136712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69183</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122506</xdr:rowOff>
    </xdr:from>
    <xdr:to>
      <xdr:col>55</xdr:col>
      <xdr:colOff>88900</xdr:colOff>
      <xdr:row>50</xdr:row>
      <xdr:rowOff>122506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96935</xdr:rowOff>
    </xdr:from>
    <xdr:to>
      <xdr:col>55</xdr:col>
      <xdr:colOff>0</xdr:colOff>
      <xdr:row>57</xdr:row>
      <xdr:rowOff>86567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98135"/>
          <a:ext cx="838200" cy="1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125265</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1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102388</xdr:rowOff>
    </xdr:from>
    <xdr:to>
      <xdr:col>55</xdr:col>
      <xdr:colOff>50800</xdr:colOff>
      <xdr:row>55</xdr:row>
      <xdr:rowOff>32538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6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86567</xdr:rowOff>
    </xdr:from>
    <xdr:to>
      <xdr:col>50</xdr:col>
      <xdr:colOff>114300</xdr:colOff>
      <xdr:row>58</xdr:row>
      <xdr:rowOff>39279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59217"/>
          <a:ext cx="889000" cy="1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152043</xdr:rowOff>
    </xdr:from>
    <xdr:to>
      <xdr:col>50</xdr:col>
      <xdr:colOff>165100</xdr:colOff>
      <xdr:row>55</xdr:row>
      <xdr:rowOff>82193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98720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1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165026</xdr:rowOff>
    </xdr:from>
    <xdr:to>
      <xdr:col>45</xdr:col>
      <xdr:colOff>177800</xdr:colOff>
      <xdr:row>58</xdr:row>
      <xdr:rowOff>39279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37676"/>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70514</xdr:rowOff>
    </xdr:from>
    <xdr:to>
      <xdr:col>46</xdr:col>
      <xdr:colOff>38100</xdr:colOff>
      <xdr:row>56</xdr:row>
      <xdr:rowOff>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165026</xdr:rowOff>
    </xdr:from>
    <xdr:to>
      <xdr:col>41</xdr:col>
      <xdr:colOff>50800</xdr:colOff>
      <xdr:row>58</xdr:row>
      <xdr:rowOff>82599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37676"/>
          <a:ext cx="889000" cy="8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27488</xdr:rowOff>
    </xdr:from>
    <xdr:to>
      <xdr:col>41</xdr:col>
      <xdr:colOff>101600</xdr:colOff>
      <xdr:row>55</xdr:row>
      <xdr:rowOff>129088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145615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153643</xdr:rowOff>
    </xdr:from>
    <xdr:to>
      <xdr:col>36</xdr:col>
      <xdr:colOff>165100</xdr:colOff>
      <xdr:row>55</xdr:row>
      <xdr:rowOff>83793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1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100320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46135</xdr:rowOff>
    </xdr:from>
    <xdr:to>
      <xdr:col>55</xdr:col>
      <xdr:colOff>50800</xdr:colOff>
      <xdr:row>56</xdr:row>
      <xdr:rowOff>147735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24562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35767</xdr:rowOff>
    </xdr:from>
    <xdr:to>
      <xdr:col>50</xdr:col>
      <xdr:colOff>165100</xdr:colOff>
      <xdr:row>57</xdr:row>
      <xdr:rowOff>137367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128494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159929</xdr:rowOff>
    </xdr:from>
    <xdr:to>
      <xdr:col>46</xdr:col>
      <xdr:colOff>38100</xdr:colOff>
      <xdr:row>58</xdr:row>
      <xdr:rowOff>90079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81206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114226</xdr:rowOff>
    </xdr:from>
    <xdr:to>
      <xdr:col>41</xdr:col>
      <xdr:colOff>101600</xdr:colOff>
      <xdr:row>58</xdr:row>
      <xdr:rowOff>44376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35503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31799</xdr:rowOff>
    </xdr:from>
    <xdr:to>
      <xdr:col>36</xdr:col>
      <xdr:colOff>165100</xdr:colOff>
      <xdr:row>58</xdr:row>
      <xdr:rowOff>133399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124526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31138</xdr:rowOff>
    </xdr:from>
    <xdr:to>
      <xdr:col>55</xdr:col>
      <xdr:colOff>0</xdr:colOff>
      <xdr:row>78</xdr:row>
      <xdr:rowOff>37081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04238"/>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37081</xdr:rowOff>
    </xdr:from>
    <xdr:to>
      <xdr:col>50</xdr:col>
      <xdr:colOff>114300</xdr:colOff>
      <xdr:row>78</xdr:row>
      <xdr:rowOff>85979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10181"/>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85979</xdr:rowOff>
    </xdr:from>
    <xdr:to>
      <xdr:col>45</xdr:col>
      <xdr:colOff>177800</xdr:colOff>
      <xdr:row>78</xdr:row>
      <xdr:rowOff>107902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59079"/>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91877</xdr:rowOff>
    </xdr:from>
    <xdr:to>
      <xdr:col>41</xdr:col>
      <xdr:colOff>50800</xdr:colOff>
      <xdr:row>78</xdr:row>
      <xdr:rowOff>107902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64977"/>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151788</xdr:rowOff>
    </xdr:from>
    <xdr:to>
      <xdr:col>55</xdr:col>
      <xdr:colOff>50800</xdr:colOff>
      <xdr:row>78</xdr:row>
      <xdr:rowOff>81938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66715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157731</xdr:rowOff>
    </xdr:from>
    <xdr:to>
      <xdr:col>50</xdr:col>
      <xdr:colOff>165100</xdr:colOff>
      <xdr:row>78</xdr:row>
      <xdr:rowOff>87881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79008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5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35179</xdr:rowOff>
    </xdr:from>
    <xdr:to>
      <xdr:col>46</xdr:col>
      <xdr:colOff>38100</xdr:colOff>
      <xdr:row>78</xdr:row>
      <xdr:rowOff>136779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127906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57102</xdr:rowOff>
    </xdr:from>
    <xdr:to>
      <xdr:col>41</xdr:col>
      <xdr:colOff>101600</xdr:colOff>
      <xdr:row>78</xdr:row>
      <xdr:rowOff>158702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149829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41077</xdr:rowOff>
    </xdr:from>
    <xdr:to>
      <xdr:col>36</xdr:col>
      <xdr:colOff>165100</xdr:colOff>
      <xdr:row>78</xdr:row>
      <xdr:rowOff>142677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133804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46523</xdr:rowOff>
    </xdr:from>
    <xdr:to>
      <xdr:col>54</xdr:col>
      <xdr:colOff>189865</xdr:colOff>
      <xdr:row>96</xdr:row>
      <xdr:rowOff>161714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473"/>
          <a:ext cx="1270" cy="9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165541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6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161714</xdr:rowOff>
    </xdr:from>
    <xdr:to>
      <xdr:col>55</xdr:col>
      <xdr:colOff>88900</xdr:colOff>
      <xdr:row>96</xdr:row>
      <xdr:rowOff>161714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62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164650</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46523</xdr:rowOff>
    </xdr:from>
    <xdr:to>
      <xdr:col>55</xdr:col>
      <xdr:colOff>88900</xdr:colOff>
      <xdr:row>91</xdr:row>
      <xdr:rowOff>46523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134007</xdr:rowOff>
    </xdr:from>
    <xdr:to>
      <xdr:col>55</xdr:col>
      <xdr:colOff>0</xdr:colOff>
      <xdr:row>98</xdr:row>
      <xdr:rowOff>8621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93207"/>
          <a:ext cx="8382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19080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3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167653</xdr:rowOff>
    </xdr:from>
    <xdr:to>
      <xdr:col>55</xdr:col>
      <xdr:colOff>50800</xdr:colOff>
      <xdr:row>95</xdr:row>
      <xdr:rowOff>97803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8621</xdr:rowOff>
    </xdr:from>
    <xdr:to>
      <xdr:col>50</xdr:col>
      <xdr:colOff>114300</xdr:colOff>
      <xdr:row>98</xdr:row>
      <xdr:rowOff>38522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10721"/>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52849</xdr:rowOff>
    </xdr:from>
    <xdr:to>
      <xdr:col>50</xdr:col>
      <xdr:colOff>165100</xdr:colOff>
      <xdr:row>95</xdr:row>
      <xdr:rowOff>154449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170976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42087</xdr:rowOff>
    </xdr:from>
    <xdr:to>
      <xdr:col>45</xdr:col>
      <xdr:colOff>177800</xdr:colOff>
      <xdr:row>98</xdr:row>
      <xdr:rowOff>38522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72737"/>
          <a:ext cx="889000" cy="16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135398</xdr:rowOff>
    </xdr:from>
    <xdr:to>
      <xdr:col>46</xdr:col>
      <xdr:colOff>38100</xdr:colOff>
      <xdr:row>96</xdr:row>
      <xdr:rowOff>65548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82075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42087</xdr:rowOff>
    </xdr:from>
    <xdr:to>
      <xdr:col>41</xdr:col>
      <xdr:colOff>50800</xdr:colOff>
      <xdr:row>98</xdr:row>
      <xdr:rowOff>12529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72737"/>
          <a:ext cx="889000" cy="1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67160</xdr:rowOff>
    </xdr:from>
    <xdr:to>
      <xdr:col>41</xdr:col>
      <xdr:colOff>101600</xdr:colOff>
      <xdr:row>95</xdr:row>
      <xdr:rowOff>168760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13837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40162</xdr:rowOff>
    </xdr:from>
    <xdr:to>
      <xdr:col>36</xdr:col>
      <xdr:colOff>165100</xdr:colOff>
      <xdr:row>95</xdr:row>
      <xdr:rowOff>141762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158289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83207</xdr:rowOff>
    </xdr:from>
    <xdr:to>
      <xdr:col>55</xdr:col>
      <xdr:colOff>50800</xdr:colOff>
      <xdr:row>97</xdr:row>
      <xdr:rowOff>13357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169584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129271</xdr:rowOff>
    </xdr:from>
    <xdr:to>
      <xdr:col>50</xdr:col>
      <xdr:colOff>165100</xdr:colOff>
      <xdr:row>98</xdr:row>
      <xdr:rowOff>59421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50548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8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159172</xdr:rowOff>
    </xdr:from>
    <xdr:to>
      <xdr:col>46</xdr:col>
      <xdr:colOff>38100</xdr:colOff>
      <xdr:row>98</xdr:row>
      <xdr:rowOff>89322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80449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88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162737</xdr:rowOff>
    </xdr:from>
    <xdr:to>
      <xdr:col>41</xdr:col>
      <xdr:colOff>101600</xdr:colOff>
      <xdr:row>97</xdr:row>
      <xdr:rowOff>92887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84014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133179</xdr:rowOff>
    </xdr:from>
    <xdr:to>
      <xdr:col>36</xdr:col>
      <xdr:colOff>165100</xdr:colOff>
      <xdr:row>98</xdr:row>
      <xdr:rowOff>63329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54456</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8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117754</xdr:rowOff>
    </xdr:from>
    <xdr:to>
      <xdr:col>85</xdr:col>
      <xdr:colOff>127000</xdr:colOff>
      <xdr:row>38</xdr:row>
      <xdr:rowOff>16942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61404"/>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137736</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1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16942</xdr:rowOff>
    </xdr:from>
    <xdr:to>
      <xdr:col>81</xdr:col>
      <xdr:colOff>50800</xdr:colOff>
      <xdr:row>38</xdr:row>
      <xdr:rowOff>27000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320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103674</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61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42100"/>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91330</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49175</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392825"/>
          <a:ext cx="889000" cy="2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35323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66954</xdr:rowOff>
    </xdr:from>
    <xdr:to>
      <xdr:col>85</xdr:col>
      <xdr:colOff>177800</xdr:colOff>
      <xdr:row>37</xdr:row>
      <xdr:rowOff>168554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89831</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137592</xdr:rowOff>
    </xdr:from>
    <xdr:to>
      <xdr:col>81</xdr:col>
      <xdr:colOff>101600</xdr:colOff>
      <xdr:row>38</xdr:row>
      <xdr:rowOff>67742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84269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147650</xdr:rowOff>
    </xdr:from>
    <xdr:to>
      <xdr:col>76</xdr:col>
      <xdr:colOff>165100</xdr:colOff>
      <xdr:row>38</xdr:row>
      <xdr:rowOff>77800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94327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26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169825</xdr:rowOff>
    </xdr:from>
    <xdr:to>
      <xdr:col>67</xdr:col>
      <xdr:colOff>101600</xdr:colOff>
      <xdr:row>37</xdr:row>
      <xdr:rowOff>99975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116502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1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166926</xdr:rowOff>
    </xdr:from>
    <xdr:to>
      <xdr:col>85</xdr:col>
      <xdr:colOff>127000</xdr:colOff>
      <xdr:row>77</xdr:row>
      <xdr:rowOff>82116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5676"/>
          <a:ext cx="8382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166926</xdr:rowOff>
    </xdr:from>
    <xdr:to>
      <xdr:col>81</xdr:col>
      <xdr:colOff>50800</xdr:colOff>
      <xdr:row>76</xdr:row>
      <xdr:rowOff>137757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25676"/>
          <a:ext cx="8890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101158</xdr:rowOff>
    </xdr:from>
    <xdr:to>
      <xdr:col>76</xdr:col>
      <xdr:colOff>114300</xdr:colOff>
      <xdr:row>76</xdr:row>
      <xdr:rowOff>137757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3135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61587</xdr:rowOff>
    </xdr:from>
    <xdr:to>
      <xdr:col>71</xdr:col>
      <xdr:colOff>177800</xdr:colOff>
      <xdr:row>76</xdr:row>
      <xdr:rowOff>101158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91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31316</xdr:rowOff>
    </xdr:from>
    <xdr:to>
      <xdr:col>85</xdr:col>
      <xdr:colOff>177800</xdr:colOff>
      <xdr:row>77</xdr:row>
      <xdr:rowOff>132916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9743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116126</xdr:rowOff>
    </xdr:from>
    <xdr:to>
      <xdr:col>81</xdr:col>
      <xdr:colOff>101600</xdr:colOff>
      <xdr:row>76</xdr:row>
      <xdr:rowOff>46276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62803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86957</xdr:rowOff>
    </xdr:from>
    <xdr:to>
      <xdr:col>76</xdr:col>
      <xdr:colOff>165100</xdr:colOff>
      <xdr:row>77</xdr:row>
      <xdr:rowOff>17107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50358</xdr:rowOff>
    </xdr:from>
    <xdr:to>
      <xdr:col>72</xdr:col>
      <xdr:colOff>38100</xdr:colOff>
      <xdr:row>76</xdr:row>
      <xdr:rowOff>151958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168485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10787</xdr:rowOff>
    </xdr:from>
    <xdr:to>
      <xdr:col>67</xdr:col>
      <xdr:colOff>101600</xdr:colOff>
      <xdr:row>76</xdr:row>
      <xdr:rowOff>112387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128915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30201</xdr:rowOff>
    </xdr:from>
    <xdr:to>
      <xdr:col>85</xdr:col>
      <xdr:colOff>127000</xdr:colOff>
      <xdr:row>97</xdr:row>
      <xdr:rowOff>42545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6085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121869</xdr:rowOff>
    </xdr:from>
    <xdr:to>
      <xdr:col>81</xdr:col>
      <xdr:colOff>50800</xdr:colOff>
      <xdr:row>97</xdr:row>
      <xdr:rowOff>42545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5723819"/>
          <a:ext cx="889000" cy="9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121869</xdr:rowOff>
    </xdr:from>
    <xdr:to>
      <xdr:col>76</xdr:col>
      <xdr:colOff>114300</xdr:colOff>
      <xdr:row>97</xdr:row>
      <xdr:rowOff>33082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5723819"/>
          <a:ext cx="889000" cy="9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140157</xdr:rowOff>
    </xdr:from>
    <xdr:to>
      <xdr:col>71</xdr:col>
      <xdr:colOff>177800</xdr:colOff>
      <xdr:row>97</xdr:row>
      <xdr:rowOff>33082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99357"/>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150851</xdr:rowOff>
    </xdr:from>
    <xdr:to>
      <xdr:col>85</xdr:col>
      <xdr:colOff>177800</xdr:colOff>
      <xdr:row>97</xdr:row>
      <xdr:rowOff>81001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129278</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163195</xdr:rowOff>
    </xdr:from>
    <xdr:to>
      <xdr:col>81</xdr:col>
      <xdr:colOff>101600</xdr:colOff>
      <xdr:row>97</xdr:row>
      <xdr:rowOff>93345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84472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7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71069</xdr:rowOff>
    </xdr:from>
    <xdr:to>
      <xdr:col>76</xdr:col>
      <xdr:colOff>165100</xdr:colOff>
      <xdr:row>92</xdr:row>
      <xdr:rowOff>1219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56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17746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4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153732</xdr:rowOff>
    </xdr:from>
    <xdr:to>
      <xdr:col>72</xdr:col>
      <xdr:colOff>38100</xdr:colOff>
      <xdr:row>97</xdr:row>
      <xdr:rowOff>83882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75009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7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89357</xdr:rowOff>
    </xdr:from>
    <xdr:to>
      <xdr:col>67</xdr:col>
      <xdr:colOff>101600</xdr:colOff>
      <xdr:row>97</xdr:row>
      <xdr:rowOff>19507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36034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2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13970</xdr:rowOff>
    </xdr:from>
    <xdr:to>
      <xdr:col>116</xdr:col>
      <xdr:colOff>63500</xdr:colOff>
      <xdr:row>34</xdr:row>
      <xdr:rowOff>24714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500370"/>
          <a:ext cx="8382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169283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24028</xdr:rowOff>
    </xdr:from>
    <xdr:to>
      <xdr:col>111</xdr:col>
      <xdr:colOff>177800</xdr:colOff>
      <xdr:row>34</xdr:row>
      <xdr:rowOff>24714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85332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90644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24028</xdr:rowOff>
    </xdr:from>
    <xdr:to>
      <xdr:col>107</xdr:col>
      <xdr:colOff>50800</xdr:colOff>
      <xdr:row>35</xdr:row>
      <xdr:rowOff>153644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853328"/>
          <a:ext cx="889000" cy="3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124155</xdr:rowOff>
    </xdr:from>
    <xdr:to>
      <xdr:col>102</xdr:col>
      <xdr:colOff>114300</xdr:colOff>
      <xdr:row>35</xdr:row>
      <xdr:rowOff>153644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12490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134620</xdr:rowOff>
    </xdr:from>
    <xdr:to>
      <xdr:col>116</xdr:col>
      <xdr:colOff>114300</xdr:colOff>
      <xdr:row>32</xdr:row>
      <xdr:rowOff>64770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87647</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145364</xdr:rowOff>
    </xdr:from>
    <xdr:to>
      <xdr:col>112</xdr:col>
      <xdr:colOff>38100</xdr:colOff>
      <xdr:row>34</xdr:row>
      <xdr:rowOff>75514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8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92041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5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144678</xdr:rowOff>
    </xdr:from>
    <xdr:to>
      <xdr:col>107</xdr:col>
      <xdr:colOff>101600</xdr:colOff>
      <xdr:row>34</xdr:row>
      <xdr:rowOff>74828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8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91355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5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102844</xdr:rowOff>
    </xdr:from>
    <xdr:to>
      <xdr:col>102</xdr:col>
      <xdr:colOff>165100</xdr:colOff>
      <xdr:row>36</xdr:row>
      <xdr:rowOff>32994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1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49521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8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73355</xdr:rowOff>
    </xdr:from>
    <xdr:to>
      <xdr:col>98</xdr:col>
      <xdr:colOff>38100</xdr:colOff>
      <xdr:row>36</xdr:row>
      <xdr:rowOff>3505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20032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8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123927</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96577"/>
          <a:ext cx="838200" cy="2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73127</xdr:rowOff>
    </xdr:from>
    <xdr:to>
      <xdr:col>116</xdr:col>
      <xdr:colOff>114300</xdr:colOff>
      <xdr:row>58</xdr:row>
      <xdr:rowOff>3277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51554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11090</xdr:rowOff>
    </xdr:from>
    <xdr:to>
      <xdr:col>116</xdr:col>
      <xdr:colOff>63500</xdr:colOff>
      <xdr:row>72</xdr:row>
      <xdr:rowOff>116794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355490"/>
          <a:ext cx="838200" cy="1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116794</xdr:rowOff>
    </xdr:from>
    <xdr:to>
      <xdr:col>111</xdr:col>
      <xdr:colOff>177800</xdr:colOff>
      <xdr:row>73</xdr:row>
      <xdr:rowOff>7935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461194"/>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7935</xdr:rowOff>
    </xdr:from>
    <xdr:to>
      <xdr:col>107</xdr:col>
      <xdr:colOff>50800</xdr:colOff>
      <xdr:row>73</xdr:row>
      <xdr:rowOff>51918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523785"/>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1168</xdr:rowOff>
    </xdr:from>
    <xdr:to>
      <xdr:col>102</xdr:col>
      <xdr:colOff>114300</xdr:colOff>
      <xdr:row>73</xdr:row>
      <xdr:rowOff>51918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517018"/>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131740</xdr:rowOff>
    </xdr:from>
    <xdr:to>
      <xdr:col>116</xdr:col>
      <xdr:colOff>114300</xdr:colOff>
      <xdr:row>72</xdr:row>
      <xdr:rowOff>61890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84767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25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65994</xdr:rowOff>
    </xdr:from>
    <xdr:to>
      <xdr:col>112</xdr:col>
      <xdr:colOff>38100</xdr:colOff>
      <xdr:row>72</xdr:row>
      <xdr:rowOff>167594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12671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1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128585</xdr:rowOff>
    </xdr:from>
    <xdr:to>
      <xdr:col>107</xdr:col>
      <xdr:colOff>101600</xdr:colOff>
      <xdr:row>73</xdr:row>
      <xdr:rowOff>58735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4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75262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2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1118</xdr:rowOff>
    </xdr:from>
    <xdr:to>
      <xdr:col>102</xdr:col>
      <xdr:colOff>165100</xdr:colOff>
      <xdr:row>73</xdr:row>
      <xdr:rowOff>102718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119245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121818</xdr:rowOff>
    </xdr:from>
    <xdr:to>
      <xdr:col>98</xdr:col>
      <xdr:colOff>38100</xdr:colOff>
      <xdr:row>73</xdr:row>
      <xdr:rowOff>51968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4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68495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2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172,687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％と最も高い割合を占めており、類似団体内で最も高い水準となっている。生活保護費が扶助費の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占めており、大きな負担となっている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。自立支援・介護給付費等事業、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教育・保育施設施設型給付事業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加により住民一人当たりコストが押し上げられている。今後も、貧困の連鎖等を防ぐ取組による社会保障給付費の抑制や各種相談・支援事業を継続することで扶助費の上昇抑制を図る。なお、前年度より指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なっている理由は、臨時的な事業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である物価高騰重点支援給付金支給事業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増加が大きく影響している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68,250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割合を占めている。類似団体平均と比較するとやや高いものの、大阪府平均、全国平均と比較すると低い状況である。今後も業務見直しに積極的に取り組み、人件費の削減、適正化を図る。なお、前年より指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なっている理由は、退職手当の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49,575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％と高い割合を占めているが、類似団体平均、大阪府平均、全国平均と比較すると低い状況である。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139700</xdr:rowOff>
    </xdr:from>
    <xdr:to>
      <xdr:col>24</xdr:col>
      <xdr:colOff>63500</xdr:colOff>
      <xdr:row>34</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57975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139700</xdr:rowOff>
    </xdr:from>
    <xdr:to>
      <xdr:col>19</xdr:col>
      <xdr:colOff>177800</xdr:colOff>
      <xdr:row>34</xdr:row>
      <xdr:rowOff>43974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797550"/>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43974</xdr:rowOff>
    </xdr:from>
    <xdr:to>
      <xdr:col>15</xdr:col>
      <xdr:colOff>50800</xdr:colOff>
      <xdr:row>35</xdr:row>
      <xdr:rowOff>45403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5873274"/>
          <a:ext cx="889000" cy="17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121126</xdr:rowOff>
    </xdr:from>
    <xdr:to>
      <xdr:col>10</xdr:col>
      <xdr:colOff>114300</xdr:colOff>
      <xdr:row>35</xdr:row>
      <xdr:rowOff>45403</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950426"/>
          <a:ext cx="889000" cy="9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88900</xdr:rowOff>
    </xdr:from>
    <xdr:to>
      <xdr:col>20</xdr:col>
      <xdr:colOff>38100</xdr:colOff>
      <xdr:row>34</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164624</xdr:rowOff>
    </xdr:from>
    <xdr:to>
      <xdr:col>15</xdr:col>
      <xdr:colOff>101600</xdr:colOff>
      <xdr:row>34</xdr:row>
      <xdr:rowOff>94774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8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59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166053</xdr:rowOff>
    </xdr:from>
    <xdr:to>
      <xdr:col>10</xdr:col>
      <xdr:colOff>165100</xdr:colOff>
      <xdr:row>35</xdr:row>
      <xdr:rowOff>96203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112730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70326</xdr:rowOff>
    </xdr:from>
    <xdr:to>
      <xdr:col>6</xdr:col>
      <xdr:colOff>38100</xdr:colOff>
      <xdr:row>35</xdr:row>
      <xdr:rowOff>476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8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67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153530</xdr:rowOff>
    </xdr:from>
    <xdr:to>
      <xdr:col>24</xdr:col>
      <xdr:colOff>63500</xdr:colOff>
      <xdr:row>59</xdr:row>
      <xdr:rowOff>15037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97630"/>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131534</xdr:rowOff>
    </xdr:from>
    <xdr:to>
      <xdr:col>19</xdr:col>
      <xdr:colOff>177800</xdr:colOff>
      <xdr:row>58</xdr:row>
      <xdr:rowOff>153530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04184"/>
          <a:ext cx="889000" cy="1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97472</xdr:rowOff>
    </xdr:from>
    <xdr:to>
      <xdr:col>15</xdr:col>
      <xdr:colOff>50800</xdr:colOff>
      <xdr:row>57</xdr:row>
      <xdr:rowOff>131534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41422"/>
          <a:ext cx="889000" cy="10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97472</xdr:rowOff>
    </xdr:from>
    <xdr:to>
      <xdr:col>10</xdr:col>
      <xdr:colOff>114300</xdr:colOff>
      <xdr:row>59</xdr:row>
      <xdr:rowOff>16091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41422"/>
          <a:ext cx="889000" cy="12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135687</xdr:rowOff>
    </xdr:from>
    <xdr:to>
      <xdr:col>24</xdr:col>
      <xdr:colOff>114300</xdr:colOff>
      <xdr:row>59</xdr:row>
      <xdr:rowOff>65837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50614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102730</xdr:rowOff>
    </xdr:from>
    <xdr:to>
      <xdr:col>20</xdr:col>
      <xdr:colOff>38100</xdr:colOff>
      <xdr:row>59</xdr:row>
      <xdr:rowOff>32880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24007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80734</xdr:rowOff>
    </xdr:from>
    <xdr:to>
      <xdr:col>15</xdr:col>
      <xdr:colOff>101600</xdr:colOff>
      <xdr:row>58</xdr:row>
      <xdr:rowOff>10884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27411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46672</xdr:rowOff>
    </xdr:from>
    <xdr:to>
      <xdr:col>10</xdr:col>
      <xdr:colOff>165100</xdr:colOff>
      <xdr:row>51</xdr:row>
      <xdr:rowOff>148272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139399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136741</xdr:rowOff>
    </xdr:from>
    <xdr:to>
      <xdr:col>6</xdr:col>
      <xdr:colOff>38100</xdr:colOff>
      <xdr:row>59</xdr:row>
      <xdr:rowOff>66891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58018</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51412</xdr:rowOff>
    </xdr:from>
    <xdr:to>
      <xdr:col>24</xdr:col>
      <xdr:colOff>63500</xdr:colOff>
      <xdr:row>71</xdr:row>
      <xdr:rowOff>45827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052912"/>
          <a:ext cx="838200" cy="1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20681</xdr:rowOff>
    </xdr:from>
    <xdr:to>
      <xdr:col>19</xdr:col>
      <xdr:colOff>177800</xdr:colOff>
      <xdr:row>71</xdr:row>
      <xdr:rowOff>45827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19363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20681</xdr:rowOff>
    </xdr:from>
    <xdr:to>
      <xdr:col>15</xdr:col>
      <xdr:colOff>50800</xdr:colOff>
      <xdr:row>73</xdr:row>
      <xdr:rowOff>148076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193631"/>
          <a:ext cx="889000" cy="4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148076</xdr:rowOff>
    </xdr:from>
    <xdr:to>
      <xdr:col>10</xdr:col>
      <xdr:colOff>114300</xdr:colOff>
      <xdr:row>74</xdr:row>
      <xdr:rowOff>76329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663926"/>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612</xdr:rowOff>
    </xdr:from>
    <xdr:to>
      <xdr:col>24</xdr:col>
      <xdr:colOff>114300</xdr:colOff>
      <xdr:row>70</xdr:row>
      <xdr:rowOff>102212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0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125089</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19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166477</xdr:rowOff>
    </xdr:from>
    <xdr:to>
      <xdr:col>20</xdr:col>
      <xdr:colOff>38100</xdr:colOff>
      <xdr:row>71</xdr:row>
      <xdr:rowOff>96627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1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113154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194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141331</xdr:rowOff>
    </xdr:from>
    <xdr:to>
      <xdr:col>15</xdr:col>
      <xdr:colOff>101600</xdr:colOff>
      <xdr:row>71</xdr:row>
      <xdr:rowOff>71481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1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88008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19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97276</xdr:rowOff>
    </xdr:from>
    <xdr:to>
      <xdr:col>10</xdr:col>
      <xdr:colOff>165100</xdr:colOff>
      <xdr:row>74</xdr:row>
      <xdr:rowOff>27426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6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43953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38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25529</xdr:rowOff>
    </xdr:from>
    <xdr:to>
      <xdr:col>6</xdr:col>
      <xdr:colOff>38100</xdr:colOff>
      <xdr:row>74</xdr:row>
      <xdr:rowOff>127129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143656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4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40373</xdr:rowOff>
    </xdr:from>
    <xdr:to>
      <xdr:col>24</xdr:col>
      <xdr:colOff>63500</xdr:colOff>
      <xdr:row>96</xdr:row>
      <xdr:rowOff>128346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499573"/>
          <a:ext cx="8382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128346</xdr:rowOff>
    </xdr:from>
    <xdr:to>
      <xdr:col>19</xdr:col>
      <xdr:colOff>177800</xdr:colOff>
      <xdr:row>96</xdr:row>
      <xdr:rowOff>132842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8754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3458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132842</xdr:rowOff>
    </xdr:from>
    <xdr:to>
      <xdr:col>15</xdr:col>
      <xdr:colOff>50800</xdr:colOff>
      <xdr:row>98</xdr:row>
      <xdr:rowOff>100952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92042"/>
          <a:ext cx="889000" cy="3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100952</xdr:rowOff>
    </xdr:from>
    <xdr:to>
      <xdr:col>10</xdr:col>
      <xdr:colOff>114300</xdr:colOff>
      <xdr:row>98</xdr:row>
      <xdr:rowOff>103505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0305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119015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161023</xdr:rowOff>
    </xdr:from>
    <xdr:to>
      <xdr:col>24</xdr:col>
      <xdr:colOff>114300</xdr:colOff>
      <xdr:row>96</xdr:row>
      <xdr:rowOff>91173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12450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77546</xdr:rowOff>
    </xdr:from>
    <xdr:to>
      <xdr:col>20</xdr:col>
      <xdr:colOff>38100</xdr:colOff>
      <xdr:row>97</xdr:row>
      <xdr:rowOff>7696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170273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82042</xdr:rowOff>
    </xdr:from>
    <xdr:to>
      <xdr:col>15</xdr:col>
      <xdr:colOff>101600</xdr:colOff>
      <xdr:row>97</xdr:row>
      <xdr:rowOff>12192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50152</xdr:rowOff>
    </xdr:from>
    <xdr:to>
      <xdr:col>10</xdr:col>
      <xdr:colOff>165100</xdr:colOff>
      <xdr:row>98</xdr:row>
      <xdr:rowOff>151752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142879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52705</xdr:rowOff>
    </xdr:from>
    <xdr:to>
      <xdr:col>6</xdr:col>
      <xdr:colOff>38100</xdr:colOff>
      <xdr:row>98</xdr:row>
      <xdr:rowOff>154305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145432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76200</xdr:rowOff>
    </xdr:from>
    <xdr:to>
      <xdr:col>55</xdr:col>
      <xdr:colOff>0</xdr:colOff>
      <xdr:row>37</xdr:row>
      <xdr:rowOff>110490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419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124460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4541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110490</xdr:rowOff>
    </xdr:from>
    <xdr:to>
      <xdr:col>45</xdr:col>
      <xdr:colOff>177800</xdr:colOff>
      <xdr:row>37</xdr:row>
      <xdr:rowOff>124460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4541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110490</xdr:rowOff>
    </xdr:from>
    <xdr:to>
      <xdr:col>41</xdr:col>
      <xdr:colOff>50800</xdr:colOff>
      <xdr:row>37</xdr:row>
      <xdr:rowOff>132080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45414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3827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347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152417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73660</xdr:rowOff>
    </xdr:from>
    <xdr:to>
      <xdr:col>46</xdr:col>
      <xdr:colOff>38100</xdr:colOff>
      <xdr:row>38</xdr:row>
      <xdr:rowOff>3810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166387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59690</xdr:rowOff>
    </xdr:from>
    <xdr:to>
      <xdr:col>41</xdr:col>
      <xdr:colOff>101600</xdr:colOff>
      <xdr:row>37</xdr:row>
      <xdr:rowOff>161290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152417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81280</xdr:rowOff>
    </xdr:from>
    <xdr:to>
      <xdr:col>36</xdr:col>
      <xdr:colOff>165100</xdr:colOff>
      <xdr:row>38</xdr:row>
      <xdr:rowOff>11430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113274</xdr:rowOff>
    </xdr:from>
    <xdr:to>
      <xdr:col>55</xdr:col>
      <xdr:colOff>0</xdr:colOff>
      <xdr:row>57</xdr:row>
      <xdr:rowOff>168412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85924"/>
          <a:ext cx="8382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168412</xdr:rowOff>
    </xdr:from>
    <xdr:to>
      <xdr:col>50</xdr:col>
      <xdr:colOff>114300</xdr:colOff>
      <xdr:row>57</xdr:row>
      <xdr:rowOff>170012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410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153370</xdr:rowOff>
    </xdr:from>
    <xdr:to>
      <xdr:col>45</xdr:col>
      <xdr:colOff>177800</xdr:colOff>
      <xdr:row>57</xdr:row>
      <xdr:rowOff>170012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2602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87350</xdr:rowOff>
    </xdr:from>
    <xdr:to>
      <xdr:col>41</xdr:col>
      <xdr:colOff>50800</xdr:colOff>
      <xdr:row>57</xdr:row>
      <xdr:rowOff>153370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60000"/>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62474</xdr:rowOff>
    </xdr:from>
    <xdr:to>
      <xdr:col>55</xdr:col>
      <xdr:colOff>50800</xdr:colOff>
      <xdr:row>57</xdr:row>
      <xdr:rowOff>164074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40901</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117612</xdr:rowOff>
    </xdr:from>
    <xdr:to>
      <xdr:col>50</xdr:col>
      <xdr:colOff>165100</xdr:colOff>
      <xdr:row>58</xdr:row>
      <xdr:rowOff>47762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38889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98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119212</xdr:rowOff>
    </xdr:from>
    <xdr:to>
      <xdr:col>46</xdr:col>
      <xdr:colOff>38100</xdr:colOff>
      <xdr:row>58</xdr:row>
      <xdr:rowOff>49362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40489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8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102570</xdr:rowOff>
    </xdr:from>
    <xdr:to>
      <xdr:col>41</xdr:col>
      <xdr:colOff>101600</xdr:colOff>
      <xdr:row>58</xdr:row>
      <xdr:rowOff>32720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23847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6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36550</xdr:rowOff>
    </xdr:from>
    <xdr:to>
      <xdr:col>36</xdr:col>
      <xdr:colOff>165100</xdr:colOff>
      <xdr:row>57</xdr:row>
      <xdr:rowOff>138150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129277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101067</xdr:rowOff>
    </xdr:from>
    <xdr:to>
      <xdr:col>55</xdr:col>
      <xdr:colOff>0</xdr:colOff>
      <xdr:row>77</xdr:row>
      <xdr:rowOff>143038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31267"/>
          <a:ext cx="838200" cy="2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101067</xdr:rowOff>
    </xdr:from>
    <xdr:to>
      <xdr:col>50</xdr:col>
      <xdr:colOff>114300</xdr:colOff>
      <xdr:row>77</xdr:row>
      <xdr:rowOff>18314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3126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37241</xdr:rowOff>
    </xdr:from>
    <xdr:to>
      <xdr:col>45</xdr:col>
      <xdr:colOff>177800</xdr:colOff>
      <xdr:row>77</xdr:row>
      <xdr:rowOff>18314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67441"/>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37241</xdr:rowOff>
    </xdr:from>
    <xdr:to>
      <xdr:col>41</xdr:col>
      <xdr:colOff>50800</xdr:colOff>
      <xdr:row>76</xdr:row>
      <xdr:rowOff>167269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67441"/>
          <a:ext cx="889000" cy="1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92238</xdr:rowOff>
    </xdr:from>
    <xdr:to>
      <xdr:col>55</xdr:col>
      <xdr:colOff>50800</xdr:colOff>
      <xdr:row>78</xdr:row>
      <xdr:rowOff>22388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7165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50267</xdr:rowOff>
    </xdr:from>
    <xdr:to>
      <xdr:col>50</xdr:col>
      <xdr:colOff>165100</xdr:colOff>
      <xdr:row>76</xdr:row>
      <xdr:rowOff>151867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142994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138964</xdr:rowOff>
    </xdr:from>
    <xdr:to>
      <xdr:col>46</xdr:col>
      <xdr:colOff>38100</xdr:colOff>
      <xdr:row>77</xdr:row>
      <xdr:rowOff>69114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60241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2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157891</xdr:rowOff>
    </xdr:from>
    <xdr:to>
      <xdr:col>41</xdr:col>
      <xdr:colOff>101600</xdr:colOff>
      <xdr:row>76</xdr:row>
      <xdr:rowOff>88041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79168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10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116469</xdr:rowOff>
    </xdr:from>
    <xdr:to>
      <xdr:col>36</xdr:col>
      <xdr:colOff>165100</xdr:colOff>
      <xdr:row>77</xdr:row>
      <xdr:rowOff>46619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37746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23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100061</xdr:rowOff>
    </xdr:from>
    <xdr:to>
      <xdr:col>55</xdr:col>
      <xdr:colOff>0</xdr:colOff>
      <xdr:row>97</xdr:row>
      <xdr:rowOff>84218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59261"/>
          <a:ext cx="838200" cy="1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84218</xdr:rowOff>
    </xdr:from>
    <xdr:to>
      <xdr:col>50</xdr:col>
      <xdr:colOff>114300</xdr:colOff>
      <xdr:row>97</xdr:row>
      <xdr:rowOff>84539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1486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84539</xdr:rowOff>
    </xdr:from>
    <xdr:to>
      <xdr:col>45</xdr:col>
      <xdr:colOff>177800</xdr:colOff>
      <xdr:row>97</xdr:row>
      <xdr:rowOff>166286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15189"/>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154330</xdr:rowOff>
    </xdr:from>
    <xdr:to>
      <xdr:col>41</xdr:col>
      <xdr:colOff>50800</xdr:colOff>
      <xdr:row>97</xdr:row>
      <xdr:rowOff>166286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84980"/>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49261</xdr:rowOff>
    </xdr:from>
    <xdr:to>
      <xdr:col>55</xdr:col>
      <xdr:colOff>50800</xdr:colOff>
      <xdr:row>96</xdr:row>
      <xdr:rowOff>150861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27688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33418</xdr:rowOff>
    </xdr:from>
    <xdr:to>
      <xdr:col>50</xdr:col>
      <xdr:colOff>165100</xdr:colOff>
      <xdr:row>97</xdr:row>
      <xdr:rowOff>135018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126145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33739</xdr:rowOff>
    </xdr:from>
    <xdr:to>
      <xdr:col>46</xdr:col>
      <xdr:colOff>38100</xdr:colOff>
      <xdr:row>97</xdr:row>
      <xdr:rowOff>135339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115486</xdr:rowOff>
    </xdr:from>
    <xdr:to>
      <xdr:col>41</xdr:col>
      <xdr:colOff>101600</xdr:colOff>
      <xdr:row>98</xdr:row>
      <xdr:rowOff>45636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36763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103530</xdr:rowOff>
    </xdr:from>
    <xdr:to>
      <xdr:col>36</xdr:col>
      <xdr:colOff>165100</xdr:colOff>
      <xdr:row>98</xdr:row>
      <xdr:rowOff>33680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24807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159177</xdr:rowOff>
    </xdr:from>
    <xdr:to>
      <xdr:col>85</xdr:col>
      <xdr:colOff>127000</xdr:colOff>
      <xdr:row>38</xdr:row>
      <xdr:rowOff>147655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02827"/>
          <a:ext cx="838200" cy="1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147655</xdr:rowOff>
    </xdr:from>
    <xdr:to>
      <xdr:col>81</xdr:col>
      <xdr:colOff>50800</xdr:colOff>
      <xdr:row>39</xdr:row>
      <xdr:rowOff>620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62755"/>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158719</xdr:rowOff>
    </xdr:from>
    <xdr:to>
      <xdr:col>76</xdr:col>
      <xdr:colOff>114300</xdr:colOff>
      <xdr:row>39</xdr:row>
      <xdr:rowOff>620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02369"/>
          <a:ext cx="889000" cy="1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158719</xdr:rowOff>
    </xdr:from>
    <xdr:to>
      <xdr:col>71</xdr:col>
      <xdr:colOff>177800</xdr:colOff>
      <xdr:row>39</xdr:row>
      <xdr:rowOff>20920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02369"/>
          <a:ext cx="889000" cy="2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108377</xdr:rowOff>
    </xdr:from>
    <xdr:to>
      <xdr:col>85</xdr:col>
      <xdr:colOff>177800</xdr:colOff>
      <xdr:row>38</xdr:row>
      <xdr:rowOff>38526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520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86804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96855</xdr:rowOff>
    </xdr:from>
    <xdr:to>
      <xdr:col>81</xdr:col>
      <xdr:colOff>101600</xdr:colOff>
      <xdr:row>39</xdr:row>
      <xdr:rowOff>27005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18132</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0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121270</xdr:rowOff>
    </xdr:from>
    <xdr:to>
      <xdr:col>76</xdr:col>
      <xdr:colOff>165100</xdr:colOff>
      <xdr:row>39</xdr:row>
      <xdr:rowOff>51420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42547</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107919</xdr:rowOff>
    </xdr:from>
    <xdr:to>
      <xdr:col>72</xdr:col>
      <xdr:colOff>38100</xdr:colOff>
      <xdr:row>38</xdr:row>
      <xdr:rowOff>38069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29197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141570</xdr:rowOff>
    </xdr:from>
    <xdr:to>
      <xdr:col>67</xdr:col>
      <xdr:colOff>101600</xdr:colOff>
      <xdr:row>39</xdr:row>
      <xdr:rowOff>71720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62847</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74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1435</xdr:rowOff>
    </xdr:from>
    <xdr:to>
      <xdr:col>85</xdr:col>
      <xdr:colOff>127000</xdr:colOff>
      <xdr:row>56</xdr:row>
      <xdr:rowOff>76340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2635"/>
          <a:ext cx="8382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76340</xdr:rowOff>
    </xdr:from>
    <xdr:to>
      <xdr:col>81</xdr:col>
      <xdr:colOff>50800</xdr:colOff>
      <xdr:row>57</xdr:row>
      <xdr:rowOff>5741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77540"/>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75578</xdr:rowOff>
    </xdr:from>
    <xdr:to>
      <xdr:col>76</xdr:col>
      <xdr:colOff>114300</xdr:colOff>
      <xdr:row>57</xdr:row>
      <xdr:rowOff>5741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76778"/>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75578</xdr:rowOff>
    </xdr:from>
    <xdr:to>
      <xdr:col>71</xdr:col>
      <xdr:colOff>177800</xdr:colOff>
      <xdr:row>57</xdr:row>
      <xdr:rowOff>96133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76778"/>
          <a:ext cx="889000" cy="19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122085</xdr:rowOff>
    </xdr:from>
    <xdr:to>
      <xdr:col>85</xdr:col>
      <xdr:colOff>177800</xdr:colOff>
      <xdr:row>56</xdr:row>
      <xdr:rowOff>52235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100512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25540</xdr:rowOff>
    </xdr:from>
    <xdr:to>
      <xdr:col>81</xdr:col>
      <xdr:colOff>101600</xdr:colOff>
      <xdr:row>56</xdr:row>
      <xdr:rowOff>127140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118267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126391</xdr:rowOff>
    </xdr:from>
    <xdr:to>
      <xdr:col>76</xdr:col>
      <xdr:colOff>165100</xdr:colOff>
      <xdr:row>57</xdr:row>
      <xdr:rowOff>56541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24778</xdr:rowOff>
    </xdr:from>
    <xdr:to>
      <xdr:col>72</xdr:col>
      <xdr:colOff>38100</xdr:colOff>
      <xdr:row>56</xdr:row>
      <xdr:rowOff>126378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117505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45333</xdr:rowOff>
    </xdr:from>
    <xdr:to>
      <xdr:col>67</xdr:col>
      <xdr:colOff>101600</xdr:colOff>
      <xdr:row>57</xdr:row>
      <xdr:rowOff>146933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138060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117754</xdr:rowOff>
    </xdr:from>
    <xdr:to>
      <xdr:col>85</xdr:col>
      <xdr:colOff>127000</xdr:colOff>
      <xdr:row>78</xdr:row>
      <xdr:rowOff>16942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19404"/>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137735</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16942</xdr:rowOff>
    </xdr:from>
    <xdr:to>
      <xdr:col>81</xdr:col>
      <xdr:colOff>50800</xdr:colOff>
      <xdr:row>78</xdr:row>
      <xdr:rowOff>27000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00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103675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47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27000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00100"/>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91330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46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40487</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42137"/>
          <a:ext cx="889000" cy="27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34865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66954</xdr:rowOff>
    </xdr:from>
    <xdr:to>
      <xdr:col>85</xdr:col>
      <xdr:colOff>177800</xdr:colOff>
      <xdr:row>77</xdr:row>
      <xdr:rowOff>168554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89831</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2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137592</xdr:rowOff>
    </xdr:from>
    <xdr:to>
      <xdr:col>81</xdr:col>
      <xdr:colOff>101600</xdr:colOff>
      <xdr:row>78</xdr:row>
      <xdr:rowOff>67742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84269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11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147650</xdr:rowOff>
    </xdr:from>
    <xdr:to>
      <xdr:col>76</xdr:col>
      <xdr:colOff>165100</xdr:colOff>
      <xdr:row>78</xdr:row>
      <xdr:rowOff>77800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94327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12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161137</xdr:rowOff>
    </xdr:from>
    <xdr:to>
      <xdr:col>67</xdr:col>
      <xdr:colOff>101600</xdr:colOff>
      <xdr:row>77</xdr:row>
      <xdr:rowOff>91287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107814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29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166926</xdr:rowOff>
    </xdr:from>
    <xdr:to>
      <xdr:col>85</xdr:col>
      <xdr:colOff>127000</xdr:colOff>
      <xdr:row>97</xdr:row>
      <xdr:rowOff>82116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54676"/>
          <a:ext cx="8382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166926</xdr:rowOff>
    </xdr:from>
    <xdr:to>
      <xdr:col>81</xdr:col>
      <xdr:colOff>50800</xdr:colOff>
      <xdr:row>96</xdr:row>
      <xdr:rowOff>137757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54676"/>
          <a:ext cx="8890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101158</xdr:rowOff>
    </xdr:from>
    <xdr:to>
      <xdr:col>76</xdr:col>
      <xdr:colOff>114300</xdr:colOff>
      <xdr:row>96</xdr:row>
      <xdr:rowOff>137757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6035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61587</xdr:rowOff>
    </xdr:from>
    <xdr:to>
      <xdr:col>71</xdr:col>
      <xdr:colOff>177800</xdr:colOff>
      <xdr:row>96</xdr:row>
      <xdr:rowOff>101158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20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31316</xdr:rowOff>
    </xdr:from>
    <xdr:to>
      <xdr:col>85</xdr:col>
      <xdr:colOff>177800</xdr:colOff>
      <xdr:row>97</xdr:row>
      <xdr:rowOff>132916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116126</xdr:rowOff>
    </xdr:from>
    <xdr:to>
      <xdr:col>81</xdr:col>
      <xdr:colOff>101600</xdr:colOff>
      <xdr:row>96</xdr:row>
      <xdr:rowOff>46276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62803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1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86957</xdr:rowOff>
    </xdr:from>
    <xdr:to>
      <xdr:col>76</xdr:col>
      <xdr:colOff>165100</xdr:colOff>
      <xdr:row>97</xdr:row>
      <xdr:rowOff>17107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33634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50358</xdr:rowOff>
    </xdr:from>
    <xdr:to>
      <xdr:col>72</xdr:col>
      <xdr:colOff>38100</xdr:colOff>
      <xdr:row>96</xdr:row>
      <xdr:rowOff>151958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168485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10787</xdr:rowOff>
    </xdr:from>
    <xdr:to>
      <xdr:col>67</xdr:col>
      <xdr:colOff>101600</xdr:colOff>
      <xdr:row>96</xdr:row>
      <xdr:rowOff>112387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128914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237,407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円となっており、類似団体内で最も高い水準となっている。これは、民生費の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％を占める生活保護費は前年度と比較して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の、自立支援・介護給付費等事業、教育・保育施設施設型給付事業などの増加により住民一人当たりのコストが押し上げられている。今後も、貧困の連鎖等を防ぐ取組による社会保障給付費の抑制や各種相談・支援事業を継続することで、民生費の上昇抑制を図る。なお、前年度より指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なっている理由は、臨時的な事業である物価高騰重点支援給付金支給事業の増加が大きく影響している。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49,258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％と主な構成項目の１項目であるが、類似団体内平均値と比較してやや低い水準となっている。昨年度より増加している理由は、教育施設の整備に係る工事費の増加によるものである。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36,734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円となっており、類似団体、全国平均、大阪府平均と比較すると、低い水準となっている。昨年度より、増加している理由は、下水道事業会計への繰り出しや、大門公園整備事業などが増加したためである。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行財政再建プランに基づく行財政改革を着実に進めていることなどから、実質収支額は継続的に黒字を確保している。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財政調整基金残高は、令和５年度に他会計への貸付の為に取り崩しを行ったため、前年度比で減少している。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近年、連結実質赤字比率の悪化に最も大きな影響を与えていた国民健康保険事業特別会計は、赤字解消計画の着実な実施により令和２年度から黒字に転じ、令和５年度においても引き続き黒字を確保している。</a:t>
          </a:r>
        </a:p>
        <a:p>
          <a:r>
            <a:rPr kumimoji="1" lang="ja-JP" altLang="en-US" sz="1400">
              <a:solidFill>
                <a:sysClr val="windowText" lastClr="000000"/>
              </a:solidFill>
              <a:latin typeface="ＭＳ ゴシック" pitchFamily="49" charset="-128"/>
              <a:ea typeface="ＭＳ ゴシック" pitchFamily="49" charset="-128"/>
            </a:rPr>
            <a:t>　その他に影響が大きい会計として、上水道事業会計と病院事業会計がある。上水道事業会計においては、老朽化した給配水施設・水道管の更新や耐震化を計画的に進める必要があることが課題となっている。</a:t>
          </a:r>
        </a:p>
        <a:p>
          <a:r>
            <a:rPr kumimoji="1" lang="ja-JP" altLang="en-US" sz="1400">
              <a:solidFill>
                <a:sysClr val="windowText" lastClr="000000"/>
              </a:solidFill>
              <a:latin typeface="ＭＳ ゴシック" pitchFamily="49" charset="-128"/>
              <a:ea typeface="ＭＳ ゴシック" pitchFamily="49" charset="-128"/>
            </a:rPr>
            <a:t>　また、病院事業会計においては、収益的収支が約２億円の黒字であるものの、過去に発行した地方債の償還負担が大きいこと、また、病院開設から</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年以上経過しているため、医療機器や施設の老朽化が進んでいることが課題</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過去の集中的な大規模建設投資の財源として発行した地方債に係る元利償還金が大きな割合を占めているが、徐々に償還が終了している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。昨年は一時的に元利償還金が増加したものの、今後は減少傾向となる。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また、組合等が起こした地方債の元利償還金に対する負担金等においても、岸和田市貝塚市清掃施設組合の新設移転の財源として発行した地方債の償還が順次終了していることから減少傾向にある。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今後も、地方債の新規発行を抑制し、実質公債費比率の改善を図っていく。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の集中的な大規模建設投資の財源として発行した地方債の残高が将来負担比率を押し上げていたが、事業の精査を行い地方債の新規発行を抑制していることによる地方債現在高の減並びに財政調整基金及び減債基金の積立てによる充当可能基金の増により、ストックベースでは着実に改善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今後も行財政改革を進めるとともに公債費等義務的経費の削減に努め、引き続き将来負担比率の改善を図っていく。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年度決算剰余金を岸和田市減債基金に約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億円編入したこと等により、令和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年度末の基金全体の残高は約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億円となり、前年度と比べ約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健全で規律ある財政運営を行うことにより、継続して適切に市民サービスを提供していくため、令和２年４月１日に「岸和田市健全な財政運営に関する条例」を施行した。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同条例の規定に基づき、財政調整基金を留保し、今後予定されている大規模事業、公共施設の老朽化対策などの資金需要に備え、残高確保に努めていく。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岸和田市ふるさと応援基金：募ったふるさと寄附金を積立、寄附者の希望する各種まちづくり事業に充てるため。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岸和田市庁舎建設基金：新庁舎の整備資金に充てるため。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岸和田市産業振興基金：中小企業の事業活動の支援、産業集積の形成及び活性化、雇用拡大、就労支援その他の産業振興を図るために必要な事業に要する経費に充てるため。</a:t>
          </a:r>
          <a:endParaRPr kumimoji="0"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教育基金：本市教育振興を図るために必要な事業に要する経費に充てるため。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岸和田市ふるさと応援基金：寄附者の希望する各種まちづくり事業に約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億円充当した一方で、ふるさと寄附金を約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岸和田市庁舎建設基金：新庁舎整備計画の着実な推進のため、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今後、事業化が見込まれている庁舎建設、幼保再編、小中学校適正配置等に備え、資金計画に基づき、積立、目的に応じた取崩を実施する。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年度見込み</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岸和田市庁舎建設基金：約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教育基金：約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他会計への貸付支出により、約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急激な収支悪化で基金の枯渇が見込まれたことにより、平成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年度から行財政再建プランの取組みを進めてきた。その効果により、令和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年度には、残高約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億円を確保し、令和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月策定の「令和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年度岸和田市財政計画」では、令和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年度までは、残高が増加する見込みとなっている。しかし、令和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年度以降は、収支悪化による残高減少が見込まれている。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年度についても残高の増加が見込まれるものの、未だ府内他市と比べて低い水準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留まっていることから、府内市平均（政令市を除く）まで引き上げることを目標とし、残高確保に努める。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億円を編入したことによ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　「岸和田市健全な財政運営に関する条例」、同規則において、財政調整基金等残高比率（財政調整基金残高</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減債基金残高）を財政指標の一つとし、抵触基準を設け、また、岸和田市財政計画において、目標値を定めている。市債の償還に必要な財源を確保し、将来にわたる財政の健全な運営に資するため、目標値の達成・維持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86846591</v>
      </c>
      <c r="BO4" s="449"/>
      <c r="BP4" s="449"/>
      <c r="BQ4" s="449"/>
      <c r="BR4" s="449"/>
      <c r="BS4" s="449"/>
      <c r="BT4" s="449"/>
      <c r="BU4" s="450"/>
      <c r="BV4" s="448">
        <v>85603291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2.2000000000000002</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85007317</v>
      </c>
      <c r="BO5" s="420"/>
      <c r="BP5" s="420"/>
      <c r="BQ5" s="420"/>
      <c r="BR5" s="420"/>
      <c r="BS5" s="420"/>
      <c r="BT5" s="420"/>
      <c r="BU5" s="421"/>
      <c r="BV5" s="419">
        <v>84143922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96.4</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1839274</v>
      </c>
      <c r="BO6" s="420"/>
      <c r="BP6" s="420"/>
      <c r="BQ6" s="420"/>
      <c r="BR6" s="420"/>
      <c r="BS6" s="420"/>
      <c r="BT6" s="420"/>
      <c r="BU6" s="421"/>
      <c r="BV6" s="419">
        <v>1459369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95.6</v>
      </c>
      <c r="CU6" s="563"/>
      <c r="CV6" s="563"/>
      <c r="CW6" s="563"/>
      <c r="CX6" s="563"/>
      <c r="CY6" s="563"/>
      <c r="CZ6" s="563"/>
      <c r="DA6" s="564"/>
      <c r="DB6" s="562">
        <v>99.5</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518802</v>
      </c>
      <c r="BO7" s="420"/>
      <c r="BP7" s="420"/>
      <c r="BQ7" s="420"/>
      <c r="BR7" s="420"/>
      <c r="BS7" s="420"/>
      <c r="BT7" s="420"/>
      <c r="BU7" s="421"/>
      <c r="BV7" s="419">
        <v>490038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44770540</v>
      </c>
      <c r="CU7" s="420"/>
      <c r="CV7" s="420"/>
      <c r="CW7" s="420"/>
      <c r="CX7" s="420"/>
      <c r="CY7" s="420"/>
      <c r="CZ7" s="420"/>
      <c r="DA7" s="421"/>
      <c r="DB7" s="419">
        <v>44155754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1320472</v>
      </c>
      <c r="BO8" s="420"/>
      <c r="BP8" s="420"/>
      <c r="BQ8" s="420"/>
      <c r="BR8" s="420"/>
      <c r="BS8" s="420"/>
      <c r="BT8" s="420"/>
      <c r="BU8" s="421"/>
      <c r="BV8" s="419">
        <v>969331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0.61</v>
      </c>
      <c r="DC8" s="523"/>
      <c r="DD8" s="523"/>
      <c r="DE8" s="523"/>
      <c r="DF8" s="523"/>
      <c r="DG8" s="523"/>
      <c r="DH8" s="523"/>
      <c r="DI8" s="524"/>
    </row>
    <row r="9" spans="1:119" ht="18.75" customHeight="1" thickBot="1">
      <c r="A9" s="181"/>
      <c r="B9" s="551" t="s">
        <v>107</v>
      </c>
      <c r="C9" s="552"/>
      <c r="D9" s="552"/>
      <c r="E9" s="552"/>
      <c r="F9" s="552"/>
      <c r="G9" s="552"/>
      <c r="H9" s="552"/>
      <c r="I9" s="552"/>
      <c r="J9" s="552"/>
      <c r="K9" s="470"/>
      <c r="L9" s="553" t="s">
        <v>108</v>
      </c>
      <c r="M9" s="554"/>
      <c r="N9" s="554"/>
      <c r="O9" s="554"/>
      <c r="P9" s="554"/>
      <c r="Q9" s="555"/>
      <c r="R9" s="556">
        <v>190658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351141</v>
      </c>
      <c r="BO9" s="420"/>
      <c r="BP9" s="420"/>
      <c r="BQ9" s="420"/>
      <c r="BR9" s="420"/>
      <c r="BS9" s="420"/>
      <c r="BT9" s="420"/>
      <c r="BU9" s="421"/>
      <c r="BV9" s="419">
        <v>-1307016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14.9</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194911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4087</v>
      </c>
      <c r="BO10" s="420"/>
      <c r="BP10" s="420"/>
      <c r="BQ10" s="420"/>
      <c r="BR10" s="420"/>
      <c r="BS10" s="420"/>
      <c r="BT10" s="420"/>
      <c r="BU10" s="421"/>
      <c r="BV10" s="419">
        <v>479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188002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184301</v>
      </c>
      <c r="S13" s="507"/>
      <c r="T13" s="507"/>
      <c r="U13" s="507"/>
      <c r="V13" s="508"/>
      <c r="W13" s="509" t="s">
        <v>131</v>
      </c>
      <c r="X13" s="405"/>
      <c r="Y13" s="405"/>
      <c r="Z13" s="405"/>
      <c r="AA13" s="405"/>
      <c r="AB13" s="406"/>
      <c r="AC13" s="372">
        <v>1100</v>
      </c>
      <c r="AD13" s="373"/>
      <c r="AE13" s="373"/>
      <c r="AF13" s="373"/>
      <c r="AG13" s="374"/>
      <c r="AH13" s="372">
        <v>1098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-294772</v>
      </c>
      <c r="BO13" s="420"/>
      <c r="BP13" s="420"/>
      <c r="BQ13" s="420"/>
      <c r="BR13" s="420"/>
      <c r="BS13" s="420"/>
      <c r="BT13" s="420"/>
      <c r="BU13" s="421"/>
      <c r="BV13" s="419">
        <v>-1306537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4.8</v>
      </c>
      <c r="CU13" s="417"/>
      <c r="CV13" s="417"/>
      <c r="CW13" s="417"/>
      <c r="CX13" s="417"/>
      <c r="CY13" s="417"/>
      <c r="CZ13" s="417"/>
      <c r="DA13" s="418"/>
      <c r="DB13" s="416">
        <v>6.1</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189396</v>
      </c>
      <c r="S14" s="507"/>
      <c r="T14" s="507"/>
      <c r="U14" s="507"/>
      <c r="V14" s="508"/>
      <c r="W14" s="510"/>
      <c r="X14" s="408"/>
      <c r="Y14" s="408"/>
      <c r="Z14" s="408"/>
      <c r="AA14" s="408"/>
      <c r="AB14" s="409"/>
      <c r="AC14" s="499">
        <v>1.5</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186212</v>
      </c>
      <c r="S15" s="507"/>
      <c r="T15" s="507"/>
      <c r="U15" s="507"/>
      <c r="V15" s="508"/>
      <c r="W15" s="509" t="s">
        <v>137</v>
      </c>
      <c r="X15" s="405"/>
      <c r="Y15" s="405"/>
      <c r="Z15" s="405"/>
      <c r="AA15" s="405"/>
      <c r="AB15" s="406"/>
      <c r="AC15" s="372">
        <v>18071</v>
      </c>
      <c r="AD15" s="373"/>
      <c r="AE15" s="373"/>
      <c r="AF15" s="373"/>
      <c r="AG15" s="374"/>
      <c r="AH15" s="372">
        <v>19959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23105439</v>
      </c>
      <c r="BO15" s="449"/>
      <c r="BP15" s="449"/>
      <c r="BQ15" s="449"/>
      <c r="BR15" s="449"/>
      <c r="BS15" s="449"/>
      <c r="BT15" s="449"/>
      <c r="BU15" s="450"/>
      <c r="BV15" s="448">
        <v>22398772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24.3</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37682786</v>
      </c>
      <c r="BO16" s="420"/>
      <c r="BP16" s="420"/>
      <c r="BQ16" s="420"/>
      <c r="BR16" s="420"/>
      <c r="BS16" s="420"/>
      <c r="BT16" s="420"/>
      <c r="BU16" s="421"/>
      <c r="BV16" s="419">
        <v>36624119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55230</v>
      </c>
      <c r="AD17" s="373"/>
      <c r="AE17" s="373"/>
      <c r="AF17" s="373"/>
      <c r="AG17" s="374"/>
      <c r="AH17" s="372">
        <v>57065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29263075</v>
      </c>
      <c r="BO17" s="420"/>
      <c r="BP17" s="420"/>
      <c r="BQ17" s="420"/>
      <c r="BR17" s="420"/>
      <c r="BS17" s="420"/>
      <c r="BT17" s="420"/>
      <c r="BU17" s="421"/>
      <c r="BV17" s="419">
        <v>28366210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72.72</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42628353</v>
      </c>
      <c r="BO18" s="420"/>
      <c r="BP18" s="420"/>
      <c r="BQ18" s="420"/>
      <c r="BR18" s="420"/>
      <c r="BS18" s="420"/>
      <c r="BT18" s="420"/>
      <c r="BU18" s="421"/>
      <c r="BV18" s="419">
        <v>43653898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2622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54177180</v>
      </c>
      <c r="BO19" s="420"/>
      <c r="BP19" s="420"/>
      <c r="BQ19" s="420"/>
      <c r="BR19" s="420"/>
      <c r="BS19" s="420"/>
      <c r="BT19" s="420"/>
      <c r="BU19" s="421"/>
      <c r="BV19" s="419">
        <v>52318060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79073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51206296</v>
      </c>
      <c r="BO22" s="449"/>
      <c r="BP22" s="449"/>
      <c r="BQ22" s="449"/>
      <c r="BR22" s="449"/>
      <c r="BS22" s="449"/>
      <c r="BT22" s="449"/>
      <c r="BU22" s="450"/>
      <c r="BV22" s="448">
        <v>53433296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43635302</v>
      </c>
      <c r="BO23" s="420"/>
      <c r="BP23" s="420"/>
      <c r="BQ23" s="420"/>
      <c r="BR23" s="420"/>
      <c r="BS23" s="420"/>
      <c r="BT23" s="420"/>
      <c r="BU23" s="421"/>
      <c r="BV23" s="419">
        <v>45076278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9900</v>
      </c>
      <c r="R24" s="373"/>
      <c r="S24" s="373"/>
      <c r="T24" s="373"/>
      <c r="U24" s="373"/>
      <c r="V24" s="374"/>
      <c r="W24" s="462"/>
      <c r="X24" s="399"/>
      <c r="Y24" s="400"/>
      <c r="Z24" s="375" t="s">
        <v>162</v>
      </c>
      <c r="AA24" s="376"/>
      <c r="AB24" s="376"/>
      <c r="AC24" s="376"/>
      <c r="AD24" s="376"/>
      <c r="AE24" s="376"/>
      <c r="AF24" s="376"/>
      <c r="AG24" s="377"/>
      <c r="AH24" s="372">
        <v>1192</v>
      </c>
      <c r="AI24" s="373"/>
      <c r="AJ24" s="373"/>
      <c r="AK24" s="373"/>
      <c r="AL24" s="374"/>
      <c r="AM24" s="372">
        <v>3635600</v>
      </c>
      <c r="AN24" s="373"/>
      <c r="AO24" s="373"/>
      <c r="AP24" s="373"/>
      <c r="AQ24" s="373"/>
      <c r="AR24" s="374"/>
      <c r="AS24" s="372">
        <v>3050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22407822</v>
      </c>
      <c r="BO24" s="420"/>
      <c r="BP24" s="420"/>
      <c r="BQ24" s="420"/>
      <c r="BR24" s="420"/>
      <c r="BS24" s="420"/>
      <c r="BT24" s="420"/>
      <c r="BU24" s="421"/>
      <c r="BV24" s="419">
        <v>22822998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2</v>
      </c>
      <c r="M25" s="373"/>
      <c r="N25" s="373"/>
      <c r="O25" s="373"/>
      <c r="P25" s="374"/>
      <c r="Q25" s="372">
        <v>8500</v>
      </c>
      <c r="R25" s="373"/>
      <c r="S25" s="373"/>
      <c r="T25" s="373"/>
      <c r="U25" s="373"/>
      <c r="V25" s="374"/>
      <c r="W25" s="462"/>
      <c r="X25" s="399"/>
      <c r="Y25" s="400"/>
      <c r="Z25" s="375" t="s">
        <v>165</v>
      </c>
      <c r="AA25" s="376"/>
      <c r="AB25" s="376"/>
      <c r="AC25" s="376"/>
      <c r="AD25" s="376"/>
      <c r="AE25" s="376"/>
      <c r="AF25" s="376"/>
      <c r="AG25" s="377"/>
      <c r="AH25" s="372">
        <v>189</v>
      </c>
      <c r="AI25" s="373"/>
      <c r="AJ25" s="373"/>
      <c r="AK25" s="373"/>
      <c r="AL25" s="374"/>
      <c r="AM25" s="372">
        <v>596484</v>
      </c>
      <c r="AN25" s="373"/>
      <c r="AO25" s="373"/>
      <c r="AP25" s="373"/>
      <c r="AQ25" s="373"/>
      <c r="AR25" s="374"/>
      <c r="AS25" s="372">
        <v>3156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6161528</v>
      </c>
      <c r="BO25" s="449"/>
      <c r="BP25" s="449"/>
      <c r="BQ25" s="449"/>
      <c r="BR25" s="449"/>
      <c r="BS25" s="449"/>
      <c r="BT25" s="449"/>
      <c r="BU25" s="450"/>
      <c r="BV25" s="448">
        <v>6315631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7500</v>
      </c>
      <c r="R26" s="373"/>
      <c r="S26" s="373"/>
      <c r="T26" s="373"/>
      <c r="U26" s="373"/>
      <c r="V26" s="374"/>
      <c r="W26" s="462"/>
      <c r="X26" s="399"/>
      <c r="Y26" s="400"/>
      <c r="Z26" s="375" t="s">
        <v>168</v>
      </c>
      <c r="AA26" s="430"/>
      <c r="AB26" s="430"/>
      <c r="AC26" s="430"/>
      <c r="AD26" s="430"/>
      <c r="AE26" s="430"/>
      <c r="AF26" s="430"/>
      <c r="AG26" s="431"/>
      <c r="AH26" s="372">
        <v>125</v>
      </c>
      <c r="AI26" s="373"/>
      <c r="AJ26" s="373"/>
      <c r="AK26" s="373"/>
      <c r="AL26" s="374"/>
      <c r="AM26" s="372">
        <v>390250</v>
      </c>
      <c r="AN26" s="373"/>
      <c r="AO26" s="373"/>
      <c r="AP26" s="373"/>
      <c r="AQ26" s="373"/>
      <c r="AR26" s="374"/>
      <c r="AS26" s="372">
        <v>3122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590128</v>
      </c>
      <c r="BO26" s="420"/>
      <c r="BP26" s="420"/>
      <c r="BQ26" s="420"/>
      <c r="BR26" s="420"/>
      <c r="BS26" s="420"/>
      <c r="BT26" s="420"/>
      <c r="BU26" s="421"/>
      <c r="BV26" s="419">
        <v>825725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6600</v>
      </c>
      <c r="R27" s="373"/>
      <c r="S27" s="373"/>
      <c r="T27" s="373"/>
      <c r="U27" s="373"/>
      <c r="V27" s="374"/>
      <c r="W27" s="462"/>
      <c r="X27" s="399"/>
      <c r="Y27" s="400"/>
      <c r="Z27" s="375" t="s">
        <v>171</v>
      </c>
      <c r="AA27" s="376"/>
      <c r="AB27" s="376"/>
      <c r="AC27" s="376"/>
      <c r="AD27" s="376"/>
      <c r="AE27" s="376"/>
      <c r="AF27" s="376"/>
      <c r="AG27" s="377"/>
      <c r="AH27" s="372">
        <v>109</v>
      </c>
      <c r="AI27" s="373"/>
      <c r="AJ27" s="373"/>
      <c r="AK27" s="373"/>
      <c r="AL27" s="374"/>
      <c r="AM27" s="372">
        <v>407694</v>
      </c>
      <c r="AN27" s="373"/>
      <c r="AO27" s="373"/>
      <c r="AP27" s="373"/>
      <c r="AQ27" s="373"/>
      <c r="AR27" s="374"/>
      <c r="AS27" s="372">
        <v>3740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2213436</v>
      </c>
      <c r="BO27" s="454"/>
      <c r="BP27" s="454"/>
      <c r="BQ27" s="454"/>
      <c r="BR27" s="454"/>
      <c r="BS27" s="454"/>
      <c r="BT27" s="454"/>
      <c r="BU27" s="455"/>
      <c r="BV27" s="453">
        <v>2213436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6300</v>
      </c>
      <c r="R28" s="373"/>
      <c r="S28" s="373"/>
      <c r="T28" s="373"/>
      <c r="U28" s="373"/>
      <c r="V28" s="374"/>
      <c r="W28" s="462"/>
      <c r="X28" s="399"/>
      <c r="Y28" s="400"/>
      <c r="Z28" s="375" t="s">
        <v>174</v>
      </c>
      <c r="AA28" s="376"/>
      <c r="AB28" s="376"/>
      <c r="AC28" s="376"/>
      <c r="AD28" s="376"/>
      <c r="AE28" s="376"/>
      <c r="AF28" s="376"/>
      <c r="AG28" s="377"/>
      <c r="AH28" s="372">
        <v>34</v>
      </c>
      <c r="AI28" s="373"/>
      <c r="AJ28" s="373"/>
      <c r="AK28" s="373"/>
      <c r="AL28" s="374"/>
      <c r="AM28" s="372">
        <v>98770</v>
      </c>
      <c r="AN28" s="373"/>
      <c r="AO28" s="373"/>
      <c r="AP28" s="373"/>
      <c r="AQ28" s="373"/>
      <c r="AR28" s="374"/>
      <c r="AS28" s="372">
        <v>2905</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4474131</v>
      </c>
      <c r="BO28" s="449"/>
      <c r="BP28" s="449"/>
      <c r="BQ28" s="449"/>
      <c r="BR28" s="449"/>
      <c r="BS28" s="449"/>
      <c r="BT28" s="449"/>
      <c r="BU28" s="450"/>
      <c r="BV28" s="448">
        <v>5120044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22</v>
      </c>
      <c r="M29" s="373"/>
      <c r="N29" s="373"/>
      <c r="O29" s="373"/>
      <c r="P29" s="374"/>
      <c r="Q29" s="372">
        <v>6000</v>
      </c>
      <c r="R29" s="373"/>
      <c r="S29" s="373"/>
      <c r="T29" s="373"/>
      <c r="U29" s="373"/>
      <c r="V29" s="374"/>
      <c r="W29" s="463"/>
      <c r="X29" s="464"/>
      <c r="Y29" s="465"/>
      <c r="Z29" s="375" t="s">
        <v>177</v>
      </c>
      <c r="AA29" s="376"/>
      <c r="AB29" s="376"/>
      <c r="AC29" s="376"/>
      <c r="AD29" s="376"/>
      <c r="AE29" s="376"/>
      <c r="AF29" s="376"/>
      <c r="AG29" s="377"/>
      <c r="AH29" s="372">
        <v>1335</v>
      </c>
      <c r="AI29" s="373"/>
      <c r="AJ29" s="373"/>
      <c r="AK29" s="373"/>
      <c r="AL29" s="374"/>
      <c r="AM29" s="372">
        <v>4142064</v>
      </c>
      <c r="AN29" s="373"/>
      <c r="AO29" s="373"/>
      <c r="AP29" s="373"/>
      <c r="AQ29" s="373"/>
      <c r="AR29" s="374"/>
      <c r="AS29" s="372">
        <v>3103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2738685</v>
      </c>
      <c r="BO29" s="420"/>
      <c r="BP29" s="420"/>
      <c r="BQ29" s="420"/>
      <c r="BR29" s="420"/>
      <c r="BS29" s="420"/>
      <c r="BT29" s="420"/>
      <c r="BU29" s="421"/>
      <c r="BV29" s="419">
        <v>1918454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7957798</v>
      </c>
      <c r="BO30" s="454"/>
      <c r="BP30" s="454"/>
      <c r="BQ30" s="454"/>
      <c r="BR30" s="454"/>
      <c r="BS30" s="454"/>
      <c r="BT30" s="454"/>
      <c r="BU30" s="455"/>
      <c r="BV30" s="453">
        <v>7835013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岸和田市貝塚市清掃施設組合（一般会計）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岸和田市公園緑化協会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大阪府都市競艇企業団（ﾓｰﾀｰﾎﾞｰﾄ競走事業会計）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大阪府後期高齢者医療広域連合（一般会計）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自転車競技事業特別会計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大阪府後期高齢者医療広域連合（後期高齢者医療特別会計）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大阪広域水道企業団（水道事業会計）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yZCJgFyWZv04Vmx+ZzGrZwDFgP/LFr3Zkk9i7AV0BhXbzHSgfdcxn04A+PhGu6NP8OeAdHicPu5lq60+Q7GxhQ==" saltValue="nTGQ4ubSnMc/JRvS1Alt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25509911</v>
      </c>
      <c r="S5" s="677"/>
      <c r="T5" s="677"/>
      <c r="U5" s="677"/>
      <c r="V5" s="677"/>
      <c r="W5" s="677"/>
      <c r="X5" s="677"/>
      <c r="Y5" s="702"/>
      <c r="Z5" s="715">
        <v>29.4</v>
      </c>
      <c r="AA5" s="715"/>
      <c r="AB5" s="715"/>
      <c r="AC5" s="715"/>
      <c r="AD5" s="716">
        <v>23471532</v>
      </c>
      <c r="AE5" s="716"/>
      <c r="AF5" s="716"/>
      <c r="AG5" s="716"/>
      <c r="AH5" s="716"/>
      <c r="AI5" s="716"/>
      <c r="AJ5" s="716"/>
      <c r="AK5" s="716"/>
      <c r="AL5" s="703">
        <v>52.6</v>
      </c>
      <c r="AM5" s="685"/>
      <c r="AN5" s="685"/>
      <c r="AO5" s="704"/>
      <c r="AP5" s="679" t="s">
        <v>216</v>
      </c>
      <c r="AQ5" s="680"/>
      <c r="AR5" s="680"/>
      <c r="AS5" s="680"/>
      <c r="AT5" s="680"/>
      <c r="AU5" s="680"/>
      <c r="AV5" s="680"/>
      <c r="AW5" s="680"/>
      <c r="AX5" s="680"/>
      <c r="AY5" s="680"/>
      <c r="AZ5" s="680"/>
      <c r="BA5" s="680"/>
      <c r="BB5" s="680"/>
      <c r="BC5" s="680"/>
      <c r="BD5" s="680"/>
      <c r="BE5" s="680"/>
      <c r="BF5" s="681"/>
      <c r="BG5" s="621">
        <v>23469482</v>
      </c>
      <c r="BH5" s="622"/>
      <c r="BI5" s="622"/>
      <c r="BJ5" s="622"/>
      <c r="BK5" s="622"/>
      <c r="BL5" s="622"/>
      <c r="BM5" s="622"/>
      <c r="BN5" s="623"/>
      <c r="BO5" s="659">
        <v>92</v>
      </c>
      <c r="BP5" s="659"/>
      <c r="BQ5" s="659"/>
      <c r="BR5" s="659"/>
      <c r="BS5" s="660">
        <v>172868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373597</v>
      </c>
      <c r="S6" s="622"/>
      <c r="T6" s="622"/>
      <c r="U6" s="622"/>
      <c r="V6" s="622"/>
      <c r="W6" s="622"/>
      <c r="X6" s="622"/>
      <c r="Y6" s="623"/>
      <c r="Z6" s="659">
        <v>0.4</v>
      </c>
      <c r="AA6" s="659"/>
      <c r="AB6" s="659"/>
      <c r="AC6" s="659"/>
      <c r="AD6" s="660">
        <v>373597</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23469482</v>
      </c>
      <c r="BH6" s="622"/>
      <c r="BI6" s="622"/>
      <c r="BJ6" s="622"/>
      <c r="BK6" s="622"/>
      <c r="BL6" s="622"/>
      <c r="BM6" s="622"/>
      <c r="BN6" s="623"/>
      <c r="BO6" s="659">
        <v>92</v>
      </c>
      <c r="BP6" s="659"/>
      <c r="BQ6" s="659"/>
      <c r="BR6" s="659"/>
      <c r="BS6" s="660">
        <v>172868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387949</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387949</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21494</v>
      </c>
      <c r="S7" s="622"/>
      <c r="T7" s="622"/>
      <c r="U7" s="622"/>
      <c r="V7" s="622"/>
      <c r="W7" s="622"/>
      <c r="X7" s="622"/>
      <c r="Y7" s="623"/>
      <c r="Z7" s="659">
        <v>0</v>
      </c>
      <c r="AA7" s="659"/>
      <c r="AB7" s="659"/>
      <c r="AC7" s="659"/>
      <c r="AD7" s="660">
        <v>21494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10936880</v>
      </c>
      <c r="BH7" s="622"/>
      <c r="BI7" s="622"/>
      <c r="BJ7" s="622"/>
      <c r="BK7" s="622"/>
      <c r="BL7" s="622"/>
      <c r="BM7" s="622"/>
      <c r="BN7" s="623"/>
      <c r="BO7" s="659">
        <v>42.9</v>
      </c>
      <c r="BP7" s="659"/>
      <c r="BQ7" s="659"/>
      <c r="BR7" s="659"/>
      <c r="BS7" s="660">
        <v>172868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6075392</v>
      </c>
      <c r="CS7" s="622"/>
      <c r="CT7" s="622"/>
      <c r="CU7" s="622"/>
      <c r="CV7" s="622"/>
      <c r="CW7" s="622"/>
      <c r="CX7" s="622"/>
      <c r="CY7" s="623"/>
      <c r="CZ7" s="659">
        <v>7.1</v>
      </c>
      <c r="DA7" s="659"/>
      <c r="DB7" s="659"/>
      <c r="DC7" s="659"/>
      <c r="DD7" s="627">
        <v>25072</v>
      </c>
      <c r="DE7" s="622"/>
      <c r="DF7" s="622"/>
      <c r="DG7" s="622"/>
      <c r="DH7" s="622"/>
      <c r="DI7" s="622"/>
      <c r="DJ7" s="622"/>
      <c r="DK7" s="622"/>
      <c r="DL7" s="622"/>
      <c r="DM7" s="622"/>
      <c r="DN7" s="622"/>
      <c r="DO7" s="622"/>
      <c r="DP7" s="623"/>
      <c r="DQ7" s="627">
        <v>4727391</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214817</v>
      </c>
      <c r="S8" s="622"/>
      <c r="T8" s="622"/>
      <c r="U8" s="622"/>
      <c r="V8" s="622"/>
      <c r="W8" s="622"/>
      <c r="X8" s="622"/>
      <c r="Y8" s="623"/>
      <c r="Z8" s="659">
        <v>0.2</v>
      </c>
      <c r="AA8" s="659"/>
      <c r="AB8" s="659"/>
      <c r="AC8" s="659"/>
      <c r="AD8" s="660">
        <v>214817</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310277</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44632953</v>
      </c>
      <c r="CS8" s="622"/>
      <c r="CT8" s="622"/>
      <c r="CU8" s="622"/>
      <c r="CV8" s="622"/>
      <c r="CW8" s="622"/>
      <c r="CX8" s="622"/>
      <c r="CY8" s="623"/>
      <c r="CZ8" s="659">
        <v>52.5</v>
      </c>
      <c r="DA8" s="659"/>
      <c r="DB8" s="659"/>
      <c r="DC8" s="659"/>
      <c r="DD8" s="627">
        <v>525146</v>
      </c>
      <c r="DE8" s="622"/>
      <c r="DF8" s="622"/>
      <c r="DG8" s="622"/>
      <c r="DH8" s="622"/>
      <c r="DI8" s="622"/>
      <c r="DJ8" s="622"/>
      <c r="DK8" s="622"/>
      <c r="DL8" s="622"/>
      <c r="DM8" s="622"/>
      <c r="DN8" s="622"/>
      <c r="DO8" s="622"/>
      <c r="DP8" s="623"/>
      <c r="DQ8" s="627">
        <v>20960401</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231021</v>
      </c>
      <c r="S9" s="622"/>
      <c r="T9" s="622"/>
      <c r="U9" s="622"/>
      <c r="V9" s="622"/>
      <c r="W9" s="622"/>
      <c r="X9" s="622"/>
      <c r="Y9" s="623"/>
      <c r="Z9" s="659">
        <v>0.3</v>
      </c>
      <c r="AA9" s="659"/>
      <c r="AB9" s="659"/>
      <c r="AC9" s="659"/>
      <c r="AD9" s="660">
        <v>231021</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9234901</v>
      </c>
      <c r="BH9" s="622"/>
      <c r="BI9" s="622"/>
      <c r="BJ9" s="622"/>
      <c r="BK9" s="622"/>
      <c r="BL9" s="622"/>
      <c r="BM9" s="622"/>
      <c r="BN9" s="623"/>
      <c r="BO9" s="659">
        <v>36.200000000000003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8198205</v>
      </c>
      <c r="CS9" s="622"/>
      <c r="CT9" s="622"/>
      <c r="CU9" s="622"/>
      <c r="CV9" s="622"/>
      <c r="CW9" s="622"/>
      <c r="CX9" s="622"/>
      <c r="CY9" s="623"/>
      <c r="CZ9" s="659">
        <v>9.6</v>
      </c>
      <c r="DA9" s="659"/>
      <c r="DB9" s="659"/>
      <c r="DC9" s="659"/>
      <c r="DD9" s="627">
        <v>1341161</v>
      </c>
      <c r="DE9" s="622"/>
      <c r="DF9" s="622"/>
      <c r="DG9" s="622"/>
      <c r="DH9" s="622"/>
      <c r="DI9" s="622"/>
      <c r="DJ9" s="622"/>
      <c r="DK9" s="622"/>
      <c r="DL9" s="622"/>
      <c r="DM9" s="622"/>
      <c r="DN9" s="622"/>
      <c r="DO9" s="622"/>
      <c r="DP9" s="623"/>
      <c r="DQ9" s="627">
        <v>6103935</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456687</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46055</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45326</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4343434</v>
      </c>
      <c r="S11" s="622"/>
      <c r="T11" s="622"/>
      <c r="U11" s="622"/>
      <c r="V11" s="622"/>
      <c r="W11" s="622"/>
      <c r="X11" s="622"/>
      <c r="Y11" s="623"/>
      <c r="Z11" s="624">
        <v>5</v>
      </c>
      <c r="AA11" s="625"/>
      <c r="AB11" s="625"/>
      <c r="AC11" s="626"/>
      <c r="AD11" s="627">
        <v>4343434</v>
      </c>
      <c r="AE11" s="622"/>
      <c r="AF11" s="622"/>
      <c r="AG11" s="622"/>
      <c r="AH11" s="622"/>
      <c r="AI11" s="622"/>
      <c r="AJ11" s="622"/>
      <c r="AK11" s="623"/>
      <c r="AL11" s="624">
        <v>9.6999999999999993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935015</v>
      </c>
      <c r="BH11" s="622"/>
      <c r="BI11" s="622"/>
      <c r="BJ11" s="622"/>
      <c r="BK11" s="622"/>
      <c r="BL11" s="622"/>
      <c r="BM11" s="622"/>
      <c r="BN11" s="623"/>
      <c r="BO11" s="659">
        <v>3.7</v>
      </c>
      <c r="BP11" s="659"/>
      <c r="BQ11" s="659"/>
      <c r="BR11" s="659"/>
      <c r="BS11" s="660">
        <v>172868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813700</v>
      </c>
      <c r="CS11" s="622"/>
      <c r="CT11" s="622"/>
      <c r="CU11" s="622"/>
      <c r="CV11" s="622"/>
      <c r="CW11" s="622"/>
      <c r="CX11" s="622"/>
      <c r="CY11" s="623"/>
      <c r="CZ11" s="659">
        <v>1</v>
      </c>
      <c r="DA11" s="659"/>
      <c r="DB11" s="659"/>
      <c r="DC11" s="659"/>
      <c r="DD11" s="627">
        <v>320490</v>
      </c>
      <c r="DE11" s="622"/>
      <c r="DF11" s="622"/>
      <c r="DG11" s="622"/>
      <c r="DH11" s="622"/>
      <c r="DI11" s="622"/>
      <c r="DJ11" s="622"/>
      <c r="DK11" s="622"/>
      <c r="DL11" s="622"/>
      <c r="DM11" s="622"/>
      <c r="DN11" s="622"/>
      <c r="DO11" s="622"/>
      <c r="DP11" s="623"/>
      <c r="DQ11" s="627">
        <v>387705</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40577</v>
      </c>
      <c r="S12" s="622"/>
      <c r="T12" s="622"/>
      <c r="U12" s="622"/>
      <c r="V12" s="622"/>
      <c r="W12" s="622"/>
      <c r="X12" s="622"/>
      <c r="Y12" s="623"/>
      <c r="Z12" s="659">
        <v>0</v>
      </c>
      <c r="AA12" s="659"/>
      <c r="AB12" s="659"/>
      <c r="AC12" s="659"/>
      <c r="AD12" s="660">
        <v>40577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10447357</v>
      </c>
      <c r="BH12" s="622"/>
      <c r="BI12" s="622"/>
      <c r="BJ12" s="622"/>
      <c r="BK12" s="622"/>
      <c r="BL12" s="622"/>
      <c r="BM12" s="622"/>
      <c r="BN12" s="623"/>
      <c r="BO12" s="659">
        <v>41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691193</v>
      </c>
      <c r="CS12" s="622"/>
      <c r="CT12" s="622"/>
      <c r="CU12" s="622"/>
      <c r="CV12" s="622"/>
      <c r="CW12" s="622"/>
      <c r="CX12" s="622"/>
      <c r="CY12" s="623"/>
      <c r="CZ12" s="659">
        <v>0.8</v>
      </c>
      <c r="DA12" s="659"/>
      <c r="DB12" s="659"/>
      <c r="DC12" s="659"/>
      <c r="DD12" s="627">
        <v>17585</v>
      </c>
      <c r="DE12" s="622"/>
      <c r="DF12" s="622"/>
      <c r="DG12" s="622"/>
      <c r="DH12" s="622"/>
      <c r="DI12" s="622"/>
      <c r="DJ12" s="622"/>
      <c r="DK12" s="622"/>
      <c r="DL12" s="622"/>
      <c r="DM12" s="622"/>
      <c r="DN12" s="622"/>
      <c r="DO12" s="622"/>
      <c r="DP12" s="623"/>
      <c r="DQ12" s="627">
        <v>582340</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10146235</v>
      </c>
      <c r="BH13" s="622"/>
      <c r="BI13" s="622"/>
      <c r="BJ13" s="622"/>
      <c r="BK13" s="622"/>
      <c r="BL13" s="622"/>
      <c r="BM13" s="622"/>
      <c r="BN13" s="623"/>
      <c r="BO13" s="659">
        <v>39.799999999999997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6906146</v>
      </c>
      <c r="CS13" s="622"/>
      <c r="CT13" s="622"/>
      <c r="CU13" s="622"/>
      <c r="CV13" s="622"/>
      <c r="CW13" s="622"/>
      <c r="CX13" s="622"/>
      <c r="CY13" s="623"/>
      <c r="CZ13" s="659">
        <v>8.1</v>
      </c>
      <c r="DA13" s="659"/>
      <c r="DB13" s="659"/>
      <c r="DC13" s="659"/>
      <c r="DD13" s="627">
        <v>2086981</v>
      </c>
      <c r="DE13" s="622"/>
      <c r="DF13" s="622"/>
      <c r="DG13" s="622"/>
      <c r="DH13" s="622"/>
      <c r="DI13" s="622"/>
      <c r="DJ13" s="622"/>
      <c r="DK13" s="622"/>
      <c r="DL13" s="622"/>
      <c r="DM13" s="622"/>
      <c r="DN13" s="622"/>
      <c r="DO13" s="622"/>
      <c r="DP13" s="623"/>
      <c r="DQ13" s="627">
        <v>4929277</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4457</v>
      </c>
      <c r="S14" s="622"/>
      <c r="T14" s="622"/>
      <c r="U14" s="622"/>
      <c r="V14" s="622"/>
      <c r="W14" s="622"/>
      <c r="X14" s="622"/>
      <c r="Y14" s="623"/>
      <c r="Z14" s="659">
        <v>0</v>
      </c>
      <c r="AA14" s="659"/>
      <c r="AB14" s="659"/>
      <c r="AC14" s="659"/>
      <c r="AD14" s="660">
        <v>4457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496427</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2192412</v>
      </c>
      <c r="CS14" s="622"/>
      <c r="CT14" s="622"/>
      <c r="CU14" s="622"/>
      <c r="CV14" s="622"/>
      <c r="CW14" s="622"/>
      <c r="CX14" s="622"/>
      <c r="CY14" s="623"/>
      <c r="CZ14" s="659">
        <v>2.6</v>
      </c>
      <c r="DA14" s="659"/>
      <c r="DB14" s="659"/>
      <c r="DC14" s="659"/>
      <c r="DD14" s="627">
        <v>310202</v>
      </c>
      <c r="DE14" s="622"/>
      <c r="DF14" s="622"/>
      <c r="DG14" s="622"/>
      <c r="DH14" s="622"/>
      <c r="DI14" s="622"/>
      <c r="DJ14" s="622"/>
      <c r="DK14" s="622"/>
      <c r="DL14" s="622"/>
      <c r="DM14" s="622"/>
      <c r="DN14" s="622"/>
      <c r="DO14" s="622"/>
      <c r="DP14" s="623"/>
      <c r="DQ14" s="627">
        <v>1826360</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1588818</v>
      </c>
      <c r="BH15" s="622"/>
      <c r="BI15" s="622"/>
      <c r="BJ15" s="622"/>
      <c r="BK15" s="622"/>
      <c r="BL15" s="622"/>
      <c r="BM15" s="622"/>
      <c r="BN15" s="623"/>
      <c r="BO15" s="659">
        <v>6.2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9260658</v>
      </c>
      <c r="CS15" s="622"/>
      <c r="CT15" s="622"/>
      <c r="CU15" s="622"/>
      <c r="CV15" s="622"/>
      <c r="CW15" s="622"/>
      <c r="CX15" s="622"/>
      <c r="CY15" s="623"/>
      <c r="CZ15" s="659">
        <v>10.9</v>
      </c>
      <c r="DA15" s="659"/>
      <c r="DB15" s="659"/>
      <c r="DC15" s="659"/>
      <c r="DD15" s="627">
        <v>1317887</v>
      </c>
      <c r="DE15" s="622"/>
      <c r="DF15" s="622"/>
      <c r="DG15" s="622"/>
      <c r="DH15" s="622"/>
      <c r="DI15" s="622"/>
      <c r="DJ15" s="622"/>
      <c r="DK15" s="622"/>
      <c r="DL15" s="622"/>
      <c r="DM15" s="622"/>
      <c r="DN15" s="622"/>
      <c r="DO15" s="622"/>
      <c r="DP15" s="623"/>
      <c r="DQ15" s="627">
        <v>6758917</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97946</v>
      </c>
      <c r="S16" s="622"/>
      <c r="T16" s="622"/>
      <c r="U16" s="622"/>
      <c r="V16" s="622"/>
      <c r="W16" s="622"/>
      <c r="X16" s="622"/>
      <c r="Y16" s="623"/>
      <c r="Z16" s="659">
        <v>0.1</v>
      </c>
      <c r="AA16" s="659"/>
      <c r="AB16" s="659"/>
      <c r="AC16" s="659"/>
      <c r="AD16" s="660">
        <v>97946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159103</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3950</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490357</v>
      </c>
      <c r="S17" s="622"/>
      <c r="T17" s="622"/>
      <c r="U17" s="622"/>
      <c r="V17" s="622"/>
      <c r="W17" s="622"/>
      <c r="X17" s="622"/>
      <c r="Y17" s="623"/>
      <c r="Z17" s="659">
        <v>0.6</v>
      </c>
      <c r="AA17" s="659"/>
      <c r="AB17" s="659"/>
      <c r="AC17" s="659"/>
      <c r="AD17" s="660">
        <v>490357</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5643551</v>
      </c>
      <c r="CS17" s="622"/>
      <c r="CT17" s="622"/>
      <c r="CU17" s="622"/>
      <c r="CV17" s="622"/>
      <c r="CW17" s="622"/>
      <c r="CX17" s="622"/>
      <c r="CY17" s="623"/>
      <c r="CZ17" s="659">
        <v>6.6</v>
      </c>
      <c r="DA17" s="659"/>
      <c r="DB17" s="659"/>
      <c r="DC17" s="659"/>
      <c r="DD17" s="627" t="s">
        <v>122</v>
      </c>
      <c r="DE17" s="622"/>
      <c r="DF17" s="622"/>
      <c r="DG17" s="622"/>
      <c r="DH17" s="622"/>
      <c r="DI17" s="622"/>
      <c r="DJ17" s="622"/>
      <c r="DK17" s="622"/>
      <c r="DL17" s="622"/>
      <c r="DM17" s="622"/>
      <c r="DN17" s="622"/>
      <c r="DO17" s="622"/>
      <c r="DP17" s="623"/>
      <c r="DQ17" s="627">
        <v>5624355</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227264</v>
      </c>
      <c r="S18" s="622"/>
      <c r="T18" s="622"/>
      <c r="U18" s="622"/>
      <c r="V18" s="622"/>
      <c r="W18" s="622"/>
      <c r="X18" s="622"/>
      <c r="Y18" s="623"/>
      <c r="Z18" s="659">
        <v>0.3</v>
      </c>
      <c r="AA18" s="659"/>
      <c r="AB18" s="659"/>
      <c r="AC18" s="659"/>
      <c r="AD18" s="660">
        <v>227264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202149</v>
      </c>
      <c r="S19" s="622"/>
      <c r="T19" s="622"/>
      <c r="U19" s="622"/>
      <c r="V19" s="622"/>
      <c r="W19" s="622"/>
      <c r="X19" s="622"/>
      <c r="Y19" s="623"/>
      <c r="Z19" s="659">
        <v>0.2</v>
      </c>
      <c r="AA19" s="659"/>
      <c r="AB19" s="659"/>
      <c r="AC19" s="659"/>
      <c r="AD19" s="660">
        <v>202149</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2040429</v>
      </c>
      <c r="BH19" s="622"/>
      <c r="BI19" s="622"/>
      <c r="BJ19" s="622"/>
      <c r="BK19" s="622"/>
      <c r="BL19" s="622"/>
      <c r="BM19" s="622"/>
      <c r="BN19" s="623"/>
      <c r="BO19" s="659">
        <v>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25115</v>
      </c>
      <c r="S20" s="622"/>
      <c r="T20" s="622"/>
      <c r="U20" s="622"/>
      <c r="V20" s="622"/>
      <c r="W20" s="622"/>
      <c r="X20" s="622"/>
      <c r="Y20" s="623"/>
      <c r="Z20" s="659">
        <v>0</v>
      </c>
      <c r="AA20" s="659"/>
      <c r="AB20" s="659"/>
      <c r="AC20" s="659"/>
      <c r="AD20" s="660">
        <v>25115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2040429</v>
      </c>
      <c r="BH20" s="622"/>
      <c r="BI20" s="622"/>
      <c r="BJ20" s="622"/>
      <c r="BK20" s="622"/>
      <c r="BL20" s="622"/>
      <c r="BM20" s="622"/>
      <c r="BN20" s="623"/>
      <c r="BO20" s="659">
        <v>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85007317</v>
      </c>
      <c r="CS20" s="622"/>
      <c r="CT20" s="622"/>
      <c r="CU20" s="622"/>
      <c r="CV20" s="622"/>
      <c r="CW20" s="622"/>
      <c r="CX20" s="622"/>
      <c r="CY20" s="623"/>
      <c r="CZ20" s="659">
        <v>100</v>
      </c>
      <c r="DA20" s="659"/>
      <c r="DB20" s="659"/>
      <c r="DC20" s="659"/>
      <c r="DD20" s="627">
        <v>5944524</v>
      </c>
      <c r="DE20" s="622"/>
      <c r="DF20" s="622"/>
      <c r="DG20" s="622"/>
      <c r="DH20" s="622"/>
      <c r="DI20" s="622"/>
      <c r="DJ20" s="622"/>
      <c r="DK20" s="622"/>
      <c r="DL20" s="622"/>
      <c r="DM20" s="622"/>
      <c r="DN20" s="622"/>
      <c r="DO20" s="622"/>
      <c r="DP20" s="623"/>
      <c r="DQ20" s="627">
        <v>52337906</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14930971</v>
      </c>
      <c r="S21" s="622"/>
      <c r="T21" s="622"/>
      <c r="U21" s="622"/>
      <c r="V21" s="622"/>
      <c r="W21" s="622"/>
      <c r="X21" s="622"/>
      <c r="Y21" s="623"/>
      <c r="Z21" s="659">
        <v>17.2</v>
      </c>
      <c r="AA21" s="659"/>
      <c r="AB21" s="659"/>
      <c r="AC21" s="659"/>
      <c r="AD21" s="660">
        <v>14577347</v>
      </c>
      <c r="AE21" s="660"/>
      <c r="AF21" s="660"/>
      <c r="AG21" s="660"/>
      <c r="AH21" s="660"/>
      <c r="AI21" s="660"/>
      <c r="AJ21" s="660"/>
      <c r="AK21" s="660"/>
      <c r="AL21" s="624">
        <v>32.700000000000003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2050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14577347</v>
      </c>
      <c r="S22" s="622"/>
      <c r="T22" s="622"/>
      <c r="U22" s="622"/>
      <c r="V22" s="622"/>
      <c r="W22" s="622"/>
      <c r="X22" s="622"/>
      <c r="Y22" s="623"/>
      <c r="Z22" s="659">
        <v>16.8</v>
      </c>
      <c r="AA22" s="659"/>
      <c r="AB22" s="659"/>
      <c r="AC22" s="659"/>
      <c r="AD22" s="660">
        <v>14577347</v>
      </c>
      <c r="AE22" s="660"/>
      <c r="AF22" s="660"/>
      <c r="AG22" s="660"/>
      <c r="AH22" s="660"/>
      <c r="AI22" s="660"/>
      <c r="AJ22" s="660"/>
      <c r="AK22" s="660"/>
      <c r="AL22" s="624">
        <v>32.700000000000003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353624</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2038379</v>
      </c>
      <c r="BH23" s="622"/>
      <c r="BI23" s="622"/>
      <c r="BJ23" s="622"/>
      <c r="BK23" s="622"/>
      <c r="BL23" s="622"/>
      <c r="BM23" s="622"/>
      <c r="BN23" s="623"/>
      <c r="BO23" s="659">
        <v>8</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50940200</v>
      </c>
      <c r="CS24" s="677"/>
      <c r="CT24" s="677"/>
      <c r="CU24" s="677"/>
      <c r="CV24" s="677"/>
      <c r="CW24" s="677"/>
      <c r="CX24" s="677"/>
      <c r="CY24" s="702"/>
      <c r="CZ24" s="703">
        <v>59.9</v>
      </c>
      <c r="DA24" s="685"/>
      <c r="DB24" s="685"/>
      <c r="DC24" s="705"/>
      <c r="DD24" s="701">
        <v>28473404</v>
      </c>
      <c r="DE24" s="677"/>
      <c r="DF24" s="677"/>
      <c r="DG24" s="677"/>
      <c r="DH24" s="677"/>
      <c r="DI24" s="677"/>
      <c r="DJ24" s="677"/>
      <c r="DK24" s="702"/>
      <c r="DL24" s="701">
        <v>25102138</v>
      </c>
      <c r="DM24" s="677"/>
      <c r="DN24" s="677"/>
      <c r="DO24" s="677"/>
      <c r="DP24" s="677"/>
      <c r="DQ24" s="677"/>
      <c r="DR24" s="677"/>
      <c r="DS24" s="677"/>
      <c r="DT24" s="677"/>
      <c r="DU24" s="677"/>
      <c r="DV24" s="702"/>
      <c r="DW24" s="703">
        <v>55.1</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46485846</v>
      </c>
      <c r="S25" s="622"/>
      <c r="T25" s="622"/>
      <c r="U25" s="622"/>
      <c r="V25" s="622"/>
      <c r="W25" s="622"/>
      <c r="X25" s="622"/>
      <c r="Y25" s="623"/>
      <c r="Z25" s="659">
        <v>53.5</v>
      </c>
      <c r="AA25" s="659"/>
      <c r="AB25" s="659"/>
      <c r="AC25" s="659"/>
      <c r="AD25" s="660">
        <v>44093843</v>
      </c>
      <c r="AE25" s="660"/>
      <c r="AF25" s="660"/>
      <c r="AG25" s="660"/>
      <c r="AH25" s="660"/>
      <c r="AI25" s="660"/>
      <c r="AJ25" s="660"/>
      <c r="AK25" s="660"/>
      <c r="AL25" s="624">
        <v>98.9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12831113</v>
      </c>
      <c r="CS25" s="634"/>
      <c r="CT25" s="634"/>
      <c r="CU25" s="634"/>
      <c r="CV25" s="634"/>
      <c r="CW25" s="634"/>
      <c r="CX25" s="634"/>
      <c r="CY25" s="635"/>
      <c r="CZ25" s="624">
        <v>15.1</v>
      </c>
      <c r="DA25" s="636"/>
      <c r="DB25" s="636"/>
      <c r="DC25" s="637"/>
      <c r="DD25" s="627">
        <v>11675008</v>
      </c>
      <c r="DE25" s="634"/>
      <c r="DF25" s="634"/>
      <c r="DG25" s="634"/>
      <c r="DH25" s="634"/>
      <c r="DI25" s="634"/>
      <c r="DJ25" s="634"/>
      <c r="DK25" s="635"/>
      <c r="DL25" s="627">
        <v>11230069</v>
      </c>
      <c r="DM25" s="634"/>
      <c r="DN25" s="634"/>
      <c r="DO25" s="634"/>
      <c r="DP25" s="634"/>
      <c r="DQ25" s="634"/>
      <c r="DR25" s="634"/>
      <c r="DS25" s="634"/>
      <c r="DT25" s="634"/>
      <c r="DU25" s="634"/>
      <c r="DV25" s="635"/>
      <c r="DW25" s="624">
        <v>24.7</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22810</v>
      </c>
      <c r="S26" s="622"/>
      <c r="T26" s="622"/>
      <c r="U26" s="622"/>
      <c r="V26" s="622"/>
      <c r="W26" s="622"/>
      <c r="X26" s="622"/>
      <c r="Y26" s="623"/>
      <c r="Z26" s="659">
        <v>0</v>
      </c>
      <c r="AA26" s="659"/>
      <c r="AB26" s="659"/>
      <c r="AC26" s="659"/>
      <c r="AD26" s="660">
        <v>22810</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8368501</v>
      </c>
      <c r="CS26" s="622"/>
      <c r="CT26" s="622"/>
      <c r="CU26" s="622"/>
      <c r="CV26" s="622"/>
      <c r="CW26" s="622"/>
      <c r="CX26" s="622"/>
      <c r="CY26" s="623"/>
      <c r="CZ26" s="624">
        <v>9.8000000000000007</v>
      </c>
      <c r="DA26" s="636"/>
      <c r="DB26" s="636"/>
      <c r="DC26" s="637"/>
      <c r="DD26" s="627">
        <v>7615373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898392</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25509911</v>
      </c>
      <c r="BH27" s="622"/>
      <c r="BI27" s="622"/>
      <c r="BJ27" s="622"/>
      <c r="BK27" s="622"/>
      <c r="BL27" s="622"/>
      <c r="BM27" s="622"/>
      <c r="BN27" s="623"/>
      <c r="BO27" s="659">
        <v>100</v>
      </c>
      <c r="BP27" s="659"/>
      <c r="BQ27" s="659"/>
      <c r="BR27" s="659"/>
      <c r="BS27" s="660">
        <v>172868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32465536</v>
      </c>
      <c r="CS27" s="634"/>
      <c r="CT27" s="634"/>
      <c r="CU27" s="634"/>
      <c r="CV27" s="634"/>
      <c r="CW27" s="634"/>
      <c r="CX27" s="634"/>
      <c r="CY27" s="635"/>
      <c r="CZ27" s="624">
        <v>38.200000000000003</v>
      </c>
      <c r="DA27" s="636"/>
      <c r="DB27" s="636"/>
      <c r="DC27" s="637"/>
      <c r="DD27" s="627">
        <v>11174041</v>
      </c>
      <c r="DE27" s="634"/>
      <c r="DF27" s="634"/>
      <c r="DG27" s="634"/>
      <c r="DH27" s="634"/>
      <c r="DI27" s="634"/>
      <c r="DJ27" s="634"/>
      <c r="DK27" s="635"/>
      <c r="DL27" s="627">
        <v>8247714</v>
      </c>
      <c r="DM27" s="634"/>
      <c r="DN27" s="634"/>
      <c r="DO27" s="634"/>
      <c r="DP27" s="634"/>
      <c r="DQ27" s="634"/>
      <c r="DR27" s="634"/>
      <c r="DS27" s="634"/>
      <c r="DT27" s="634"/>
      <c r="DU27" s="634"/>
      <c r="DV27" s="635"/>
      <c r="DW27" s="624">
        <v>18.100000000000001</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887214</v>
      </c>
      <c r="S28" s="622"/>
      <c r="T28" s="622"/>
      <c r="U28" s="622"/>
      <c r="V28" s="622"/>
      <c r="W28" s="622"/>
      <c r="X28" s="622"/>
      <c r="Y28" s="623"/>
      <c r="Z28" s="659">
        <v>1</v>
      </c>
      <c r="AA28" s="659"/>
      <c r="AB28" s="659"/>
      <c r="AC28" s="659"/>
      <c r="AD28" s="660">
        <v>233830</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5643551</v>
      </c>
      <c r="CS28" s="622"/>
      <c r="CT28" s="622"/>
      <c r="CU28" s="622"/>
      <c r="CV28" s="622"/>
      <c r="CW28" s="622"/>
      <c r="CX28" s="622"/>
      <c r="CY28" s="623"/>
      <c r="CZ28" s="624">
        <v>6.6</v>
      </c>
      <c r="DA28" s="636"/>
      <c r="DB28" s="636"/>
      <c r="DC28" s="637"/>
      <c r="DD28" s="627">
        <v>5624355</v>
      </c>
      <c r="DE28" s="622"/>
      <c r="DF28" s="622"/>
      <c r="DG28" s="622"/>
      <c r="DH28" s="622"/>
      <c r="DI28" s="622"/>
      <c r="DJ28" s="622"/>
      <c r="DK28" s="623"/>
      <c r="DL28" s="627">
        <v>5624355</v>
      </c>
      <c r="DM28" s="622"/>
      <c r="DN28" s="622"/>
      <c r="DO28" s="622"/>
      <c r="DP28" s="622"/>
      <c r="DQ28" s="622"/>
      <c r="DR28" s="622"/>
      <c r="DS28" s="622"/>
      <c r="DT28" s="622"/>
      <c r="DU28" s="622"/>
      <c r="DV28" s="623"/>
      <c r="DW28" s="624">
        <v>12.4</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353437</v>
      </c>
      <c r="S29" s="622"/>
      <c r="T29" s="622"/>
      <c r="U29" s="622"/>
      <c r="V29" s="622"/>
      <c r="W29" s="622"/>
      <c r="X29" s="622"/>
      <c r="Y29" s="623"/>
      <c r="Z29" s="659">
        <v>0.4</v>
      </c>
      <c r="AA29" s="659"/>
      <c r="AB29" s="659"/>
      <c r="AC29" s="659"/>
      <c r="AD29" s="660">
        <v>11500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5643551</v>
      </c>
      <c r="CS29" s="634"/>
      <c r="CT29" s="634"/>
      <c r="CU29" s="634"/>
      <c r="CV29" s="634"/>
      <c r="CW29" s="634"/>
      <c r="CX29" s="634"/>
      <c r="CY29" s="635"/>
      <c r="CZ29" s="624">
        <v>6.6</v>
      </c>
      <c r="DA29" s="636"/>
      <c r="DB29" s="636"/>
      <c r="DC29" s="637"/>
      <c r="DD29" s="627">
        <v>5624355</v>
      </c>
      <c r="DE29" s="634"/>
      <c r="DF29" s="634"/>
      <c r="DG29" s="634"/>
      <c r="DH29" s="634"/>
      <c r="DI29" s="634"/>
      <c r="DJ29" s="634"/>
      <c r="DK29" s="635"/>
      <c r="DL29" s="627">
        <v>5624355</v>
      </c>
      <c r="DM29" s="634"/>
      <c r="DN29" s="634"/>
      <c r="DO29" s="634"/>
      <c r="DP29" s="634"/>
      <c r="DQ29" s="634"/>
      <c r="DR29" s="634"/>
      <c r="DS29" s="634"/>
      <c r="DT29" s="634"/>
      <c r="DU29" s="634"/>
      <c r="DV29" s="635"/>
      <c r="DW29" s="624">
        <v>12.4</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23057186</v>
      </c>
      <c r="S30" s="622"/>
      <c r="T30" s="622"/>
      <c r="U30" s="622"/>
      <c r="V30" s="622"/>
      <c r="W30" s="622"/>
      <c r="X30" s="622"/>
      <c r="Y30" s="623"/>
      <c r="Z30" s="659">
        <v>26.5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5434800</v>
      </c>
      <c r="CS30" s="622"/>
      <c r="CT30" s="622"/>
      <c r="CU30" s="622"/>
      <c r="CV30" s="622"/>
      <c r="CW30" s="622"/>
      <c r="CX30" s="622"/>
      <c r="CY30" s="623"/>
      <c r="CZ30" s="624">
        <v>6.4</v>
      </c>
      <c r="DA30" s="636"/>
      <c r="DB30" s="636"/>
      <c r="DC30" s="637"/>
      <c r="DD30" s="627">
        <v>5415604</v>
      </c>
      <c r="DE30" s="622"/>
      <c r="DF30" s="622"/>
      <c r="DG30" s="622"/>
      <c r="DH30" s="622"/>
      <c r="DI30" s="622"/>
      <c r="DJ30" s="622"/>
      <c r="DK30" s="623"/>
      <c r="DL30" s="627">
        <v>5415604</v>
      </c>
      <c r="DM30" s="622"/>
      <c r="DN30" s="622"/>
      <c r="DO30" s="622"/>
      <c r="DP30" s="622"/>
      <c r="DQ30" s="622"/>
      <c r="DR30" s="622"/>
      <c r="DS30" s="622"/>
      <c r="DT30" s="622"/>
      <c r="DU30" s="622"/>
      <c r="DV30" s="623"/>
      <c r="DW30" s="624">
        <v>11.9</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99</v>
      </c>
      <c r="BN31" s="684"/>
      <c r="BO31" s="684"/>
      <c r="BP31" s="684"/>
      <c r="BQ31" s="686"/>
      <c r="BR31" s="683">
        <v>99.4</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208751</v>
      </c>
      <c r="CS31" s="634"/>
      <c r="CT31" s="634"/>
      <c r="CU31" s="634"/>
      <c r="CV31" s="634"/>
      <c r="CW31" s="634"/>
      <c r="CX31" s="634"/>
      <c r="CY31" s="635"/>
      <c r="CZ31" s="624">
        <v>0.2</v>
      </c>
      <c r="DA31" s="636"/>
      <c r="DB31" s="636"/>
      <c r="DC31" s="637"/>
      <c r="DD31" s="627">
        <v>208751</v>
      </c>
      <c r="DE31" s="634"/>
      <c r="DF31" s="634"/>
      <c r="DG31" s="634"/>
      <c r="DH31" s="634"/>
      <c r="DI31" s="634"/>
      <c r="DJ31" s="634"/>
      <c r="DK31" s="635"/>
      <c r="DL31" s="627">
        <v>208751</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6870409</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98.7</v>
      </c>
      <c r="BN32" s="634"/>
      <c r="BO32" s="634"/>
      <c r="BP32" s="634"/>
      <c r="BQ32" s="657"/>
      <c r="BR32" s="687">
        <v>99.3</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369399</v>
      </c>
      <c r="S33" s="622"/>
      <c r="T33" s="622"/>
      <c r="U33" s="622"/>
      <c r="V33" s="622"/>
      <c r="W33" s="622"/>
      <c r="X33" s="622"/>
      <c r="Y33" s="623"/>
      <c r="Z33" s="659">
        <v>0.4</v>
      </c>
      <c r="AA33" s="659"/>
      <c r="AB33" s="659"/>
      <c r="AC33" s="659"/>
      <c r="AD33" s="660">
        <v>207741</v>
      </c>
      <c r="AE33" s="660"/>
      <c r="AF33" s="660"/>
      <c r="AG33" s="660"/>
      <c r="AH33" s="660"/>
      <c r="AI33" s="660"/>
      <c r="AJ33" s="660"/>
      <c r="AK33" s="660"/>
      <c r="AL33" s="624">
        <v>0.5</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99.2</v>
      </c>
      <c r="BN33" s="606"/>
      <c r="BO33" s="606"/>
      <c r="BP33" s="606"/>
      <c r="BQ33" s="669"/>
      <c r="BR33" s="682">
        <v>99.5</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27963490</v>
      </c>
      <c r="CS33" s="634"/>
      <c r="CT33" s="634"/>
      <c r="CU33" s="634"/>
      <c r="CV33" s="634"/>
      <c r="CW33" s="634"/>
      <c r="CX33" s="634"/>
      <c r="CY33" s="635"/>
      <c r="CZ33" s="624">
        <v>32.9</v>
      </c>
      <c r="DA33" s="636"/>
      <c r="DB33" s="636"/>
      <c r="DC33" s="637"/>
      <c r="DD33" s="627">
        <v>22295387</v>
      </c>
      <c r="DE33" s="634"/>
      <c r="DF33" s="634"/>
      <c r="DG33" s="634"/>
      <c r="DH33" s="634"/>
      <c r="DI33" s="634"/>
      <c r="DJ33" s="634"/>
      <c r="DK33" s="635"/>
      <c r="DL33" s="627">
        <v>17526215</v>
      </c>
      <c r="DM33" s="634"/>
      <c r="DN33" s="634"/>
      <c r="DO33" s="634"/>
      <c r="DP33" s="634"/>
      <c r="DQ33" s="634"/>
      <c r="DR33" s="634"/>
      <c r="DS33" s="634"/>
      <c r="DT33" s="634"/>
      <c r="DU33" s="634"/>
      <c r="DV33" s="635"/>
      <c r="DW33" s="624">
        <v>38.5</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644379</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9320206</v>
      </c>
      <c r="CS34" s="622"/>
      <c r="CT34" s="622"/>
      <c r="CU34" s="622"/>
      <c r="CV34" s="622"/>
      <c r="CW34" s="622"/>
      <c r="CX34" s="622"/>
      <c r="CY34" s="623"/>
      <c r="CZ34" s="624">
        <v>11</v>
      </c>
      <c r="DA34" s="636"/>
      <c r="DB34" s="636"/>
      <c r="DC34" s="637"/>
      <c r="DD34" s="627">
        <v>7429368</v>
      </c>
      <c r="DE34" s="622"/>
      <c r="DF34" s="622"/>
      <c r="DG34" s="622"/>
      <c r="DH34" s="622"/>
      <c r="DI34" s="622"/>
      <c r="DJ34" s="622"/>
      <c r="DK34" s="623"/>
      <c r="DL34" s="627">
        <v>6231315</v>
      </c>
      <c r="DM34" s="622"/>
      <c r="DN34" s="622"/>
      <c r="DO34" s="622"/>
      <c r="DP34" s="622"/>
      <c r="DQ34" s="622"/>
      <c r="DR34" s="622"/>
      <c r="DS34" s="622"/>
      <c r="DT34" s="622"/>
      <c r="DU34" s="622"/>
      <c r="DV34" s="623"/>
      <c r="DW34" s="624">
        <v>13.7</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1590591</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655653</v>
      </c>
      <c r="CS35" s="634"/>
      <c r="CT35" s="634"/>
      <c r="CU35" s="634"/>
      <c r="CV35" s="634"/>
      <c r="CW35" s="634"/>
      <c r="CX35" s="634"/>
      <c r="CY35" s="635"/>
      <c r="CZ35" s="624">
        <v>0.8</v>
      </c>
      <c r="DA35" s="636"/>
      <c r="DB35" s="636"/>
      <c r="DC35" s="637"/>
      <c r="DD35" s="627">
        <v>565585</v>
      </c>
      <c r="DE35" s="634"/>
      <c r="DF35" s="634"/>
      <c r="DG35" s="634"/>
      <c r="DH35" s="634"/>
      <c r="DI35" s="634"/>
      <c r="DJ35" s="634"/>
      <c r="DK35" s="635"/>
      <c r="DL35" s="627">
        <v>565585</v>
      </c>
      <c r="DM35" s="634"/>
      <c r="DN35" s="634"/>
      <c r="DO35" s="634"/>
      <c r="DP35" s="634"/>
      <c r="DQ35" s="634"/>
      <c r="DR35" s="634"/>
      <c r="DS35" s="634"/>
      <c r="DT35" s="634"/>
      <c r="DU35" s="634"/>
      <c r="DV35" s="635"/>
      <c r="DW35" s="624">
        <v>1.2</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859369</v>
      </c>
      <c r="S36" s="622"/>
      <c r="T36" s="622"/>
      <c r="U36" s="622"/>
      <c r="V36" s="622"/>
      <c r="W36" s="622"/>
      <c r="X36" s="622"/>
      <c r="Y36" s="623"/>
      <c r="Z36" s="659">
        <v>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13626821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32790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6713988</v>
      </c>
      <c r="CS36" s="622"/>
      <c r="CT36" s="622"/>
      <c r="CU36" s="622"/>
      <c r="CV36" s="622"/>
      <c r="CW36" s="622"/>
      <c r="CX36" s="622"/>
      <c r="CY36" s="623"/>
      <c r="CZ36" s="624">
        <v>7.9</v>
      </c>
      <c r="DA36" s="636"/>
      <c r="DB36" s="636"/>
      <c r="DC36" s="637"/>
      <c r="DD36" s="627">
        <v>5974593</v>
      </c>
      <c r="DE36" s="622"/>
      <c r="DF36" s="622"/>
      <c r="DG36" s="622"/>
      <c r="DH36" s="622"/>
      <c r="DI36" s="622"/>
      <c r="DJ36" s="622"/>
      <c r="DK36" s="623"/>
      <c r="DL36" s="627">
        <v>4173505</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1599759</v>
      </c>
      <c r="S37" s="622"/>
      <c r="T37" s="622"/>
      <c r="U37" s="622"/>
      <c r="V37" s="622"/>
      <c r="W37" s="622"/>
      <c r="X37" s="622"/>
      <c r="Y37" s="623"/>
      <c r="Z37" s="659">
        <v>1.8</v>
      </c>
      <c r="AA37" s="659"/>
      <c r="AB37" s="659"/>
      <c r="AC37" s="659"/>
      <c r="AD37" s="660">
        <v>28323</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3239245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-337286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1002793</v>
      </c>
      <c r="CS37" s="634"/>
      <c r="CT37" s="634"/>
      <c r="CU37" s="634"/>
      <c r="CV37" s="634"/>
      <c r="CW37" s="634"/>
      <c r="CX37" s="634"/>
      <c r="CY37" s="635"/>
      <c r="CZ37" s="624">
        <v>1.2</v>
      </c>
      <c r="DA37" s="636"/>
      <c r="DB37" s="636"/>
      <c r="DC37" s="637"/>
      <c r="DD37" s="627">
        <v>1002793</v>
      </c>
      <c r="DE37" s="634"/>
      <c r="DF37" s="634"/>
      <c r="DG37" s="634"/>
      <c r="DH37" s="634"/>
      <c r="DI37" s="634"/>
      <c r="DJ37" s="634"/>
      <c r="DK37" s="635"/>
      <c r="DL37" s="627">
        <v>965001</v>
      </c>
      <c r="DM37" s="634"/>
      <c r="DN37" s="634"/>
      <c r="DO37" s="634"/>
      <c r="DP37" s="634"/>
      <c r="DQ37" s="634"/>
      <c r="DR37" s="634"/>
      <c r="DS37" s="634"/>
      <c r="DT37" s="634"/>
      <c r="DU37" s="634"/>
      <c r="DV37" s="635"/>
      <c r="DW37" s="624">
        <v>2.1</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3207800</v>
      </c>
      <c r="S38" s="622"/>
      <c r="T38" s="622"/>
      <c r="U38" s="622"/>
      <c r="V38" s="622"/>
      <c r="W38" s="622"/>
      <c r="X38" s="622"/>
      <c r="Y38" s="623"/>
      <c r="Z38" s="659">
        <v>3.7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1402633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23542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8518975</v>
      </c>
      <c r="CS38" s="622"/>
      <c r="CT38" s="622"/>
      <c r="CU38" s="622"/>
      <c r="CV38" s="622"/>
      <c r="CW38" s="622"/>
      <c r="CX38" s="622"/>
      <c r="CY38" s="623"/>
      <c r="CZ38" s="624">
        <v>10</v>
      </c>
      <c r="DA38" s="636"/>
      <c r="DB38" s="636"/>
      <c r="DC38" s="637"/>
      <c r="DD38" s="627">
        <v>6613204</v>
      </c>
      <c r="DE38" s="622"/>
      <c r="DF38" s="622"/>
      <c r="DG38" s="622"/>
      <c r="DH38" s="622"/>
      <c r="DI38" s="622"/>
      <c r="DJ38" s="622"/>
      <c r="DK38" s="623"/>
      <c r="DL38" s="627">
        <v>6205810</v>
      </c>
      <c r="DM38" s="622"/>
      <c r="DN38" s="622"/>
      <c r="DO38" s="622"/>
      <c r="DP38" s="622"/>
      <c r="DQ38" s="622"/>
      <c r="DR38" s="622"/>
      <c r="DS38" s="622"/>
      <c r="DT38" s="622"/>
      <c r="DU38" s="622"/>
      <c r="DV38" s="623"/>
      <c r="DW38" s="624">
        <v>13.6</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465968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35816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1155324</v>
      </c>
      <c r="CS39" s="634"/>
      <c r="CT39" s="634"/>
      <c r="CU39" s="634"/>
      <c r="CV39" s="634"/>
      <c r="CW39" s="634"/>
      <c r="CX39" s="634"/>
      <c r="CY39" s="635"/>
      <c r="CZ39" s="624">
        <v>1.4</v>
      </c>
      <c r="DA39" s="636"/>
      <c r="DB39" s="636"/>
      <c r="DC39" s="637"/>
      <c r="DD39" s="627">
        <v>585664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930000</v>
      </c>
      <c r="S40" s="622"/>
      <c r="T40" s="622"/>
      <c r="U40" s="622"/>
      <c r="V40" s="622"/>
      <c r="W40" s="622"/>
      <c r="X40" s="622"/>
      <c r="Y40" s="623"/>
      <c r="Z40" s="659">
        <v>1.1000000000000001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1599344</v>
      </c>
      <c r="CS40" s="622"/>
      <c r="CT40" s="622"/>
      <c r="CU40" s="622"/>
      <c r="CV40" s="622"/>
      <c r="CW40" s="622"/>
      <c r="CX40" s="622"/>
      <c r="CY40" s="623"/>
      <c r="CZ40" s="624">
        <v>1.9</v>
      </c>
      <c r="DA40" s="636"/>
      <c r="DB40" s="636"/>
      <c r="DC40" s="637"/>
      <c r="DD40" s="627">
        <v>1126973</v>
      </c>
      <c r="DE40" s="622"/>
      <c r="DF40" s="622"/>
      <c r="DG40" s="622"/>
      <c r="DH40" s="622"/>
      <c r="DI40" s="622"/>
      <c r="DJ40" s="622"/>
      <c r="DK40" s="623"/>
      <c r="DL40" s="627">
        <v>350000</v>
      </c>
      <c r="DM40" s="622"/>
      <c r="DN40" s="622"/>
      <c r="DO40" s="622"/>
      <c r="DP40" s="622"/>
      <c r="DQ40" s="622"/>
      <c r="DR40" s="622"/>
      <c r="DS40" s="622"/>
      <c r="DT40" s="622"/>
      <c r="DU40" s="622"/>
      <c r="DV40" s="623"/>
      <c r="DW40" s="624">
        <v>0.8</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86846591</v>
      </c>
      <c r="S41" s="646"/>
      <c r="T41" s="646"/>
      <c r="U41" s="646"/>
      <c r="V41" s="646"/>
      <c r="W41" s="646"/>
      <c r="X41" s="646"/>
      <c r="Y41" s="649"/>
      <c r="Z41" s="650">
        <v>100</v>
      </c>
      <c r="AA41" s="650"/>
      <c r="AB41" s="650"/>
      <c r="AC41" s="650"/>
      <c r="AD41" s="651">
        <v>44598047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2246938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6272037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6103627</v>
      </c>
      <c r="CS42" s="634"/>
      <c r="CT42" s="634"/>
      <c r="CU42" s="634"/>
      <c r="CV42" s="634"/>
      <c r="CW42" s="634"/>
      <c r="CX42" s="634"/>
      <c r="CY42" s="635"/>
      <c r="CZ42" s="624">
        <v>7.2</v>
      </c>
      <c r="DA42" s="636"/>
      <c r="DB42" s="636"/>
      <c r="DC42" s="637"/>
      <c r="DD42" s="627">
        <v>1569115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160922</v>
      </c>
      <c r="CS43" s="634"/>
      <c r="CT43" s="634"/>
      <c r="CU43" s="634"/>
      <c r="CV43" s="634"/>
      <c r="CW43" s="634"/>
      <c r="CX43" s="634"/>
      <c r="CY43" s="635"/>
      <c r="CZ43" s="624">
        <v>0.2</v>
      </c>
      <c r="DA43" s="636"/>
      <c r="DB43" s="636"/>
      <c r="DC43" s="637"/>
      <c r="DD43" s="627">
        <v>155459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5944524</v>
      </c>
      <c r="CS44" s="622"/>
      <c r="CT44" s="622"/>
      <c r="CU44" s="622"/>
      <c r="CV44" s="622"/>
      <c r="CW44" s="622"/>
      <c r="CX44" s="622"/>
      <c r="CY44" s="623"/>
      <c r="CZ44" s="624">
        <v>7</v>
      </c>
      <c r="DA44" s="625"/>
      <c r="DB44" s="625"/>
      <c r="DC44" s="626"/>
      <c r="DD44" s="627">
        <v>1565165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2112331</v>
      </c>
      <c r="CS45" s="634"/>
      <c r="CT45" s="634"/>
      <c r="CU45" s="634"/>
      <c r="CV45" s="634"/>
      <c r="CW45" s="634"/>
      <c r="CX45" s="634"/>
      <c r="CY45" s="635"/>
      <c r="CZ45" s="624">
        <v>2.5</v>
      </c>
      <c r="DA45" s="636"/>
      <c r="DB45" s="636"/>
      <c r="DC45" s="637"/>
      <c r="DD45" s="627">
        <v>167310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3711548</v>
      </c>
      <c r="CS46" s="622"/>
      <c r="CT46" s="622"/>
      <c r="CU46" s="622"/>
      <c r="CV46" s="622"/>
      <c r="CW46" s="622"/>
      <c r="CX46" s="622"/>
      <c r="CY46" s="623"/>
      <c r="CZ46" s="624">
        <v>4.4000000000000004</v>
      </c>
      <c r="DA46" s="625"/>
      <c r="DB46" s="625"/>
      <c r="DC46" s="626"/>
      <c r="DD46" s="627">
        <v>1338389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159103</v>
      </c>
      <c r="CS47" s="634"/>
      <c r="CT47" s="634"/>
      <c r="CU47" s="634"/>
      <c r="CV47" s="634"/>
      <c r="CW47" s="634"/>
      <c r="CX47" s="634"/>
      <c r="CY47" s="635"/>
      <c r="CZ47" s="624">
        <v>0.2</v>
      </c>
      <c r="DA47" s="636"/>
      <c r="DB47" s="636"/>
      <c r="DC47" s="637"/>
      <c r="DD47" s="627">
        <v>3950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85007317</v>
      </c>
      <c r="CS49" s="606"/>
      <c r="CT49" s="606"/>
      <c r="CU49" s="606"/>
      <c r="CV49" s="606"/>
      <c r="CW49" s="606"/>
      <c r="CX49" s="606"/>
      <c r="CY49" s="607"/>
      <c r="CZ49" s="608">
        <v>100</v>
      </c>
      <c r="DA49" s="609"/>
      <c r="DB49" s="609"/>
      <c r="DC49" s="610"/>
      <c r="DD49" s="611">
        <v>52337906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jMcPN6KwNgzyAJY7bOK03H3BLSRIZlUhh4ZoLkw8sYMYfiMsopGPsc9G+7O0gLsV8sDqJv0FSCvRWCMGba6IQ==" saltValue="o3ri8M8p2NMDHxYmRLNr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86842</v>
      </c>
      <c r="R7" s="1103"/>
      <c r="S7" s="1103"/>
      <c r="T7" s="1103"/>
      <c r="U7" s="1103"/>
      <c r="V7" s="1103">
        <v>85003</v>
      </c>
      <c r="W7" s="1103"/>
      <c r="X7" s="1103"/>
      <c r="Y7" s="1103"/>
      <c r="Z7" s="1103"/>
      <c r="AA7" s="1103">
        <v>1839</v>
      </c>
      <c r="AB7" s="1103"/>
      <c r="AC7" s="1103"/>
      <c r="AD7" s="1103"/>
      <c r="AE7" s="1104"/>
      <c r="AF7" s="1105">
        <v>1320</v>
      </c>
      <c r="AG7" s="1106"/>
      <c r="AH7" s="1106"/>
      <c r="AI7" s="1106"/>
      <c r="AJ7" s="1107"/>
      <c r="AK7" s="1108">
        <v>1580</v>
      </c>
      <c r="AL7" s="1109"/>
      <c r="AM7" s="1109"/>
      <c r="AN7" s="1109"/>
      <c r="AO7" s="1109"/>
      <c r="AP7" s="1109">
        <v>48926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-14</v>
      </c>
      <c r="CI7" s="1097"/>
      <c r="CJ7" s="1097"/>
      <c r="CK7" s="1097"/>
      <c r="CL7" s="1098"/>
      <c r="CM7" s="1096">
        <v>122</v>
      </c>
      <c r="CN7" s="1097"/>
      <c r="CO7" s="1097"/>
      <c r="CP7" s="1097"/>
      <c r="CQ7" s="1098"/>
      <c r="CR7" s="1096">
        <v>10</v>
      </c>
      <c r="CS7" s="1097"/>
      <c r="CT7" s="1097"/>
      <c r="CU7" s="1097"/>
      <c r="CV7" s="1098"/>
      <c r="CW7" s="1096" t="s">
        <v>489</v>
      </c>
      <c r="CX7" s="1097"/>
      <c r="CY7" s="1097"/>
      <c r="CZ7" s="1097"/>
      <c r="DA7" s="1098"/>
      <c r="DB7" s="1096" t="s">
        <v>489</v>
      </c>
      <c r="DC7" s="1097"/>
      <c r="DD7" s="1097"/>
      <c r="DE7" s="1097"/>
      <c r="DF7" s="1098"/>
      <c r="DG7" s="1096" t="s">
        <v>489</v>
      </c>
      <c r="DH7" s="1097"/>
      <c r="DI7" s="1097"/>
      <c r="DJ7" s="1097"/>
      <c r="DK7" s="1098"/>
      <c r="DL7" s="1096" t="s">
        <v>489</v>
      </c>
      <c r="DM7" s="1097"/>
      <c r="DN7" s="1097"/>
      <c r="DO7" s="1097"/>
      <c r="DP7" s="1098"/>
      <c r="DQ7" s="1096" t="s">
        <v>489</v>
      </c>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445</v>
      </c>
      <c r="R8" s="1039"/>
      <c r="S8" s="1039"/>
      <c r="T8" s="1039"/>
      <c r="U8" s="1039"/>
      <c r="V8" s="1039">
        <v>445</v>
      </c>
      <c r="W8" s="1039"/>
      <c r="X8" s="1039"/>
      <c r="Y8" s="1039"/>
      <c r="Z8" s="1039"/>
      <c r="AA8" s="1039" t="s">
        <v>489</v>
      </c>
      <c r="AB8" s="1039"/>
      <c r="AC8" s="1039"/>
      <c r="AD8" s="1039"/>
      <c r="AE8" s="1040"/>
      <c r="AF8" s="1035" t="s">
        <v>122</v>
      </c>
      <c r="AG8" s="1036"/>
      <c r="AH8" s="1036"/>
      <c r="AI8" s="1036"/>
      <c r="AJ8" s="1037"/>
      <c r="AK8" s="1080">
        <v>407</v>
      </c>
      <c r="AL8" s="1081"/>
      <c r="AM8" s="1081"/>
      <c r="AN8" s="1081"/>
      <c r="AO8" s="1081"/>
      <c r="AP8" s="1081">
        <v>2281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7">
        <v>86847</v>
      </c>
      <c r="R23" s="1061"/>
      <c r="S23" s="1061"/>
      <c r="T23" s="1061"/>
      <c r="U23" s="1061"/>
      <c r="V23" s="1061">
        <v>85007</v>
      </c>
      <c r="W23" s="1061"/>
      <c r="X23" s="1061"/>
      <c r="Y23" s="1061"/>
      <c r="Z23" s="1061"/>
      <c r="AA23" s="1061">
        <v>1839</v>
      </c>
      <c r="AB23" s="1061"/>
      <c r="AC23" s="1061"/>
      <c r="AD23" s="1061"/>
      <c r="AE23" s="1068"/>
      <c r="AF23" s="1069">
        <v>1320</v>
      </c>
      <c r="AG23" s="1061"/>
      <c r="AH23" s="1061"/>
      <c r="AI23" s="1061"/>
      <c r="AJ23" s="1070"/>
      <c r="AK23" s="1071"/>
      <c r="AL23" s="1072"/>
      <c r="AM23" s="1072"/>
      <c r="AN23" s="1072"/>
      <c r="AO23" s="1072"/>
      <c r="AP23" s="1061">
        <v>51206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389</v>
      </c>
      <c r="C28" s="1048"/>
      <c r="D28" s="1048"/>
      <c r="E28" s="1048"/>
      <c r="F28" s="1048"/>
      <c r="G28" s="1048"/>
      <c r="H28" s="1048"/>
      <c r="I28" s="1048"/>
      <c r="J28" s="1048"/>
      <c r="K28" s="1048"/>
      <c r="L28" s="1048"/>
      <c r="M28" s="1048"/>
      <c r="N28" s="1048"/>
      <c r="O28" s="1048"/>
      <c r="P28" s="1049"/>
      <c r="Q28" s="1050">
        <v>20958</v>
      </c>
      <c r="R28" s="1051"/>
      <c r="S28" s="1051"/>
      <c r="T28" s="1051"/>
      <c r="U28" s="1051"/>
      <c r="V28" s="1051">
        <v>20925</v>
      </c>
      <c r="W28" s="1051"/>
      <c r="X28" s="1051"/>
      <c r="Y28" s="1051"/>
      <c r="Z28" s="1051"/>
      <c r="AA28" s="1051">
        <v>33</v>
      </c>
      <c r="AB28" s="1051"/>
      <c r="AC28" s="1051"/>
      <c r="AD28" s="1051"/>
      <c r="AE28" s="1052"/>
      <c r="AF28" s="1053">
        <v>33</v>
      </c>
      <c r="AG28" s="1051"/>
      <c r="AH28" s="1051"/>
      <c r="AI28" s="1051"/>
      <c r="AJ28" s="1054"/>
      <c r="AK28" s="1042">
        <v>2407</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v>18217</v>
      </c>
      <c r="R29" s="1039"/>
      <c r="S29" s="1039"/>
      <c r="T29" s="1039"/>
      <c r="U29" s="1039"/>
      <c r="V29" s="1039">
        <v>18125</v>
      </c>
      <c r="W29" s="1039"/>
      <c r="X29" s="1039"/>
      <c r="Y29" s="1039"/>
      <c r="Z29" s="1039"/>
      <c r="AA29" s="1039">
        <v>92</v>
      </c>
      <c r="AB29" s="1039"/>
      <c r="AC29" s="1039"/>
      <c r="AD29" s="1039"/>
      <c r="AE29" s="1040"/>
      <c r="AF29" s="1035">
        <v>92</v>
      </c>
      <c r="AG29" s="1036"/>
      <c r="AH29" s="1036"/>
      <c r="AI29" s="1036"/>
      <c r="AJ29" s="1037"/>
      <c r="AK29" s="980">
        <v>2900</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v>3086</v>
      </c>
      <c r="R30" s="1039"/>
      <c r="S30" s="1039"/>
      <c r="T30" s="1039"/>
      <c r="U30" s="1039"/>
      <c r="V30" s="1039">
        <v>3045</v>
      </c>
      <c r="W30" s="1039"/>
      <c r="X30" s="1039"/>
      <c r="Y30" s="1039"/>
      <c r="Z30" s="1039"/>
      <c r="AA30" s="1039">
        <v>41</v>
      </c>
      <c r="AB30" s="1039"/>
      <c r="AC30" s="1039"/>
      <c r="AD30" s="1039"/>
      <c r="AE30" s="1040"/>
      <c r="AF30" s="1035">
        <v>41</v>
      </c>
      <c r="AG30" s="1036"/>
      <c r="AH30" s="1036"/>
      <c r="AI30" s="1036"/>
      <c r="AJ30" s="1037"/>
      <c r="AK30" s="980">
        <v>664</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v>34261</v>
      </c>
      <c r="R31" s="1039"/>
      <c r="S31" s="1039"/>
      <c r="T31" s="1039"/>
      <c r="U31" s="1039"/>
      <c r="V31" s="1039">
        <v>34223</v>
      </c>
      <c r="W31" s="1039"/>
      <c r="X31" s="1039"/>
      <c r="Y31" s="1039"/>
      <c r="Z31" s="1039"/>
      <c r="AA31" s="1039">
        <v>38</v>
      </c>
      <c r="AB31" s="1039"/>
      <c r="AC31" s="1039"/>
      <c r="AD31" s="1039"/>
      <c r="AE31" s="1040"/>
      <c r="AF31" s="1035">
        <v>38</v>
      </c>
      <c r="AG31" s="1036"/>
      <c r="AH31" s="1036"/>
      <c r="AI31" s="1036"/>
      <c r="AJ31" s="1037"/>
      <c r="AK31" s="980">
        <v>241</v>
      </c>
      <c r="AL31" s="971"/>
      <c r="AM31" s="971"/>
      <c r="AN31" s="971"/>
      <c r="AO31" s="971"/>
      <c r="AP31" s="971">
        <v>2578</v>
      </c>
      <c r="AQ31" s="971"/>
      <c r="AR31" s="971"/>
      <c r="AS31" s="971"/>
      <c r="AT31" s="971"/>
      <c r="AU31" s="971" t="s">
        <v>489</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3639</v>
      </c>
      <c r="R32" s="1039"/>
      <c r="S32" s="1039"/>
      <c r="T32" s="1039"/>
      <c r="U32" s="1039"/>
      <c r="V32" s="1039">
        <v>3587</v>
      </c>
      <c r="W32" s="1039"/>
      <c r="X32" s="1039"/>
      <c r="Y32" s="1039"/>
      <c r="Z32" s="1039"/>
      <c r="AA32" s="1039">
        <v>51</v>
      </c>
      <c r="AB32" s="1039"/>
      <c r="AC32" s="1039"/>
      <c r="AD32" s="1039"/>
      <c r="AE32" s="1040"/>
      <c r="AF32" s="1035">
        <v>2520</v>
      </c>
      <c r="AG32" s="1036"/>
      <c r="AH32" s="1036"/>
      <c r="AI32" s="1036"/>
      <c r="AJ32" s="1037"/>
      <c r="AK32" s="980">
        <v>614</v>
      </c>
      <c r="AL32" s="971"/>
      <c r="AM32" s="971"/>
      <c r="AN32" s="971"/>
      <c r="AO32" s="971"/>
      <c r="AP32" s="971">
        <v>13960</v>
      </c>
      <c r="AQ32" s="971"/>
      <c r="AR32" s="971"/>
      <c r="AS32" s="971"/>
      <c r="AT32" s="971"/>
      <c r="AU32" s="971">
        <v>265</v>
      </c>
      <c r="AV32" s="971"/>
      <c r="AW32" s="971"/>
      <c r="AX32" s="971"/>
      <c r="AY32" s="971"/>
      <c r="AZ32" s="1041" t="s">
        <v>489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395</v>
      </c>
      <c r="C33" s="1031"/>
      <c r="D33" s="1031"/>
      <c r="E33" s="1031"/>
      <c r="F33" s="1031"/>
      <c r="G33" s="1031"/>
      <c r="H33" s="1031"/>
      <c r="I33" s="1031"/>
      <c r="J33" s="1031"/>
      <c r="K33" s="1031"/>
      <c r="L33" s="1031"/>
      <c r="M33" s="1031"/>
      <c r="N33" s="1031"/>
      <c r="O33" s="1031"/>
      <c r="P33" s="1032"/>
      <c r="Q33" s="1038">
        <v>7007</v>
      </c>
      <c r="R33" s="1039"/>
      <c r="S33" s="1039"/>
      <c r="T33" s="1039"/>
      <c r="U33" s="1039"/>
      <c r="V33" s="1039">
        <v>6046</v>
      </c>
      <c r="W33" s="1039"/>
      <c r="X33" s="1039"/>
      <c r="Y33" s="1039"/>
      <c r="Z33" s="1039"/>
      <c r="AA33" s="1039">
        <v>961</v>
      </c>
      <c r="AB33" s="1039"/>
      <c r="AC33" s="1039"/>
      <c r="AD33" s="1039"/>
      <c r="AE33" s="1040"/>
      <c r="AF33" s="1035" t="s">
        <v>122</v>
      </c>
      <c r="AG33" s="1036"/>
      <c r="AH33" s="1036"/>
      <c r="AI33" s="1036"/>
      <c r="AJ33" s="1037"/>
      <c r="AK33" s="980">
        <v>2589</v>
      </c>
      <c r="AL33" s="971"/>
      <c r="AM33" s="971"/>
      <c r="AN33" s="971"/>
      <c r="AO33" s="971"/>
      <c r="AP33" s="971">
        <v>37921</v>
      </c>
      <c r="AQ33" s="971"/>
      <c r="AR33" s="971"/>
      <c r="AS33" s="971"/>
      <c r="AT33" s="971"/>
      <c r="AU33" s="971">
        <v>16079</v>
      </c>
      <c r="AV33" s="971"/>
      <c r="AW33" s="971"/>
      <c r="AX33" s="971"/>
      <c r="AY33" s="971"/>
      <c r="AZ33" s="1041" t="s">
        <v>489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396</v>
      </c>
      <c r="C34" s="1031"/>
      <c r="D34" s="1031"/>
      <c r="E34" s="1031"/>
      <c r="F34" s="1031"/>
      <c r="G34" s="1031"/>
      <c r="H34" s="1031"/>
      <c r="I34" s="1031"/>
      <c r="J34" s="1031"/>
      <c r="K34" s="1031"/>
      <c r="L34" s="1031"/>
      <c r="M34" s="1031"/>
      <c r="N34" s="1031"/>
      <c r="O34" s="1031"/>
      <c r="P34" s="1032"/>
      <c r="Q34" s="1038">
        <v>15251</v>
      </c>
      <c r="R34" s="1039"/>
      <c r="S34" s="1039"/>
      <c r="T34" s="1039"/>
      <c r="U34" s="1039"/>
      <c r="V34" s="1039">
        <v>15054</v>
      </c>
      <c r="W34" s="1039"/>
      <c r="X34" s="1039"/>
      <c r="Y34" s="1039"/>
      <c r="Z34" s="1039"/>
      <c r="AA34" s="1039">
        <v>197</v>
      </c>
      <c r="AB34" s="1039"/>
      <c r="AC34" s="1039"/>
      <c r="AD34" s="1039"/>
      <c r="AE34" s="1040"/>
      <c r="AF34" s="1035">
        <v>3032</v>
      </c>
      <c r="AG34" s="1036"/>
      <c r="AH34" s="1036"/>
      <c r="AI34" s="1036"/>
      <c r="AJ34" s="1037"/>
      <c r="AK34" s="980">
        <v>1403</v>
      </c>
      <c r="AL34" s="971"/>
      <c r="AM34" s="971"/>
      <c r="AN34" s="971"/>
      <c r="AO34" s="971"/>
      <c r="AP34" s="971">
        <v>6455</v>
      </c>
      <c r="AQ34" s="971"/>
      <c r="AR34" s="971"/>
      <c r="AS34" s="971"/>
      <c r="AT34" s="971"/>
      <c r="AU34" s="971">
        <v>3337</v>
      </c>
      <c r="AV34" s="971"/>
      <c r="AW34" s="971"/>
      <c r="AX34" s="971"/>
      <c r="AY34" s="971"/>
      <c r="AZ34" s="1041" t="s">
        <v>489</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5756</v>
      </c>
      <c r="AG63" s="959"/>
      <c r="AH63" s="959"/>
      <c r="AI63" s="959"/>
      <c r="AJ63" s="1022"/>
      <c r="AK63" s="1023"/>
      <c r="AL63" s="963"/>
      <c r="AM63" s="963"/>
      <c r="AN63" s="963"/>
      <c r="AO63" s="963"/>
      <c r="AP63" s="959">
        <v>60914</v>
      </c>
      <c r="AQ63" s="959"/>
      <c r="AR63" s="959"/>
      <c r="AS63" s="959"/>
      <c r="AT63" s="959"/>
      <c r="AU63" s="959">
        <v>19681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551</v>
      </c>
      <c r="C68" s="986"/>
      <c r="D68" s="986"/>
      <c r="E68" s="986"/>
      <c r="F68" s="986"/>
      <c r="G68" s="986"/>
      <c r="H68" s="986"/>
      <c r="I68" s="986"/>
      <c r="J68" s="986"/>
      <c r="K68" s="986"/>
      <c r="L68" s="986"/>
      <c r="M68" s="986"/>
      <c r="N68" s="986"/>
      <c r="O68" s="986"/>
      <c r="P68" s="987"/>
      <c r="Q68" s="988">
        <v>3978</v>
      </c>
      <c r="R68" s="982"/>
      <c r="S68" s="982"/>
      <c r="T68" s="982"/>
      <c r="U68" s="982"/>
      <c r="V68" s="982">
        <v>3942</v>
      </c>
      <c r="W68" s="982"/>
      <c r="X68" s="982"/>
      <c r="Y68" s="982"/>
      <c r="Z68" s="982"/>
      <c r="AA68" s="982">
        <v>36</v>
      </c>
      <c r="AB68" s="982"/>
      <c r="AC68" s="982"/>
      <c r="AD68" s="982"/>
      <c r="AE68" s="982"/>
      <c r="AF68" s="982">
        <v>35</v>
      </c>
      <c r="AG68" s="982"/>
      <c r="AH68" s="982"/>
      <c r="AI68" s="982"/>
      <c r="AJ68" s="982"/>
      <c r="AK68" s="982" t="s">
        <v>489</v>
      </c>
      <c r="AL68" s="982"/>
      <c r="AM68" s="982"/>
      <c r="AN68" s="982"/>
      <c r="AO68" s="982"/>
      <c r="AP68" s="982">
        <v>4911</v>
      </c>
      <c r="AQ68" s="982"/>
      <c r="AR68" s="982"/>
      <c r="AS68" s="982"/>
      <c r="AT68" s="982"/>
      <c r="AU68" s="982">
        <v>3212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552</v>
      </c>
      <c r="C69" s="975"/>
      <c r="D69" s="975"/>
      <c r="E69" s="975"/>
      <c r="F69" s="975"/>
      <c r="G69" s="975"/>
      <c r="H69" s="975"/>
      <c r="I69" s="975"/>
      <c r="J69" s="975"/>
      <c r="K69" s="975"/>
      <c r="L69" s="975"/>
      <c r="M69" s="975"/>
      <c r="N69" s="975"/>
      <c r="O69" s="975"/>
      <c r="P69" s="976"/>
      <c r="Q69" s="977">
        <v>87370</v>
      </c>
      <c r="R69" s="971"/>
      <c r="S69" s="971"/>
      <c r="T69" s="971"/>
      <c r="U69" s="971"/>
      <c r="V69" s="971">
        <v>81204</v>
      </c>
      <c r="W69" s="971"/>
      <c r="X69" s="971"/>
      <c r="Y69" s="971"/>
      <c r="Z69" s="971"/>
      <c r="AA69" s="971">
        <v>6166</v>
      </c>
      <c r="AB69" s="971"/>
      <c r="AC69" s="971"/>
      <c r="AD69" s="971"/>
      <c r="AE69" s="971"/>
      <c r="AF69" s="971">
        <v>13225</v>
      </c>
      <c r="AG69" s="971"/>
      <c r="AH69" s="971"/>
      <c r="AI69" s="971"/>
      <c r="AJ69" s="971"/>
      <c r="AK69" s="971" t="s">
        <v>489</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553</v>
      </c>
      <c r="C70" s="975"/>
      <c r="D70" s="975"/>
      <c r="E70" s="975"/>
      <c r="F70" s="975"/>
      <c r="G70" s="975"/>
      <c r="H70" s="975"/>
      <c r="I70" s="975"/>
      <c r="J70" s="975"/>
      <c r="K70" s="975"/>
      <c r="L70" s="975"/>
      <c r="M70" s="975"/>
      <c r="N70" s="975"/>
      <c r="O70" s="975"/>
      <c r="P70" s="976"/>
      <c r="Q70" s="977">
        <v>230</v>
      </c>
      <c r="R70" s="971"/>
      <c r="S70" s="971"/>
      <c r="T70" s="971"/>
      <c r="U70" s="971"/>
      <c r="V70" s="971">
        <v>195</v>
      </c>
      <c r="W70" s="971"/>
      <c r="X70" s="971"/>
      <c r="Y70" s="971"/>
      <c r="Z70" s="971"/>
      <c r="AA70" s="971">
        <v>35</v>
      </c>
      <c r="AB70" s="971"/>
      <c r="AC70" s="971"/>
      <c r="AD70" s="971"/>
      <c r="AE70" s="971"/>
      <c r="AF70" s="971">
        <v>35</v>
      </c>
      <c r="AG70" s="971"/>
      <c r="AH70" s="971"/>
      <c r="AI70" s="971"/>
      <c r="AJ70" s="971"/>
      <c r="AK70" s="971" t="s">
        <v>489</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554</v>
      </c>
      <c r="C71" s="975"/>
      <c r="D71" s="975"/>
      <c r="E71" s="975"/>
      <c r="F71" s="975"/>
      <c r="G71" s="975"/>
      <c r="H71" s="975"/>
      <c r="I71" s="975"/>
      <c r="J71" s="975"/>
      <c r="K71" s="975"/>
      <c r="L71" s="975"/>
      <c r="M71" s="975"/>
      <c r="N71" s="975"/>
      <c r="O71" s="975"/>
      <c r="P71" s="976"/>
      <c r="Q71" s="977">
        <v>1359863</v>
      </c>
      <c r="R71" s="971"/>
      <c r="S71" s="971"/>
      <c r="T71" s="971"/>
      <c r="U71" s="971"/>
      <c r="V71" s="971">
        <v>1332205</v>
      </c>
      <c r="W71" s="971"/>
      <c r="X71" s="971"/>
      <c r="Y71" s="971"/>
      <c r="Z71" s="971"/>
      <c r="AA71" s="971">
        <v>27659</v>
      </c>
      <c r="AB71" s="971"/>
      <c r="AC71" s="971"/>
      <c r="AD71" s="971"/>
      <c r="AE71" s="971"/>
      <c r="AF71" s="971">
        <v>27659</v>
      </c>
      <c r="AG71" s="971"/>
      <c r="AH71" s="971"/>
      <c r="AI71" s="971"/>
      <c r="AJ71" s="971"/>
      <c r="AK71" s="971">
        <v>9500</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555</v>
      </c>
      <c r="C72" s="975"/>
      <c r="D72" s="975"/>
      <c r="E72" s="975"/>
      <c r="F72" s="975"/>
      <c r="G72" s="975"/>
      <c r="H72" s="975"/>
      <c r="I72" s="975"/>
      <c r="J72" s="975"/>
      <c r="K72" s="975"/>
      <c r="L72" s="975"/>
      <c r="M72" s="975"/>
      <c r="N72" s="975"/>
      <c r="O72" s="975"/>
      <c r="P72" s="976"/>
      <c r="Q72" s="977">
        <v>38885</v>
      </c>
      <c r="R72" s="971"/>
      <c r="S72" s="971"/>
      <c r="T72" s="971"/>
      <c r="U72" s="971"/>
      <c r="V72" s="971">
        <v>35641</v>
      </c>
      <c r="W72" s="971"/>
      <c r="X72" s="971"/>
      <c r="Y72" s="971"/>
      <c r="Z72" s="971"/>
      <c r="AA72" s="971">
        <v>3244</v>
      </c>
      <c r="AB72" s="971"/>
      <c r="AC72" s="971"/>
      <c r="AD72" s="971"/>
      <c r="AE72" s="971"/>
      <c r="AF72" s="971">
        <v>26209</v>
      </c>
      <c r="AG72" s="971"/>
      <c r="AH72" s="971"/>
      <c r="AI72" s="971"/>
      <c r="AJ72" s="971"/>
      <c r="AK72" s="971" t="s">
        <v>489</v>
      </c>
      <c r="AL72" s="971"/>
      <c r="AM72" s="971"/>
      <c r="AN72" s="971"/>
      <c r="AO72" s="971"/>
      <c r="AP72" s="971">
        <v>94795</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556</v>
      </c>
      <c r="C73" s="975"/>
      <c r="D73" s="975"/>
      <c r="E73" s="975"/>
      <c r="F73" s="975"/>
      <c r="G73" s="975"/>
      <c r="H73" s="975"/>
      <c r="I73" s="975"/>
      <c r="J73" s="975"/>
      <c r="K73" s="975"/>
      <c r="L73" s="975"/>
      <c r="M73" s="975"/>
      <c r="N73" s="975"/>
      <c r="O73" s="975"/>
      <c r="P73" s="976"/>
      <c r="Q73" s="977">
        <v>6635</v>
      </c>
      <c r="R73" s="971"/>
      <c r="S73" s="971"/>
      <c r="T73" s="971"/>
      <c r="U73" s="971"/>
      <c r="V73" s="971">
        <v>5820</v>
      </c>
      <c r="W73" s="971"/>
      <c r="X73" s="971"/>
      <c r="Y73" s="971"/>
      <c r="Z73" s="971"/>
      <c r="AA73" s="971">
        <v>815</v>
      </c>
      <c r="AB73" s="971"/>
      <c r="AC73" s="971"/>
      <c r="AD73" s="971"/>
      <c r="AE73" s="971"/>
      <c r="AF73" s="971">
        <v>19303</v>
      </c>
      <c r="AG73" s="971"/>
      <c r="AH73" s="971"/>
      <c r="AI73" s="971"/>
      <c r="AJ73" s="971"/>
      <c r="AK73" s="971" t="s">
        <v>489</v>
      </c>
      <c r="AL73" s="971"/>
      <c r="AM73" s="971"/>
      <c r="AN73" s="971"/>
      <c r="AO73" s="971"/>
      <c r="AP73" s="971">
        <v>22689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86466</v>
      </c>
      <c r="AG88" s="959"/>
      <c r="AH88" s="959"/>
      <c r="AI88" s="959"/>
      <c r="AJ88" s="959"/>
      <c r="AK88" s="963"/>
      <c r="AL88" s="963"/>
      <c r="AM88" s="963"/>
      <c r="AN88" s="963"/>
      <c r="AO88" s="963"/>
      <c r="AP88" s="959">
        <v>122395</v>
      </c>
      <c r="AQ88" s="959"/>
      <c r="AR88" s="959"/>
      <c r="AS88" s="959"/>
      <c r="AT88" s="959"/>
      <c r="AU88" s="959">
        <v>3212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6696131</v>
      </c>
      <c r="AB110" s="889"/>
      <c r="AC110" s="889"/>
      <c r="AD110" s="889"/>
      <c r="AE110" s="890"/>
      <c r="AF110" s="891">
        <v>7823708</v>
      </c>
      <c r="AG110" s="889"/>
      <c r="AH110" s="889"/>
      <c r="AI110" s="889"/>
      <c r="AJ110" s="890"/>
      <c r="AK110" s="891">
        <v>5643551</v>
      </c>
      <c r="AL110" s="889"/>
      <c r="AM110" s="889"/>
      <c r="AN110" s="889"/>
      <c r="AO110" s="890"/>
      <c r="AP110" s="892">
        <v>14.6</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58261587</v>
      </c>
      <c r="BR110" s="842"/>
      <c r="BS110" s="842"/>
      <c r="BT110" s="842"/>
      <c r="BU110" s="842"/>
      <c r="BV110" s="842">
        <v>53433296</v>
      </c>
      <c r="BW110" s="842"/>
      <c r="BX110" s="842"/>
      <c r="BY110" s="842"/>
      <c r="BZ110" s="842"/>
      <c r="CA110" s="842">
        <v>51206296</v>
      </c>
      <c r="CB110" s="842"/>
      <c r="CC110" s="842"/>
      <c r="CD110" s="842"/>
      <c r="CE110" s="842"/>
      <c r="CF110" s="866">
        <v>132.5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51012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22822880</v>
      </c>
      <c r="BR112" s="817"/>
      <c r="BS112" s="817"/>
      <c r="BT112" s="817"/>
      <c r="BU112" s="817"/>
      <c r="BV112" s="817">
        <v>21534186</v>
      </c>
      <c r="BW112" s="817"/>
      <c r="BX112" s="817"/>
      <c r="BY112" s="817"/>
      <c r="BZ112" s="817"/>
      <c r="CA112" s="817">
        <v>19680877</v>
      </c>
      <c r="CB112" s="817"/>
      <c r="CC112" s="817"/>
      <c r="CD112" s="817"/>
      <c r="CE112" s="817"/>
      <c r="CF112" s="875">
        <v>50.9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2607665</v>
      </c>
      <c r="AB113" s="919"/>
      <c r="AC113" s="919"/>
      <c r="AD113" s="919"/>
      <c r="AE113" s="920"/>
      <c r="AF113" s="921">
        <v>2586250</v>
      </c>
      <c r="AG113" s="919"/>
      <c r="AH113" s="919"/>
      <c r="AI113" s="919"/>
      <c r="AJ113" s="920"/>
      <c r="AK113" s="921">
        <v>2501542</v>
      </c>
      <c r="AL113" s="919"/>
      <c r="AM113" s="919"/>
      <c r="AN113" s="919"/>
      <c r="AO113" s="920"/>
      <c r="AP113" s="922">
        <v>6.5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2004736</v>
      </c>
      <c r="BR113" s="817"/>
      <c r="BS113" s="817"/>
      <c r="BT113" s="817"/>
      <c r="BU113" s="817"/>
      <c r="BV113" s="817">
        <v>2714178</v>
      </c>
      <c r="BW113" s="817"/>
      <c r="BX113" s="817"/>
      <c r="BY113" s="817"/>
      <c r="BZ113" s="817"/>
      <c r="CA113" s="817">
        <v>3211583</v>
      </c>
      <c r="CB113" s="817"/>
      <c r="CC113" s="817"/>
      <c r="CD113" s="817"/>
      <c r="CE113" s="817"/>
      <c r="CF113" s="875">
        <v>8.3000000000000007</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51012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262309</v>
      </c>
      <c r="AB114" s="780"/>
      <c r="AC114" s="780"/>
      <c r="AD114" s="780"/>
      <c r="AE114" s="781"/>
      <c r="AF114" s="782">
        <v>76536</v>
      </c>
      <c r="AG114" s="780"/>
      <c r="AH114" s="780"/>
      <c r="AI114" s="780"/>
      <c r="AJ114" s="781"/>
      <c r="AK114" s="782">
        <v>130025</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9269579</v>
      </c>
      <c r="BR114" s="817"/>
      <c r="BS114" s="817"/>
      <c r="BT114" s="817"/>
      <c r="BU114" s="817"/>
      <c r="BV114" s="817">
        <v>8992152</v>
      </c>
      <c r="BW114" s="817"/>
      <c r="BX114" s="817"/>
      <c r="BY114" s="817"/>
      <c r="BZ114" s="817"/>
      <c r="CA114" s="817">
        <v>9384391</v>
      </c>
      <c r="CB114" s="817"/>
      <c r="CC114" s="817"/>
      <c r="CD114" s="817"/>
      <c r="CE114" s="817"/>
      <c r="CF114" s="875">
        <v>24.3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51012</v>
      </c>
      <c r="AB115" s="919"/>
      <c r="AC115" s="919"/>
      <c r="AD115" s="919"/>
      <c r="AE115" s="920"/>
      <c r="AF115" s="921">
        <v>51012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9617117</v>
      </c>
      <c r="AB117" s="903"/>
      <c r="AC117" s="903"/>
      <c r="AD117" s="903"/>
      <c r="AE117" s="904"/>
      <c r="AF117" s="905">
        <v>10537506</v>
      </c>
      <c r="AG117" s="903"/>
      <c r="AH117" s="903"/>
      <c r="AI117" s="903"/>
      <c r="AJ117" s="904"/>
      <c r="AK117" s="905">
        <v>8275118</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92409794</v>
      </c>
      <c r="BR119" s="845"/>
      <c r="BS119" s="845"/>
      <c r="BT119" s="845"/>
      <c r="BU119" s="845"/>
      <c r="BV119" s="845">
        <v>86673812</v>
      </c>
      <c r="BW119" s="845"/>
      <c r="BX119" s="845"/>
      <c r="BY119" s="845"/>
      <c r="BZ119" s="845"/>
      <c r="CA119" s="845">
        <v>83483147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16659025</v>
      </c>
      <c r="BR120" s="842"/>
      <c r="BS120" s="842"/>
      <c r="BT120" s="842"/>
      <c r="BU120" s="842"/>
      <c r="BV120" s="842">
        <v>18792660</v>
      </c>
      <c r="BW120" s="842"/>
      <c r="BX120" s="842"/>
      <c r="BY120" s="842"/>
      <c r="BZ120" s="842"/>
      <c r="CA120" s="842">
        <v>19437638</v>
      </c>
      <c r="CB120" s="842"/>
      <c r="CC120" s="842"/>
      <c r="CD120" s="842"/>
      <c r="CE120" s="842"/>
      <c r="CF120" s="866">
        <v>50.3</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18719344</v>
      </c>
      <c r="DH120" s="842"/>
      <c r="DI120" s="842"/>
      <c r="DJ120" s="842"/>
      <c r="DK120" s="842"/>
      <c r="DL120" s="842">
        <v>17387101</v>
      </c>
      <c r="DM120" s="842"/>
      <c r="DN120" s="842"/>
      <c r="DO120" s="842"/>
      <c r="DP120" s="842"/>
      <c r="DQ120" s="842">
        <v>16078579</v>
      </c>
      <c r="DR120" s="842"/>
      <c r="DS120" s="842"/>
      <c r="DT120" s="842"/>
      <c r="DU120" s="842"/>
      <c r="DV120" s="843">
        <v>41.6</v>
      </c>
      <c r="DW120" s="843"/>
      <c r="DX120" s="843"/>
      <c r="DY120" s="843"/>
      <c r="DZ120" s="844"/>
    </row>
    <row r="121" spans="1:130" s="230" customFormat="1" ht="26.25" customHeight="1">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51012</v>
      </c>
      <c r="AB121" s="780"/>
      <c r="AC121" s="780"/>
      <c r="AD121" s="780"/>
      <c r="AE121" s="781"/>
      <c r="AF121" s="782">
        <v>51012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11171655</v>
      </c>
      <c r="BR121" s="817"/>
      <c r="BS121" s="817"/>
      <c r="BT121" s="817"/>
      <c r="BU121" s="817"/>
      <c r="BV121" s="817">
        <v>11622375</v>
      </c>
      <c r="BW121" s="817"/>
      <c r="BX121" s="817"/>
      <c r="BY121" s="817"/>
      <c r="BZ121" s="817"/>
      <c r="CA121" s="817">
        <v>11300230</v>
      </c>
      <c r="CB121" s="817"/>
      <c r="CC121" s="817"/>
      <c r="CD121" s="817"/>
      <c r="CE121" s="817"/>
      <c r="CF121" s="875">
        <v>29.2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3831547</v>
      </c>
      <c r="DH121" s="817"/>
      <c r="DI121" s="817"/>
      <c r="DJ121" s="817"/>
      <c r="DK121" s="817"/>
      <c r="DL121" s="817">
        <v>3886579</v>
      </c>
      <c r="DM121" s="817"/>
      <c r="DN121" s="817"/>
      <c r="DO121" s="817"/>
      <c r="DP121" s="817"/>
      <c r="DQ121" s="817">
        <v>3337062</v>
      </c>
      <c r="DR121" s="817"/>
      <c r="DS121" s="817"/>
      <c r="DT121" s="817"/>
      <c r="DU121" s="817"/>
      <c r="DV121" s="794">
        <v>8.6</v>
      </c>
      <c r="DW121" s="794"/>
      <c r="DX121" s="794"/>
      <c r="DY121" s="794"/>
      <c r="DZ121" s="795"/>
    </row>
    <row r="122" spans="1:130" s="230" customFormat="1" ht="26.25" customHeight="1">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69405525</v>
      </c>
      <c r="BR122" s="845"/>
      <c r="BS122" s="845"/>
      <c r="BT122" s="845"/>
      <c r="BU122" s="845"/>
      <c r="BV122" s="845">
        <v>66592415</v>
      </c>
      <c r="BW122" s="845"/>
      <c r="BX122" s="845"/>
      <c r="BY122" s="845"/>
      <c r="BZ122" s="845"/>
      <c r="CA122" s="845">
        <v>63507989</v>
      </c>
      <c r="CB122" s="845"/>
      <c r="CC122" s="845"/>
      <c r="CD122" s="845"/>
      <c r="CE122" s="845"/>
      <c r="CF122" s="846">
        <v>164.4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271989</v>
      </c>
      <c r="DH122" s="817"/>
      <c r="DI122" s="817"/>
      <c r="DJ122" s="817"/>
      <c r="DK122" s="817"/>
      <c r="DL122" s="817">
        <v>260506</v>
      </c>
      <c r="DM122" s="817"/>
      <c r="DN122" s="817"/>
      <c r="DO122" s="817"/>
      <c r="DP122" s="817"/>
      <c r="DQ122" s="817">
        <v>265236</v>
      </c>
      <c r="DR122" s="817"/>
      <c r="DS122" s="817"/>
      <c r="DT122" s="817"/>
      <c r="DU122" s="817"/>
      <c r="DV122" s="794">
        <v>0.7</v>
      </c>
      <c r="DW122" s="794"/>
      <c r="DX122" s="794"/>
      <c r="DY122" s="794"/>
      <c r="DZ122" s="795"/>
    </row>
    <row r="123" spans="1:130" s="230" customFormat="1" ht="26.25" customHeight="1">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97236205</v>
      </c>
      <c r="BR123" s="833"/>
      <c r="BS123" s="833"/>
      <c r="BT123" s="833"/>
      <c r="BU123" s="833"/>
      <c r="BV123" s="833">
        <v>97007450</v>
      </c>
      <c r="BW123" s="833"/>
      <c r="BX123" s="833"/>
      <c r="BY123" s="833"/>
      <c r="BZ123" s="833"/>
      <c r="CA123" s="833">
        <v>94245857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1514758</v>
      </c>
      <c r="AB128" s="801"/>
      <c r="AC128" s="801"/>
      <c r="AD128" s="801"/>
      <c r="AE128" s="802"/>
      <c r="AF128" s="803">
        <v>1447040</v>
      </c>
      <c r="AG128" s="801"/>
      <c r="AH128" s="801"/>
      <c r="AI128" s="801"/>
      <c r="AJ128" s="802"/>
      <c r="AK128" s="803">
        <v>1245825</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11.35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44981916</v>
      </c>
      <c r="AB129" s="780"/>
      <c r="AC129" s="780"/>
      <c r="AD129" s="780"/>
      <c r="AE129" s="781"/>
      <c r="AF129" s="782">
        <v>44155754</v>
      </c>
      <c r="AG129" s="780"/>
      <c r="AH129" s="780"/>
      <c r="AI129" s="780"/>
      <c r="AJ129" s="781"/>
      <c r="AK129" s="782">
        <v>44770540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16.350000000000001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6274235</v>
      </c>
      <c r="AB130" s="780"/>
      <c r="AC130" s="780"/>
      <c r="AD130" s="780"/>
      <c r="AE130" s="781"/>
      <c r="AF130" s="782">
        <v>6187503</v>
      </c>
      <c r="AG130" s="780"/>
      <c r="AH130" s="780"/>
      <c r="AI130" s="780"/>
      <c r="AJ130" s="781"/>
      <c r="AK130" s="782">
        <v>6136474</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38707681</v>
      </c>
      <c r="AB131" s="764"/>
      <c r="AC131" s="764"/>
      <c r="AD131" s="764"/>
      <c r="AE131" s="765"/>
      <c r="AF131" s="766">
        <v>37968251</v>
      </c>
      <c r="AG131" s="764"/>
      <c r="AH131" s="764"/>
      <c r="AI131" s="764"/>
      <c r="AJ131" s="765"/>
      <c r="AK131" s="766">
        <v>38634066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4.7228972459999996</v>
      </c>
      <c r="AB132" s="745"/>
      <c r="AC132" s="745"/>
      <c r="AD132" s="745"/>
      <c r="AE132" s="746"/>
      <c r="AF132" s="747">
        <v>7.6457643519999996</v>
      </c>
      <c r="AG132" s="745"/>
      <c r="AH132" s="745"/>
      <c r="AI132" s="745"/>
      <c r="AJ132" s="746"/>
      <c r="AK132" s="747">
        <v>2.3109630760000002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v>
      </c>
      <c r="AB133" s="724"/>
      <c r="AC133" s="724"/>
      <c r="AD133" s="724"/>
      <c r="AE133" s="725"/>
      <c r="AF133" s="723">
        <v>6.1</v>
      </c>
      <c r="AG133" s="724"/>
      <c r="AH133" s="724"/>
      <c r="AI133" s="724"/>
      <c r="AJ133" s="725"/>
      <c r="AK133" s="723">
        <v>4.8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dO1N1sFandtbqO0EPS4nU9yKhG0tW5hVupLsJBjKsAM2OzF0YYJHSrOljiim1stS4s80rljwJ1C1A3l/GgHLQ==" saltValue="OuSg8Oz9+/ehMM+wyBAW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nJBF6sDcWWBE+FARTQFdj2by3A441du49d/uiePC09fOVcOWDCGz0aEsiMgY5J6fqXTdoxhfS20YGz1h0WRTvQ==" saltValue="EAVqTpE59o1EASBO264w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vWFBZul7Q1i2WVouUu8TQui6a4WwG/sE2kTH+dtjPXIph2kCoeRL+WSb5kJK898MW5sNDp7CPx6FEHbkLRaBA==" saltValue="Job8xKN6aJnaG2pttK1cd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12831113</v>
      </c>
      <c r="AP9" s="281">
        <v>68250</v>
      </c>
      <c r="AQ9" s="282">
        <v>64047</v>
      </c>
      <c r="AR9" s="283">
        <v>6.6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84824</v>
      </c>
      <c r="AP10" s="284">
        <v>451</v>
      </c>
      <c r="AQ10" s="285">
        <v>2298</v>
      </c>
      <c r="AR10" s="286">
        <v>-80.400000000000006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451217</v>
      </c>
      <c r="AP11" s="284">
        <v>2400</v>
      </c>
      <c r="AQ11" s="285">
        <v>1764</v>
      </c>
      <c r="AR11" s="286">
        <v>36.1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30</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t="s">
        <v>489</v>
      </c>
      <c r="AP13" s="284" t="s">
        <v>489</v>
      </c>
      <c r="AQ13" s="285">
        <v>1643</v>
      </c>
      <c r="AR13" s="286" t="s">
        <v>489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160922</v>
      </c>
      <c r="AP14" s="284">
        <v>856</v>
      </c>
      <c r="AQ14" s="285">
        <v>1378</v>
      </c>
      <c r="AR14" s="286">
        <v>-37.9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-423780</v>
      </c>
      <c r="AP15" s="284">
        <v>-2254</v>
      </c>
      <c r="AQ15" s="285">
        <v>-2215</v>
      </c>
      <c r="AR15" s="286">
        <v>1.8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13104296</v>
      </c>
      <c r="AP16" s="284">
        <v>69703</v>
      </c>
      <c r="AQ16" s="285">
        <v>68944</v>
      </c>
      <c r="AR16" s="286">
        <v>1.1000000000000001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7.1</v>
      </c>
      <c r="AP21" s="298">
        <v>6.5</v>
      </c>
      <c r="AQ21" s="299">
        <v>0.6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99.5</v>
      </c>
      <c r="AP22" s="303">
        <v>99.5</v>
      </c>
      <c r="AQ22" s="304">
        <v>0</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5643551</v>
      </c>
      <c r="AP32" s="312">
        <v>30019</v>
      </c>
      <c r="AQ32" s="313">
        <v>30222</v>
      </c>
      <c r="AR32" s="314">
        <v>-0.7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22</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2501542</v>
      </c>
      <c r="AP35" s="312">
        <v>13306</v>
      </c>
      <c r="AQ35" s="313">
        <v>7968</v>
      </c>
      <c r="AR35" s="314">
        <v>67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130025</v>
      </c>
      <c r="AP36" s="312">
        <v>692</v>
      </c>
      <c r="AQ36" s="313">
        <v>535</v>
      </c>
      <c r="AR36" s="314">
        <v>29.3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897</v>
      </c>
      <c r="AR37" s="314" t="s">
        <v>489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0</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-1245825</v>
      </c>
      <c r="AP39" s="312">
        <v>-6627</v>
      </c>
      <c r="AQ39" s="313">
        <v>-7440</v>
      </c>
      <c r="AR39" s="314">
        <v>-10.9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-6136474</v>
      </c>
      <c r="AP40" s="312">
        <v>-32640</v>
      </c>
      <c r="AQ40" s="313">
        <v>-23690</v>
      </c>
      <c r="AR40" s="314">
        <v>37.799999999999997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892819</v>
      </c>
      <c r="AP41" s="312">
        <v>4749</v>
      </c>
      <c r="AQ41" s="313">
        <v>8515</v>
      </c>
      <c r="AR41" s="314">
        <v>-44.2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2232310</v>
      </c>
      <c r="AN51" s="334">
        <v>11497</v>
      </c>
      <c r="AO51" s="335">
        <v>-58.6</v>
      </c>
      <c r="AP51" s="336">
        <v>46035</v>
      </c>
      <c r="AQ51" s="337">
        <v>2.2999999999999998</v>
      </c>
      <c r="AR51" s="338">
        <v>-60.9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882249</v>
      </c>
      <c r="AN52" s="342">
        <v>4544</v>
      </c>
      <c r="AO52" s="343">
        <v>-36.200000000000003</v>
      </c>
      <c r="AP52" s="344">
        <v>25158</v>
      </c>
      <c r="AQ52" s="345">
        <v>-0.4</v>
      </c>
      <c r="AR52" s="346">
        <v>-35.799999999999997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3266716</v>
      </c>
      <c r="AN53" s="334">
        <v>16949</v>
      </c>
      <c r="AO53" s="335">
        <v>47.4</v>
      </c>
      <c r="AP53" s="336">
        <v>43261</v>
      </c>
      <c r="AQ53" s="337">
        <v>-6</v>
      </c>
      <c r="AR53" s="338">
        <v>53.4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1314736</v>
      </c>
      <c r="AN54" s="342">
        <v>6821</v>
      </c>
      <c r="AO54" s="343">
        <v>50.1</v>
      </c>
      <c r="AP54" s="344">
        <v>24721</v>
      </c>
      <c r="AQ54" s="345">
        <v>-1.7</v>
      </c>
      <c r="AR54" s="346">
        <v>51.8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2700537</v>
      </c>
      <c r="AN55" s="334">
        <v>14150</v>
      </c>
      <c r="AO55" s="335">
        <v>-16.5</v>
      </c>
      <c r="AP55" s="336">
        <v>40626</v>
      </c>
      <c r="AQ55" s="337">
        <v>-6.1</v>
      </c>
      <c r="AR55" s="338">
        <v>-10.4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1277778</v>
      </c>
      <c r="AN56" s="342">
        <v>6695</v>
      </c>
      <c r="AO56" s="343">
        <v>-1.8</v>
      </c>
      <c r="AP56" s="344">
        <v>24279</v>
      </c>
      <c r="AQ56" s="345">
        <v>-1.8</v>
      </c>
      <c r="AR56" s="346">
        <v>0</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4120206</v>
      </c>
      <c r="AN57" s="334">
        <v>21754</v>
      </c>
      <c r="AO57" s="335">
        <v>53.7</v>
      </c>
      <c r="AP57" s="336">
        <v>46133</v>
      </c>
      <c r="AQ57" s="337">
        <v>13.6</v>
      </c>
      <c r="AR57" s="338">
        <v>40.1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2054807</v>
      </c>
      <c r="AN58" s="342">
        <v>10849</v>
      </c>
      <c r="AO58" s="343">
        <v>62</v>
      </c>
      <c r="AP58" s="344">
        <v>27280</v>
      </c>
      <c r="AQ58" s="345">
        <v>12.4</v>
      </c>
      <c r="AR58" s="346">
        <v>49.6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5944524</v>
      </c>
      <c r="AN59" s="334">
        <v>31619</v>
      </c>
      <c r="AO59" s="335">
        <v>45.3</v>
      </c>
      <c r="AP59" s="336">
        <v>49174</v>
      </c>
      <c r="AQ59" s="337">
        <v>6.6</v>
      </c>
      <c r="AR59" s="338">
        <v>38.700000000000003</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3711548</v>
      </c>
      <c r="AN60" s="342">
        <v>19742</v>
      </c>
      <c r="AO60" s="343">
        <v>82</v>
      </c>
      <c r="AP60" s="344">
        <v>29896</v>
      </c>
      <c r="AQ60" s="345">
        <v>9.6</v>
      </c>
      <c r="AR60" s="346">
        <v>72.400000000000006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3652859</v>
      </c>
      <c r="AN61" s="349">
        <v>19194</v>
      </c>
      <c r="AO61" s="350">
        <v>14.3</v>
      </c>
      <c r="AP61" s="351">
        <v>45046</v>
      </c>
      <c r="AQ61" s="352">
        <v>2.1</v>
      </c>
      <c r="AR61" s="338">
        <v>12.2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1848224</v>
      </c>
      <c r="AN62" s="342">
        <v>9730</v>
      </c>
      <c r="AO62" s="343">
        <v>31.2</v>
      </c>
      <c r="AP62" s="344">
        <v>26267</v>
      </c>
      <c r="AQ62" s="345">
        <v>3.6</v>
      </c>
      <c r="AR62" s="346">
        <v>27.6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txwEK5+fhCHO2jt+4j7hNXl/3tj1DMS0Q7+uBcES50wylSpngNgk1B2luirsKDf5tUo+p9gJvMl6gAAKyb4Jeg==" saltValue="9TAjQmp7GgKCq9dkD85i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1" spans="125:125" ht="13.5" hidden="1" customHeight="1">
      <c r="DU121" s="259"/>
    </row>
  </sheetData>
  <sheetProtection algorithmName="SHA-512" hashValue="qhADZ0bn13l6ROYyTS0ChQuWQuibjmmYpbyxj2waODDdt3uivooRJ9/pa2NeFUCqMJtWwkeOZIkW//pq6A6cfA==" saltValue="FVIoCq9eFSXXhcCZc0qx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nhoUzDOgkR6+v2w46/YidbfjldeRkS4ArLLgHd86VFqoY4jWFgFD7Od7EzVKsdKEVsshTrCHA3Zcm4w+sjO4lg==" saltValue="JTycVD+QSrCn1+26eRc1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6.5</v>
      </c>
      <c r="G47" s="12">
        <v>6.73</v>
      </c>
      <c r="H47" s="12">
        <v>11.38</v>
      </c>
      <c r="I47" s="12">
        <v>11.6</v>
      </c>
      <c r="J47" s="13">
        <v>9.99</v>
      </c>
    </row>
    <row r="48" spans="2:10" ht="57.75" customHeight="1">
      <c r="B48" s="14"/>
      <c r="C48" s="1141" t="s">
        <v>4</v>
      </c>
      <c r="D48" s="1141"/>
      <c r="E48" s="1142"/>
      <c r="F48" s="15">
        <v>0.71</v>
      </c>
      <c r="G48" s="16">
        <v>1.86</v>
      </c>
      <c r="H48" s="16">
        <v>5.0599999999999996</v>
      </c>
      <c r="I48" s="16">
        <v>2.2000000000000002</v>
      </c>
      <c r="J48" s="17">
        <v>2.95</v>
      </c>
    </row>
    <row r="49" spans="2:10" ht="57.75" customHeight="1" thickBot="1">
      <c r="B49" s="18"/>
      <c r="C49" s="1143" t="s">
        <v>5</v>
      </c>
      <c r="D49" s="1143"/>
      <c r="E49" s="1144"/>
      <c r="F49" s="19">
        <v>0.76</v>
      </c>
      <c r="G49" s="20">
        <v>1.1599999999999999</v>
      </c>
      <c r="H49" s="20">
        <v>7.22</v>
      </c>
      <c r="I49" s="20" t="s">
        <v>532</v>
      </c>
      <c r="J49" s="21" t="s">
        <v>533</v>
      </c>
    </row>
    <row r="50" spans="2:10"/>
  </sheetData>
  <sheetProtection algorithmName="SHA-512" hashValue="bkNk7nrQ/BRRVaHYMrwvG4Gh4/7qMYC3TwQRKGgfCY0w7rM/PHLuCBg1i2qGgnAsg0Vqfi6ZBd0ePBRClfDYiw==" saltValue="ATG7M6XYhEILHwYykRRc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534</v>
      </c>
      <c r="D34" s="1151"/>
      <c r="E34" s="1152"/>
      <c r="F34" s="32" t="s">
        <v>535</v>
      </c>
      <c r="G34" s="33">
        <v>0.04</v>
      </c>
      <c r="H34" s="33">
        <v>3.88</v>
      </c>
      <c r="I34" s="33">
        <v>6.75</v>
      </c>
      <c r="J34" s="34">
        <v>6.77</v>
      </c>
      <c r="K34" s="22"/>
      <c r="L34" s="22"/>
      <c r="M34" s="22"/>
      <c r="N34" s="22"/>
      <c r="O34" s="22"/>
      <c r="P34" s="22"/>
    </row>
    <row r="35" spans="1:16" ht="39" customHeight="1">
      <c r="A35" s="22"/>
      <c r="B35" s="35"/>
      <c r="C35" s="1145" t="s">
        <v>536</v>
      </c>
      <c r="D35" s="1146"/>
      <c r="E35" s="1147"/>
      <c r="F35" s="36">
        <v>2.02</v>
      </c>
      <c r="G35" s="37">
        <v>2.41</v>
      </c>
      <c r="H35" s="37">
        <v>2.97</v>
      </c>
      <c r="I35" s="37">
        <v>3.31</v>
      </c>
      <c r="J35" s="38">
        <v>5.62</v>
      </c>
      <c r="K35" s="22"/>
      <c r="L35" s="22"/>
      <c r="M35" s="22"/>
      <c r="N35" s="22"/>
      <c r="O35" s="22"/>
      <c r="P35" s="22"/>
    </row>
    <row r="36" spans="1:16" ht="39" customHeight="1">
      <c r="A36" s="22"/>
      <c r="B36" s="35"/>
      <c r="C36" s="1145" t="s">
        <v>537</v>
      </c>
      <c r="D36" s="1146"/>
      <c r="E36" s="1147"/>
      <c r="F36" s="36">
        <v>0.7</v>
      </c>
      <c r="G36" s="37">
        <v>1.85</v>
      </c>
      <c r="H36" s="37">
        <v>5.0599999999999996</v>
      </c>
      <c r="I36" s="37">
        <v>2.19</v>
      </c>
      <c r="J36" s="38">
        <v>2.94</v>
      </c>
      <c r="K36" s="22"/>
      <c r="L36" s="22"/>
      <c r="M36" s="22"/>
      <c r="N36" s="22"/>
      <c r="O36" s="22"/>
      <c r="P36" s="22"/>
    </row>
    <row r="37" spans="1:16" ht="39" customHeight="1">
      <c r="A37" s="22"/>
      <c r="B37" s="35"/>
      <c r="C37" s="1145" t="s">
        <v>538</v>
      </c>
      <c r="D37" s="1146"/>
      <c r="E37" s="1147"/>
      <c r="F37" s="36">
        <v>0.79</v>
      </c>
      <c r="G37" s="37">
        <v>1.1100000000000001</v>
      </c>
      <c r="H37" s="37">
        <v>0.86</v>
      </c>
      <c r="I37" s="37">
        <v>0.52</v>
      </c>
      <c r="J37" s="38">
        <v>0.2</v>
      </c>
      <c r="K37" s="22"/>
      <c r="L37" s="22"/>
      <c r="M37" s="22"/>
      <c r="N37" s="22"/>
      <c r="O37" s="22"/>
      <c r="P37" s="22"/>
    </row>
    <row r="38" spans="1:16" ht="39" customHeight="1">
      <c r="A38" s="22"/>
      <c r="B38" s="35"/>
      <c r="C38" s="1145" t="s">
        <v>539</v>
      </c>
      <c r="D38" s="1146"/>
      <c r="E38" s="1147"/>
      <c r="F38" s="36">
        <v>7.0000000000000007E-2</v>
      </c>
      <c r="G38" s="37">
        <v>7.0000000000000007E-2</v>
      </c>
      <c r="H38" s="37">
        <v>0.06</v>
      </c>
      <c r="I38" s="37">
        <v>0.08</v>
      </c>
      <c r="J38" s="38">
        <v>0.09</v>
      </c>
      <c r="K38" s="22"/>
      <c r="L38" s="22"/>
      <c r="M38" s="22"/>
      <c r="N38" s="22"/>
      <c r="O38" s="22"/>
      <c r="P38" s="22"/>
    </row>
    <row r="39" spans="1:16" ht="39" customHeight="1">
      <c r="A39" s="22"/>
      <c r="B39" s="35"/>
      <c r="C39" s="1145" t="s">
        <v>540</v>
      </c>
      <c r="D39" s="1146"/>
      <c r="E39" s="1147"/>
      <c r="F39" s="36">
        <v>0</v>
      </c>
      <c r="G39" s="37">
        <v>0.04</v>
      </c>
      <c r="H39" s="37">
        <v>0.06</v>
      </c>
      <c r="I39" s="37">
        <v>0.05</v>
      </c>
      <c r="J39" s="38">
        <v>0.08</v>
      </c>
      <c r="K39" s="22"/>
      <c r="L39" s="22"/>
      <c r="M39" s="22"/>
      <c r="N39" s="22"/>
      <c r="O39" s="22"/>
      <c r="P39" s="22"/>
    </row>
    <row r="40" spans="1:16" ht="39" customHeight="1">
      <c r="A40" s="22"/>
      <c r="B40" s="35"/>
      <c r="C40" s="1145" t="s">
        <v>541</v>
      </c>
      <c r="D40" s="1146"/>
      <c r="E40" s="1147"/>
      <c r="F40" s="36" t="s">
        <v>542</v>
      </c>
      <c r="G40" s="37">
        <v>0.7</v>
      </c>
      <c r="H40" s="37">
        <v>0.52</v>
      </c>
      <c r="I40" s="37">
        <v>0.44</v>
      </c>
      <c r="J40" s="38">
        <v>7.0000000000000007E-2</v>
      </c>
      <c r="K40" s="22"/>
      <c r="L40" s="22"/>
      <c r="M40" s="22"/>
      <c r="N40" s="22"/>
      <c r="O40" s="22"/>
      <c r="P40" s="22"/>
    </row>
    <row r="41" spans="1:16" ht="39" customHeight="1">
      <c r="A41" s="22"/>
      <c r="B41" s="35"/>
      <c r="C41" s="1145" t="s">
        <v>543</v>
      </c>
      <c r="D41" s="1146"/>
      <c r="E41" s="1147"/>
      <c r="F41" s="36">
        <v>0</v>
      </c>
      <c r="G41" s="37">
        <v>0</v>
      </c>
      <c r="H41" s="37">
        <v>0</v>
      </c>
      <c r="I41" s="37">
        <v>0</v>
      </c>
      <c r="J41" s="38">
        <v>0</v>
      </c>
      <c r="K41" s="22"/>
      <c r="L41" s="22"/>
      <c r="M41" s="22"/>
      <c r="N41" s="22"/>
      <c r="O41" s="22"/>
      <c r="P41" s="22"/>
    </row>
    <row r="42" spans="1:16" ht="39" customHeight="1">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545</v>
      </c>
      <c r="D43" s="1149"/>
      <c r="E43" s="1150"/>
      <c r="F43" s="41">
        <v>0.16</v>
      </c>
      <c r="G43" s="42">
        <v>0.17</v>
      </c>
      <c r="H43" s="42">
        <v>0.05</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oAz+0aYa3hqpgGKrMf03JTF+zReTmrxXJkQLAiuiGbx9SkaEgI0kv7DbJYaM6Jmh0RBTjpxNndbtXXInaxiRg==" saltValue="4xFQhYDtpxHYx70b1oc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76" t="s">
        <v>9</v>
      </c>
      <c r="C45" s="1177"/>
      <c r="D45" s="58"/>
      <c r="E45" s="1182" t="s">
        <v>10</v>
      </c>
      <c r="F45" s="1182"/>
      <c r="G45" s="1182"/>
      <c r="H45" s="1182"/>
      <c r="I45" s="1182"/>
      <c r="J45" s="1183"/>
      <c r="K45" s="59">
        <v>7426</v>
      </c>
      <c r="L45" s="60">
        <v>7273</v>
      </c>
      <c r="M45" s="60">
        <v>6696</v>
      </c>
      <c r="N45" s="60">
        <v>7824</v>
      </c>
      <c r="O45" s="61">
        <v>5644</v>
      </c>
      <c r="P45" s="48"/>
      <c r="Q45" s="48"/>
      <c r="R45" s="48"/>
      <c r="S45" s="48"/>
      <c r="T45" s="48"/>
      <c r="U45" s="48"/>
    </row>
    <row r="46" spans="1:21" ht="30.75" customHeight="1">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78"/>
      <c r="C48" s="1179"/>
      <c r="D48" s="62"/>
      <c r="E48" s="1155" t="s">
        <v>13</v>
      </c>
      <c r="F48" s="1155"/>
      <c r="G48" s="1155"/>
      <c r="H48" s="1155"/>
      <c r="I48" s="1155"/>
      <c r="J48" s="1156"/>
      <c r="K48" s="63">
        <v>2646</v>
      </c>
      <c r="L48" s="64">
        <v>2651</v>
      </c>
      <c r="M48" s="64">
        <v>2608</v>
      </c>
      <c r="N48" s="64">
        <v>2586</v>
      </c>
      <c r="O48" s="65">
        <v>2502</v>
      </c>
      <c r="P48" s="48"/>
      <c r="Q48" s="48"/>
      <c r="R48" s="48"/>
      <c r="S48" s="48"/>
      <c r="T48" s="48"/>
      <c r="U48" s="48"/>
    </row>
    <row r="49" spans="1:21" ht="30.75" customHeight="1">
      <c r="A49" s="48"/>
      <c r="B49" s="1178"/>
      <c r="C49" s="1179"/>
      <c r="D49" s="62"/>
      <c r="E49" s="1155" t="s">
        <v>14</v>
      </c>
      <c r="F49" s="1155"/>
      <c r="G49" s="1155"/>
      <c r="H49" s="1155"/>
      <c r="I49" s="1155"/>
      <c r="J49" s="1156"/>
      <c r="K49" s="63">
        <v>728</v>
      </c>
      <c r="L49" s="64">
        <v>446</v>
      </c>
      <c r="M49" s="64">
        <v>262</v>
      </c>
      <c r="N49" s="64">
        <v>77</v>
      </c>
      <c r="O49" s="65">
        <v>130</v>
      </c>
      <c r="P49" s="48"/>
      <c r="Q49" s="48"/>
      <c r="R49" s="48"/>
      <c r="S49" s="48"/>
      <c r="T49" s="48"/>
      <c r="U49" s="48"/>
    </row>
    <row r="50" spans="1:21" ht="30.75" customHeight="1">
      <c r="A50" s="48"/>
      <c r="B50" s="1178"/>
      <c r="C50" s="1179"/>
      <c r="D50" s="62"/>
      <c r="E50" s="1155" t="s">
        <v>15</v>
      </c>
      <c r="F50" s="1155"/>
      <c r="G50" s="1155"/>
      <c r="H50" s="1155"/>
      <c r="I50" s="1155"/>
      <c r="J50" s="1156"/>
      <c r="K50" s="63">
        <v>51</v>
      </c>
      <c r="L50" s="64">
        <v>51</v>
      </c>
      <c r="M50" s="64">
        <v>51</v>
      </c>
      <c r="N50" s="64">
        <v>51</v>
      </c>
      <c r="O50" s="65" t="s">
        <v>489</v>
      </c>
      <c r="P50" s="48"/>
      <c r="Q50" s="48"/>
      <c r="R50" s="48"/>
      <c r="S50" s="48"/>
      <c r="T50" s="48"/>
      <c r="U50" s="48"/>
    </row>
    <row r="51" spans="1:21" ht="30.75" customHeight="1">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c r="A52" s="48"/>
      <c r="B52" s="1153" t="s">
        <v>17</v>
      </c>
      <c r="C52" s="1154"/>
      <c r="D52" s="66"/>
      <c r="E52" s="1155" t="s">
        <v>18</v>
      </c>
      <c r="F52" s="1155"/>
      <c r="G52" s="1155"/>
      <c r="H52" s="1155"/>
      <c r="I52" s="1155"/>
      <c r="J52" s="1156"/>
      <c r="K52" s="63">
        <v>8264</v>
      </c>
      <c r="L52" s="64">
        <v>8181</v>
      </c>
      <c r="M52" s="64">
        <v>7790</v>
      </c>
      <c r="N52" s="64">
        <v>7634</v>
      </c>
      <c r="O52" s="65">
        <v>7382</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2587</v>
      </c>
      <c r="L53" s="69">
        <v>2240</v>
      </c>
      <c r="M53" s="69">
        <v>1827</v>
      </c>
      <c r="N53" s="69">
        <v>2904</v>
      </c>
      <c r="O53" s="70">
        <v>894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f0koUPWooNo/ugCVZZUEOh0z0Hikth7G4Qh3qbEBN6fr34Hoqej7ANagesYib1S+KUqOxXmGIateBNzaG7uXw==" saltValue="UfJUnaF7OpWBFJAg3kKe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96" t="s">
        <v>30</v>
      </c>
      <c r="C41" s="1197"/>
      <c r="D41" s="105"/>
      <c r="E41" s="1198" t="s">
        <v>31</v>
      </c>
      <c r="F41" s="1198"/>
      <c r="G41" s="1198"/>
      <c r="H41" s="1199"/>
      <c r="I41" s="355">
        <v>65672</v>
      </c>
      <c r="J41" s="356">
        <v>62223</v>
      </c>
      <c r="K41" s="356">
        <v>58262</v>
      </c>
      <c r="L41" s="356">
        <v>53433</v>
      </c>
      <c r="M41" s="357">
        <v>51206</v>
      </c>
    </row>
    <row r="42" spans="2:13" ht="27.75" customHeight="1">
      <c r="B42" s="1186"/>
      <c r="C42" s="1187"/>
      <c r="D42" s="106"/>
      <c r="E42" s="1190" t="s">
        <v>32</v>
      </c>
      <c r="F42" s="1190"/>
      <c r="G42" s="1190"/>
      <c r="H42" s="1191"/>
      <c r="I42" s="358">
        <v>148</v>
      </c>
      <c r="J42" s="359">
        <v>100</v>
      </c>
      <c r="K42" s="359">
        <v>51</v>
      </c>
      <c r="L42" s="359" t="s">
        <v>489</v>
      </c>
      <c r="M42" s="360" t="s">
        <v>489</v>
      </c>
    </row>
    <row r="43" spans="2:13" ht="27.75" customHeight="1">
      <c r="B43" s="1186"/>
      <c r="C43" s="1187"/>
      <c r="D43" s="106"/>
      <c r="E43" s="1190" t="s">
        <v>33</v>
      </c>
      <c r="F43" s="1190"/>
      <c r="G43" s="1190"/>
      <c r="H43" s="1191"/>
      <c r="I43" s="358">
        <v>26898</v>
      </c>
      <c r="J43" s="359">
        <v>24488</v>
      </c>
      <c r="K43" s="359">
        <v>22823</v>
      </c>
      <c r="L43" s="359">
        <v>21534</v>
      </c>
      <c r="M43" s="360">
        <v>19681</v>
      </c>
    </row>
    <row r="44" spans="2:13" ht="27.75" customHeight="1">
      <c r="B44" s="1186"/>
      <c r="C44" s="1187"/>
      <c r="D44" s="106"/>
      <c r="E44" s="1190" t="s">
        <v>34</v>
      </c>
      <c r="F44" s="1190"/>
      <c r="G44" s="1190"/>
      <c r="H44" s="1191"/>
      <c r="I44" s="358">
        <v>1757</v>
      </c>
      <c r="J44" s="359">
        <v>1841</v>
      </c>
      <c r="K44" s="359">
        <v>2005</v>
      </c>
      <c r="L44" s="359">
        <v>2714</v>
      </c>
      <c r="M44" s="360">
        <v>3212</v>
      </c>
    </row>
    <row r="45" spans="2:13" ht="27.75" customHeight="1">
      <c r="B45" s="1186"/>
      <c r="C45" s="1187"/>
      <c r="D45" s="106"/>
      <c r="E45" s="1190" t="s">
        <v>35</v>
      </c>
      <c r="F45" s="1190"/>
      <c r="G45" s="1190"/>
      <c r="H45" s="1191"/>
      <c r="I45" s="358">
        <v>9278</v>
      </c>
      <c r="J45" s="359">
        <v>8967</v>
      </c>
      <c r="K45" s="359">
        <v>9270</v>
      </c>
      <c r="L45" s="359">
        <v>8992</v>
      </c>
      <c r="M45" s="360">
        <v>9384</v>
      </c>
    </row>
    <row r="46" spans="2:13" ht="27.75" customHeight="1">
      <c r="B46" s="1186"/>
      <c r="C46" s="1187"/>
      <c r="D46" s="107"/>
      <c r="E46" s="1190" t="s">
        <v>36</v>
      </c>
      <c r="F46" s="1190"/>
      <c r="G46" s="1190"/>
      <c r="H46" s="1191"/>
      <c r="I46" s="358" t="s">
        <v>489</v>
      </c>
      <c r="J46" s="359" t="s">
        <v>489</v>
      </c>
      <c r="K46" s="359" t="s">
        <v>489</v>
      </c>
      <c r="L46" s="359" t="s">
        <v>489</v>
      </c>
      <c r="M46" s="360" t="s">
        <v>489</v>
      </c>
    </row>
    <row r="47" spans="2:13" ht="27.75" customHeight="1">
      <c r="B47" s="1186"/>
      <c r="C47" s="1187"/>
      <c r="D47" s="108"/>
      <c r="E47" s="1200" t="s">
        <v>37</v>
      </c>
      <c r="F47" s="1201"/>
      <c r="G47" s="1201"/>
      <c r="H47" s="1202"/>
      <c r="I47" s="358" t="s">
        <v>489</v>
      </c>
      <c r="J47" s="359" t="s">
        <v>489</v>
      </c>
      <c r="K47" s="359" t="s">
        <v>489</v>
      </c>
      <c r="L47" s="359" t="s">
        <v>489</v>
      </c>
      <c r="M47" s="360" t="s">
        <v>489</v>
      </c>
    </row>
    <row r="48" spans="2:13" ht="27.75" customHeight="1">
      <c r="B48" s="1186"/>
      <c r="C48" s="1187"/>
      <c r="D48" s="106"/>
      <c r="E48" s="1190" t="s">
        <v>38</v>
      </c>
      <c r="F48" s="1190"/>
      <c r="G48" s="1190"/>
      <c r="H48" s="1191"/>
      <c r="I48" s="358" t="s">
        <v>489</v>
      </c>
      <c r="J48" s="359" t="s">
        <v>489</v>
      </c>
      <c r="K48" s="359" t="s">
        <v>489</v>
      </c>
      <c r="L48" s="359" t="s">
        <v>489</v>
      </c>
      <c r="M48" s="360" t="s">
        <v>489</v>
      </c>
    </row>
    <row r="49" spans="2:13" ht="27.75" customHeight="1">
      <c r="B49" s="1188"/>
      <c r="C49" s="1189"/>
      <c r="D49" s="106"/>
      <c r="E49" s="1190" t="s">
        <v>39</v>
      </c>
      <c r="F49" s="1190"/>
      <c r="G49" s="1190"/>
      <c r="H49" s="1191"/>
      <c r="I49" s="358" t="s">
        <v>489</v>
      </c>
      <c r="J49" s="359" t="s">
        <v>489</v>
      </c>
      <c r="K49" s="359" t="s">
        <v>489</v>
      </c>
      <c r="L49" s="359" t="s">
        <v>489</v>
      </c>
      <c r="M49" s="360" t="s">
        <v>489</v>
      </c>
    </row>
    <row r="50" spans="2:13" ht="27.75" customHeight="1">
      <c r="B50" s="1184" t="s">
        <v>40</v>
      </c>
      <c r="C50" s="1185"/>
      <c r="D50" s="109"/>
      <c r="E50" s="1190" t="s">
        <v>41</v>
      </c>
      <c r="F50" s="1190"/>
      <c r="G50" s="1190"/>
      <c r="H50" s="1191"/>
      <c r="I50" s="358">
        <v>9513</v>
      </c>
      <c r="J50" s="359">
        <v>11040</v>
      </c>
      <c r="K50" s="359">
        <v>16659</v>
      </c>
      <c r="L50" s="359">
        <v>18793</v>
      </c>
      <c r="M50" s="360">
        <v>19438</v>
      </c>
    </row>
    <row r="51" spans="2:13" ht="27.75" customHeight="1">
      <c r="B51" s="1186"/>
      <c r="C51" s="1187"/>
      <c r="D51" s="106"/>
      <c r="E51" s="1190" t="s">
        <v>42</v>
      </c>
      <c r="F51" s="1190"/>
      <c r="G51" s="1190"/>
      <c r="H51" s="1191"/>
      <c r="I51" s="358">
        <v>10894</v>
      </c>
      <c r="J51" s="359">
        <v>10720</v>
      </c>
      <c r="K51" s="359">
        <v>11172</v>
      </c>
      <c r="L51" s="359">
        <v>11622</v>
      </c>
      <c r="M51" s="360">
        <v>11300</v>
      </c>
    </row>
    <row r="52" spans="2:13" ht="27.75" customHeight="1">
      <c r="B52" s="1188"/>
      <c r="C52" s="1189"/>
      <c r="D52" s="106"/>
      <c r="E52" s="1190" t="s">
        <v>43</v>
      </c>
      <c r="F52" s="1190"/>
      <c r="G52" s="1190"/>
      <c r="H52" s="1191"/>
      <c r="I52" s="358">
        <v>73280</v>
      </c>
      <c r="J52" s="359">
        <v>71586</v>
      </c>
      <c r="K52" s="359">
        <v>69406</v>
      </c>
      <c r="L52" s="359">
        <v>66592</v>
      </c>
      <c r="M52" s="360">
        <v>63508</v>
      </c>
    </row>
    <row r="53" spans="2:13" ht="27.75" customHeight="1" thickBot="1">
      <c r="B53" s="1192" t="s">
        <v>19</v>
      </c>
      <c r="C53" s="1193"/>
      <c r="D53" s="110"/>
      <c r="E53" s="1194" t="s">
        <v>44</v>
      </c>
      <c r="F53" s="1194"/>
      <c r="G53" s="1194"/>
      <c r="H53" s="1195"/>
      <c r="I53" s="361">
        <v>10065</v>
      </c>
      <c r="J53" s="362">
        <v>4272</v>
      </c>
      <c r="K53" s="362">
        <v>-4826</v>
      </c>
      <c r="L53" s="362">
        <v>-10334</v>
      </c>
      <c r="M53" s="363">
        <v>-10763</v>
      </c>
    </row>
    <row r="54" spans="2:13" ht="27.75" customHeight="1">
      <c r="B54" s="111"/>
      <c r="C54" s="112"/>
      <c r="D54" s="112"/>
      <c r="E54" s="113"/>
      <c r="F54" s="113"/>
      <c r="G54" s="113"/>
      <c r="H54" s="113"/>
      <c r="I54" s="114"/>
      <c r="J54" s="114"/>
      <c r="K54" s="114"/>
      <c r="L54" s="114"/>
      <c r="M54" s="114"/>
    </row>
    <row r="55" spans="2:13"/>
  </sheetData>
  <sheetProtection algorithmName="SHA-512" hashValue="0Yp6mVSzqv6okNlN4rb3YiHhbv7lvB4UpCuwp9PKtS0P4HUUcVaeEhHgIRO4N8TRMeEV22ebG6IzUp9cfv7ZNw==" saltValue="MeIEbE21v2Nh+wV9IQqK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5120</v>
      </c>
      <c r="G55" s="122">
        <v>5120</v>
      </c>
      <c r="H55" s="123">
        <v>4474</v>
      </c>
    </row>
    <row r="56" spans="2:8" ht="52.5" customHeight="1">
      <c r="B56" s="124"/>
      <c r="C56" s="1213" t="s">
        <v>47</v>
      </c>
      <c r="D56" s="1213"/>
      <c r="E56" s="1214"/>
      <c r="F56" s="125">
        <v>718</v>
      </c>
      <c r="G56" s="125">
        <v>1918</v>
      </c>
      <c r="H56" s="126">
        <v>2739</v>
      </c>
    </row>
    <row r="57" spans="2:8" ht="53.25" customHeight="1">
      <c r="B57" s="124"/>
      <c r="C57" s="1215" t="s">
        <v>48</v>
      </c>
      <c r="D57" s="1215"/>
      <c r="E57" s="1216"/>
      <c r="F57" s="127">
        <v>7380</v>
      </c>
      <c r="G57" s="127">
        <v>7835</v>
      </c>
      <c r="H57" s="128">
        <v>7958</v>
      </c>
    </row>
    <row r="58" spans="2:8" ht="45.75" customHeight="1">
      <c r="B58" s="129"/>
      <c r="C58" s="1203" t="s">
        <v>558</v>
      </c>
      <c r="D58" s="1204"/>
      <c r="E58" s="1205"/>
      <c r="F58" s="130">
        <v>2230</v>
      </c>
      <c r="G58" s="130">
        <v>2326</v>
      </c>
      <c r="H58" s="131">
        <v>2563</v>
      </c>
    </row>
    <row r="59" spans="2:8" ht="45.75" customHeight="1">
      <c r="B59" s="129"/>
      <c r="C59" s="1203" t="s">
        <v>562</v>
      </c>
      <c r="D59" s="1204"/>
      <c r="E59" s="1205"/>
      <c r="F59" s="130">
        <v>1955</v>
      </c>
      <c r="G59" s="130">
        <v>2265</v>
      </c>
      <c r="H59" s="131">
        <v>2465</v>
      </c>
    </row>
    <row r="60" spans="2:8" ht="45.75" customHeight="1">
      <c r="B60" s="129"/>
      <c r="C60" s="1203" t="s">
        <v>561</v>
      </c>
      <c r="D60" s="1204"/>
      <c r="E60" s="1205"/>
      <c r="F60" s="130">
        <v>711</v>
      </c>
      <c r="G60" s="130">
        <v>728</v>
      </c>
      <c r="H60" s="131">
        <v>501</v>
      </c>
    </row>
    <row r="61" spans="2:8" ht="45.75" customHeight="1">
      <c r="B61" s="129"/>
      <c r="C61" s="1203" t="s">
        <v>559</v>
      </c>
      <c r="D61" s="1204"/>
      <c r="E61" s="1205"/>
      <c r="F61" s="130">
        <v>460</v>
      </c>
      <c r="G61" s="130">
        <v>460</v>
      </c>
      <c r="H61" s="131">
        <v>460</v>
      </c>
    </row>
    <row r="62" spans="2:8" ht="45.75" customHeight="1" thickBot="1">
      <c r="B62" s="132"/>
      <c r="C62" s="1206" t="s">
        <v>560</v>
      </c>
      <c r="D62" s="1207"/>
      <c r="E62" s="1208"/>
      <c r="F62" s="133">
        <v>432</v>
      </c>
      <c r="G62" s="133">
        <v>432</v>
      </c>
      <c r="H62" s="134">
        <v>433</v>
      </c>
    </row>
    <row r="63" spans="2:8" ht="52.5" customHeight="1" thickBot="1">
      <c r="B63" s="135"/>
      <c r="C63" s="1209" t="s">
        <v>49</v>
      </c>
      <c r="D63" s="1209"/>
      <c r="E63" s="1210"/>
      <c r="F63" s="136">
        <v>13218</v>
      </c>
      <c r="G63" s="136">
        <v>14874</v>
      </c>
      <c r="H63" s="137">
        <v>15171</v>
      </c>
    </row>
    <row r="64" spans="2:8"/>
  </sheetData>
  <sheetProtection algorithmName="SHA-512" hashValue="Eyh0eoD6vUgy0s73Y31vnRRDAaLPgWJsdUtQrxCbne1KK4lKNjfPk3rL1iOhOLWt8uJTe/wOoEVwjfuMkF4PSw==" saltValue="ctTPr70ZcS5s1vS0h/aU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11497</v>
      </c>
      <c r="E3" s="156"/>
      <c r="F3" s="157">
        <v>46035</v>
      </c>
      <c r="G3" s="158"/>
      <c r="H3" s="159"/>
    </row>
    <row r="4" spans="1:8">
      <c r="A4" s="160"/>
      <c r="B4" s="161"/>
      <c r="C4" s="162"/>
      <c r="D4" s="163">
        <v>4544</v>
      </c>
      <c r="E4" s="164"/>
      <c r="F4" s="165">
        <v>25158</v>
      </c>
      <c r="G4" s="166"/>
      <c r="H4" s="167"/>
    </row>
    <row r="5" spans="1:8">
      <c r="A5" s="148" t="s">
        <v>521</v>
      </c>
      <c r="B5" s="153"/>
      <c r="C5" s="154"/>
      <c r="D5" s="155">
        <v>16949</v>
      </c>
      <c r="E5" s="156"/>
      <c r="F5" s="157">
        <v>43261</v>
      </c>
      <c r="G5" s="158"/>
      <c r="H5" s="159"/>
    </row>
    <row r="6" spans="1:8">
      <c r="A6" s="160"/>
      <c r="B6" s="161"/>
      <c r="C6" s="162"/>
      <c r="D6" s="163">
        <v>6821</v>
      </c>
      <c r="E6" s="164"/>
      <c r="F6" s="165">
        <v>24721</v>
      </c>
      <c r="G6" s="166"/>
      <c r="H6" s="167"/>
    </row>
    <row r="7" spans="1:8">
      <c r="A7" s="148" t="s">
        <v>522</v>
      </c>
      <c r="B7" s="153"/>
      <c r="C7" s="154"/>
      <c r="D7" s="155">
        <v>14150</v>
      </c>
      <c r="E7" s="156"/>
      <c r="F7" s="157">
        <v>40626</v>
      </c>
      <c r="G7" s="158"/>
      <c r="H7" s="159"/>
    </row>
    <row r="8" spans="1:8">
      <c r="A8" s="160"/>
      <c r="B8" s="161"/>
      <c r="C8" s="162"/>
      <c r="D8" s="163">
        <v>6695</v>
      </c>
      <c r="E8" s="164"/>
      <c r="F8" s="165">
        <v>24279</v>
      </c>
      <c r="G8" s="166"/>
      <c r="H8" s="167"/>
    </row>
    <row r="9" spans="1:8">
      <c r="A9" s="148" t="s">
        <v>523</v>
      </c>
      <c r="B9" s="153"/>
      <c r="C9" s="154"/>
      <c r="D9" s="155">
        <v>21754</v>
      </c>
      <c r="E9" s="156"/>
      <c r="F9" s="157">
        <v>46133</v>
      </c>
      <c r="G9" s="158"/>
      <c r="H9" s="159"/>
    </row>
    <row r="10" spans="1:8">
      <c r="A10" s="160"/>
      <c r="B10" s="161"/>
      <c r="C10" s="162"/>
      <c r="D10" s="163">
        <v>10849</v>
      </c>
      <c r="E10" s="164"/>
      <c r="F10" s="165">
        <v>27280</v>
      </c>
      <c r="G10" s="166"/>
      <c r="H10" s="167"/>
    </row>
    <row r="11" spans="1:8">
      <c r="A11" s="148" t="s">
        <v>524</v>
      </c>
      <c r="B11" s="153"/>
      <c r="C11" s="154"/>
      <c r="D11" s="155">
        <v>31619</v>
      </c>
      <c r="E11" s="156"/>
      <c r="F11" s="157">
        <v>49174</v>
      </c>
      <c r="G11" s="158"/>
      <c r="H11" s="159"/>
    </row>
    <row r="12" spans="1:8">
      <c r="A12" s="160"/>
      <c r="B12" s="161"/>
      <c r="C12" s="168"/>
      <c r="D12" s="163">
        <v>19742</v>
      </c>
      <c r="E12" s="164"/>
      <c r="F12" s="165">
        <v>29896</v>
      </c>
      <c r="G12" s="166"/>
      <c r="H12" s="167"/>
    </row>
    <row r="13" spans="1:8">
      <c r="A13" s="148"/>
      <c r="B13" s="153"/>
      <c r="C13" s="169"/>
      <c r="D13" s="170">
        <v>19194</v>
      </c>
      <c r="E13" s="171"/>
      <c r="F13" s="172">
        <v>45046</v>
      </c>
      <c r="G13" s="173"/>
      <c r="H13" s="159"/>
    </row>
    <row r="14" spans="1:8">
      <c r="A14" s="160"/>
      <c r="B14" s="161"/>
      <c r="C14" s="162"/>
      <c r="D14" s="163">
        <v>9730</v>
      </c>
      <c r="E14" s="164"/>
      <c r="F14" s="165">
        <v>26267</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0.71</v>
      </c>
      <c r="C19" s="174">
        <f>ROUND(VALUE(SUBSTITUTE(実質収支比率等に係る経年分析!G$48,"▲","-")),2)</f>
        <v>1.86</v>
      </c>
      <c r="D19" s="174">
        <f>ROUND(VALUE(SUBSTITUTE(実質収支比率等に係る経年分析!H$48,"▲","-")),2)</f>
        <v>5.0599999999999996</v>
      </c>
      <c r="E19" s="174">
        <f>ROUND(VALUE(SUBSTITUTE(実質収支比率等に係る経年分析!I$48,"▲","-")),2)</f>
        <v>2.2000000000000002</v>
      </c>
      <c r="F19" s="174">
        <f>ROUND(VALUE(SUBSTITUTE(実質収支比率等に係る経年分析!J$48,"▲","-")),2)</f>
        <v>2.95</v>
      </c>
    </row>
    <row r="20" spans="1:11">
      <c r="A20" s="174" t="s">
        <v>53</v>
      </c>
      <c r="B20" s="174">
        <f>ROUND(VALUE(SUBSTITUTE(実質収支比率等に係る経年分析!F$47,"▲","-")),2)</f>
        <v>6.5</v>
      </c>
      <c r="C20" s="174">
        <f>ROUND(VALUE(SUBSTITUTE(実質収支比率等に係る経年分析!G$47,"▲","-")),2)</f>
        <v>6.73</v>
      </c>
      <c r="D20" s="174">
        <f>ROUND(VALUE(SUBSTITUTE(実質収支比率等に係る経年分析!H$47,"▲","-")),2)</f>
        <v>11.38</v>
      </c>
      <c r="E20" s="174">
        <f>ROUND(VALUE(SUBSTITUTE(実質収支比率等に係る経年分析!I$47,"▲","-")),2)</f>
        <v>11.6</v>
      </c>
      <c r="F20" s="174">
        <f>ROUND(VALUE(SUBSTITUTE(実質収支比率等に係る経年分析!J$47,"▲","-")),2)</f>
        <v>9.99</v>
      </c>
    </row>
    <row r="21" spans="1:11">
      <c r="A21" s="174" t="s">
        <v>54</v>
      </c>
      <c r="B21" s="174">
        <f>IF(ISNUMBER(VALUE(SUBSTITUTE(実質収支比率等に係る経年分析!F$49,"▲","-"))),ROUND(VALUE(SUBSTITUTE(実質収支比率等に係る経年分析!F$49,"▲","-")),2),NA())</f>
        <v>0.76</v>
      </c>
      <c r="C21" s="174">
        <f>IF(ISNUMBER(VALUE(SUBSTITUTE(実質収支比率等に係る経年分析!G$49,"▲","-"))),ROUND(VALUE(SUBSTITUTE(実質収支比率等に係る経年分析!G$49,"▲","-")),2),NA())</f>
        <v>1.1599999999999999</v>
      </c>
      <c r="D21" s="174">
        <f>IF(ISNUMBER(VALUE(SUBSTITUTE(実質収支比率等に係る経年分析!H$49,"▲","-"))),ROUND(VALUE(SUBSTITUTE(実質収支比率等に係る経年分析!H$49,"▲","-")),2),NA())</f>
        <v>7.22</v>
      </c>
      <c r="E21" s="174">
        <f>IF(ISNUMBER(VALUE(SUBSTITUTE(実質収支比率等に係る経年分析!I$49,"▲","-"))),ROUND(VALUE(SUBSTITUTE(実質収支比率等に係る経年分析!I$49,"▲","-")),2),NA())</f>
        <v>-2.96</v>
      </c>
      <c r="F21" s="174">
        <f>IF(ISNUMBER(VALUE(SUBSTITUTE(実質収支比率等に係る経年分析!J$49,"▲","-"))),ROUND(VALUE(SUBSTITUTE(実質収支比率等に係る経年分析!J$49,"▲","-")),2),NA())</f>
        <v>-0.66</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国民健康保険事業特別会計</v>
      </c>
      <c r="B30" s="175">
        <f>IF(ROUND(VALUE(SUBSTITUTE(連結実質赤字比率に係る赤字・黒字の構成分析!F$40,"▲", "-")), 2) &lt; 0, ABS(ROUND(VALUE(SUBSTITUTE(連結実質赤字比率に係る赤字・黒字の構成分析!F$40,"▲", "-")), 2)), NA())</f>
        <v>0.31</v>
      </c>
      <c r="C30" s="175" t="e">
        <f>IF(ROUND(VALUE(SUBSTITUTE(連結実質赤字比率に係る赤字・黒字の構成分析!F$40,"▲", "-")), 2) &gt;= 0, ABS(ROUND(VALUE(SUBSTITUTE(連結実質赤字比率に係る赤字・黒字の構成分析!F$40,"▲", "-")), 2)), NA())</f>
        <v>#N/A</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c r="A31" s="175" t="str">
        <f>IF(連結実質赤字比率に係る赤字・黒字の構成分析!C$39="",NA(),連結実質赤字比率に係る赤字・黒字の構成分析!C$39)</f>
        <v>自転車競技事業特別会計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5.0599999999999996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2.94</v>
      </c>
    </row>
    <row r="35" spans="1:16">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5.62</v>
      </c>
    </row>
    <row r="36" spans="1:16">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1.29</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8264</v>
      </c>
      <c r="E42" s="176"/>
      <c r="F42" s="176"/>
      <c r="G42" s="176">
        <f>'実質公債費比率（分子）の構造'!L$52</f>
        <v>8181</v>
      </c>
      <c r="H42" s="176"/>
      <c r="I42" s="176"/>
      <c r="J42" s="176">
        <f>'実質公債費比率（分子）の構造'!M$52</f>
        <v>7790</v>
      </c>
      <c r="K42" s="176"/>
      <c r="L42" s="176"/>
      <c r="M42" s="176">
        <f>'実質公債費比率（分子）の構造'!N$52</f>
        <v>7634</v>
      </c>
      <c r="N42" s="176"/>
      <c r="O42" s="176"/>
      <c r="P42" s="176">
        <f>'実質公債費比率（分子）の構造'!O$52</f>
        <v>7382</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51</v>
      </c>
      <c r="C44" s="176"/>
      <c r="D44" s="176"/>
      <c r="E44" s="176">
        <f>'実質公債費比率（分子）の構造'!L$50</f>
        <v>51</v>
      </c>
      <c r="F44" s="176"/>
      <c r="G44" s="176"/>
      <c r="H44" s="176">
        <f>'実質公債費比率（分子）の構造'!M$50</f>
        <v>51</v>
      </c>
      <c r="I44" s="176"/>
      <c r="J44" s="176"/>
      <c r="K44" s="176">
        <f>'実質公債費比率（分子）の構造'!N$50</f>
        <v>51</v>
      </c>
      <c r="L44" s="176"/>
      <c r="M44" s="176"/>
      <c r="N44" s="176" t="str">
        <f>'実質公債費比率（分子）の構造'!O$50</f>
        <v>-</v>
      </c>
      <c r="O44" s="176"/>
      <c r="P44" s="176"/>
    </row>
    <row r="45" spans="1:16">
      <c r="A45" s="176" t="s">
        <v>63</v>
      </c>
      <c r="B45" s="176">
        <f>'実質公債費比率（分子）の構造'!K$49</f>
        <v>728</v>
      </c>
      <c r="C45" s="176"/>
      <c r="D45" s="176"/>
      <c r="E45" s="176">
        <f>'実質公債費比率（分子）の構造'!L$49</f>
        <v>446</v>
      </c>
      <c r="F45" s="176"/>
      <c r="G45" s="176"/>
      <c r="H45" s="176">
        <f>'実質公債費比率（分子）の構造'!M$49</f>
        <v>262</v>
      </c>
      <c r="I45" s="176"/>
      <c r="J45" s="176"/>
      <c r="K45" s="176">
        <f>'実質公債費比率（分子）の構造'!N$49</f>
        <v>77</v>
      </c>
      <c r="L45" s="176"/>
      <c r="M45" s="176"/>
      <c r="N45" s="176">
        <f>'実質公債費比率（分子）の構造'!O$49</f>
        <v>130</v>
      </c>
      <c r="O45" s="176"/>
      <c r="P45" s="176"/>
    </row>
    <row r="46" spans="1:16">
      <c r="A46" s="176" t="s">
        <v>64</v>
      </c>
      <c r="B46" s="176">
        <f>'実質公債費比率（分子）の構造'!K$48</f>
        <v>2646</v>
      </c>
      <c r="C46" s="176"/>
      <c r="D46" s="176"/>
      <c r="E46" s="176">
        <f>'実質公債費比率（分子）の構造'!L$48</f>
        <v>2651</v>
      </c>
      <c r="F46" s="176"/>
      <c r="G46" s="176"/>
      <c r="H46" s="176">
        <f>'実質公債費比率（分子）の構造'!M$48</f>
        <v>2608</v>
      </c>
      <c r="I46" s="176"/>
      <c r="J46" s="176"/>
      <c r="K46" s="176">
        <f>'実質公債費比率（分子）の構造'!N$48</f>
        <v>2586</v>
      </c>
      <c r="L46" s="176"/>
      <c r="M46" s="176"/>
      <c r="N46" s="176">
        <f>'実質公債費比率（分子）の構造'!O$48</f>
        <v>2502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7426</v>
      </c>
      <c r="C49" s="176"/>
      <c r="D49" s="176"/>
      <c r="E49" s="176">
        <f>'実質公債費比率（分子）の構造'!L$45</f>
        <v>7273</v>
      </c>
      <c r="F49" s="176"/>
      <c r="G49" s="176"/>
      <c r="H49" s="176">
        <f>'実質公債費比率（分子）の構造'!M$45</f>
        <v>6696</v>
      </c>
      <c r="I49" s="176"/>
      <c r="J49" s="176"/>
      <c r="K49" s="176">
        <f>'実質公債費比率（分子）の構造'!N$45</f>
        <v>7824</v>
      </c>
      <c r="L49" s="176"/>
      <c r="M49" s="176"/>
      <c r="N49" s="176">
        <f>'実質公債費比率（分子）の構造'!O$45</f>
        <v>5644</v>
      </c>
      <c r="O49" s="176"/>
      <c r="P49" s="176"/>
    </row>
    <row r="50" spans="1:16">
      <c r="A50" s="176" t="s">
        <v>67</v>
      </c>
      <c r="B50" s="176" t="e">
        <f>NA()</f>
        <v>#N/A</v>
      </c>
      <c r="C50" s="176">
        <f>IF(ISNUMBER('実質公債費比率（分子）の構造'!K$53),'実質公債費比率（分子）の構造'!K$53,NA())</f>
        <v>2587</v>
      </c>
      <c r="D50" s="176" t="e">
        <f>NA()</f>
        <v>#N/A</v>
      </c>
      <c r="E50" s="176" t="e">
        <f>NA()</f>
        <v>#N/A</v>
      </c>
      <c r="F50" s="176">
        <f>IF(ISNUMBER('実質公債費比率（分子）の構造'!L$53),'実質公債費比率（分子）の構造'!L$53,NA())</f>
        <v>2240</v>
      </c>
      <c r="G50" s="176" t="e">
        <f>NA()</f>
        <v>#N/A</v>
      </c>
      <c r="H50" s="176" t="e">
        <f>NA()</f>
        <v>#N/A</v>
      </c>
      <c r="I50" s="176">
        <f>IF(ISNUMBER('実質公債費比率（分子）の構造'!M$53),'実質公債費比率（分子）の構造'!M$53,NA())</f>
        <v>1827</v>
      </c>
      <c r="J50" s="176" t="e">
        <f>NA()</f>
        <v>#N/A</v>
      </c>
      <c r="K50" s="176" t="e">
        <f>NA()</f>
        <v>#N/A</v>
      </c>
      <c r="L50" s="176">
        <f>IF(ISNUMBER('実質公債費比率（分子）の構造'!N$53),'実質公債費比率（分子）の構造'!N$53,NA())</f>
        <v>2904</v>
      </c>
      <c r="M50" s="176" t="e">
        <f>NA()</f>
        <v>#N/A</v>
      </c>
      <c r="N50" s="176" t="e">
        <f>NA()</f>
        <v>#N/A</v>
      </c>
      <c r="O50" s="176">
        <f>IF(ISNUMBER('実質公債費比率（分子）の構造'!O$53),'実質公債費比率（分子）の構造'!O$53,NA())</f>
        <v>894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73280</v>
      </c>
      <c r="E56" s="175"/>
      <c r="F56" s="175"/>
      <c r="G56" s="175">
        <f>'将来負担比率（分子）の構造'!J$52</f>
        <v>71586</v>
      </c>
      <c r="H56" s="175"/>
      <c r="I56" s="175"/>
      <c r="J56" s="175">
        <f>'将来負担比率（分子）の構造'!K$52</f>
        <v>69406</v>
      </c>
      <c r="K56" s="175"/>
      <c r="L56" s="175"/>
      <c r="M56" s="175">
        <f>'将来負担比率（分子）の構造'!L$52</f>
        <v>66592</v>
      </c>
      <c r="N56" s="175"/>
      <c r="O56" s="175"/>
      <c r="P56" s="175">
        <f>'将来負担比率（分子）の構造'!M$52</f>
        <v>63508</v>
      </c>
    </row>
    <row r="57" spans="1:16">
      <c r="A57" s="175" t="s">
        <v>42</v>
      </c>
      <c r="B57" s="175"/>
      <c r="C57" s="175"/>
      <c r="D57" s="175">
        <f>'将来負担比率（分子）の構造'!I$51</f>
        <v>10894</v>
      </c>
      <c r="E57" s="175"/>
      <c r="F57" s="175"/>
      <c r="G57" s="175">
        <f>'将来負担比率（分子）の構造'!J$51</f>
        <v>10720</v>
      </c>
      <c r="H57" s="175"/>
      <c r="I57" s="175"/>
      <c r="J57" s="175">
        <f>'将来負担比率（分子）の構造'!K$51</f>
        <v>11172</v>
      </c>
      <c r="K57" s="175"/>
      <c r="L57" s="175"/>
      <c r="M57" s="175">
        <f>'将来負担比率（分子）の構造'!L$51</f>
        <v>11622</v>
      </c>
      <c r="N57" s="175"/>
      <c r="O57" s="175"/>
      <c r="P57" s="175">
        <f>'将来負担比率（分子）の構造'!M$51</f>
        <v>11300</v>
      </c>
    </row>
    <row r="58" spans="1:16">
      <c r="A58" s="175" t="s">
        <v>41</v>
      </c>
      <c r="B58" s="175"/>
      <c r="C58" s="175"/>
      <c r="D58" s="175">
        <f>'将来負担比率（分子）の構造'!I$50</f>
        <v>9513</v>
      </c>
      <c r="E58" s="175"/>
      <c r="F58" s="175"/>
      <c r="G58" s="175">
        <f>'将来負担比率（分子）の構造'!J$50</f>
        <v>11040</v>
      </c>
      <c r="H58" s="175"/>
      <c r="I58" s="175"/>
      <c r="J58" s="175">
        <f>'将来負担比率（分子）の構造'!K$50</f>
        <v>16659</v>
      </c>
      <c r="K58" s="175"/>
      <c r="L58" s="175"/>
      <c r="M58" s="175">
        <f>'将来負担比率（分子）の構造'!L$50</f>
        <v>18793</v>
      </c>
      <c r="N58" s="175"/>
      <c r="O58" s="175"/>
      <c r="P58" s="175">
        <f>'将来負担比率（分子）の構造'!M$50</f>
        <v>19438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9278</v>
      </c>
      <c r="C62" s="175"/>
      <c r="D62" s="175"/>
      <c r="E62" s="175">
        <f>'将来負担比率（分子）の構造'!J$45</f>
        <v>8967</v>
      </c>
      <c r="F62" s="175"/>
      <c r="G62" s="175"/>
      <c r="H62" s="175">
        <f>'将来負担比率（分子）の構造'!K$45</f>
        <v>9270</v>
      </c>
      <c r="I62" s="175"/>
      <c r="J62" s="175"/>
      <c r="K62" s="175">
        <f>'将来負担比率（分子）の構造'!L$45</f>
        <v>8992</v>
      </c>
      <c r="L62" s="175"/>
      <c r="M62" s="175"/>
      <c r="N62" s="175">
        <f>'将来負担比率（分子）の構造'!M$45</f>
        <v>9384</v>
      </c>
      <c r="O62" s="175"/>
      <c r="P62" s="175"/>
    </row>
    <row r="63" spans="1:16">
      <c r="A63" s="175" t="s">
        <v>34</v>
      </c>
      <c r="B63" s="175">
        <f>'将来負担比率（分子）の構造'!I$44</f>
        <v>1757</v>
      </c>
      <c r="C63" s="175"/>
      <c r="D63" s="175"/>
      <c r="E63" s="175">
        <f>'将来負担比率（分子）の構造'!J$44</f>
        <v>1841</v>
      </c>
      <c r="F63" s="175"/>
      <c r="G63" s="175"/>
      <c r="H63" s="175">
        <f>'将来負担比率（分子）の構造'!K$44</f>
        <v>2005</v>
      </c>
      <c r="I63" s="175"/>
      <c r="J63" s="175"/>
      <c r="K63" s="175">
        <f>'将来負担比率（分子）の構造'!L$44</f>
        <v>2714</v>
      </c>
      <c r="L63" s="175"/>
      <c r="M63" s="175"/>
      <c r="N63" s="175">
        <f>'将来負担比率（分子）の構造'!M$44</f>
        <v>3212</v>
      </c>
      <c r="O63" s="175"/>
      <c r="P63" s="175"/>
    </row>
    <row r="64" spans="1:16">
      <c r="A64" s="175" t="s">
        <v>33</v>
      </c>
      <c r="B64" s="175">
        <f>'将来負担比率（分子）の構造'!I$43</f>
        <v>26898</v>
      </c>
      <c r="C64" s="175"/>
      <c r="D64" s="175"/>
      <c r="E64" s="175">
        <f>'将来負担比率（分子）の構造'!J$43</f>
        <v>24488</v>
      </c>
      <c r="F64" s="175"/>
      <c r="G64" s="175"/>
      <c r="H64" s="175">
        <f>'将来負担比率（分子）の構造'!K$43</f>
        <v>22823</v>
      </c>
      <c r="I64" s="175"/>
      <c r="J64" s="175"/>
      <c r="K64" s="175">
        <f>'将来負担比率（分子）の構造'!L$43</f>
        <v>21534</v>
      </c>
      <c r="L64" s="175"/>
      <c r="M64" s="175"/>
      <c r="N64" s="175">
        <f>'将来負担比率（分子）の構造'!M$43</f>
        <v>19681</v>
      </c>
      <c r="O64" s="175"/>
      <c r="P64" s="175"/>
    </row>
    <row r="65" spans="1:16">
      <c r="A65" s="175" t="s">
        <v>32</v>
      </c>
      <c r="B65" s="175">
        <f>'将来負担比率（分子）の構造'!I$42</f>
        <v>148</v>
      </c>
      <c r="C65" s="175"/>
      <c r="D65" s="175"/>
      <c r="E65" s="175">
        <f>'将来負担比率（分子）の構造'!J$42</f>
        <v>100</v>
      </c>
      <c r="F65" s="175"/>
      <c r="G65" s="175"/>
      <c r="H65" s="175">
        <f>'将来負担比率（分子）の構造'!K$42</f>
        <v>51</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65672</v>
      </c>
      <c r="C66" s="175"/>
      <c r="D66" s="175"/>
      <c r="E66" s="175">
        <f>'将来負担比率（分子）の構造'!J$41</f>
        <v>62223</v>
      </c>
      <c r="F66" s="175"/>
      <c r="G66" s="175"/>
      <c r="H66" s="175">
        <f>'将来負担比率（分子）の構造'!K$41</f>
        <v>58262</v>
      </c>
      <c r="I66" s="175"/>
      <c r="J66" s="175"/>
      <c r="K66" s="175">
        <f>'将来負担比率（分子）の構造'!L$41</f>
        <v>53433</v>
      </c>
      <c r="L66" s="175"/>
      <c r="M66" s="175"/>
      <c r="N66" s="175">
        <f>'将来負担比率（分子）の構造'!M$41</f>
        <v>51206</v>
      </c>
      <c r="O66" s="175"/>
      <c r="P66" s="175"/>
    </row>
    <row r="67" spans="1:16">
      <c r="A67" s="175" t="s">
        <v>71</v>
      </c>
      <c r="B67" s="175" t="e">
        <f>NA()</f>
        <v>#N/A</v>
      </c>
      <c r="C67" s="175">
        <f>IF(ISNUMBER('将来負担比率（分子）の構造'!I$53), IF('将来負担比率（分子）の構造'!I$53 &lt; 0, 0, '将来負担比率（分子）の構造'!I$53), NA())</f>
        <v>10065</v>
      </c>
      <c r="D67" s="175" t="e">
        <f>NA()</f>
        <v>#N/A</v>
      </c>
      <c r="E67" s="175" t="e">
        <f>NA()</f>
        <v>#N/A</v>
      </c>
      <c r="F67" s="175">
        <f>IF(ISNUMBER('将来負担比率（分子）の構造'!J$53), IF('将来負担比率（分子）の構造'!J$53 &lt; 0, 0, '将来負担比率（分子）の構造'!J$53), NA())</f>
        <v>4272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5120</v>
      </c>
      <c r="C72" s="179">
        <f>基金残高に係る経年分析!G55</f>
        <v>5120</v>
      </c>
      <c r="D72" s="179">
        <f>基金残高に係る経年分析!H55</f>
        <v>4474</v>
      </c>
    </row>
    <row r="73" spans="1:16">
      <c r="A73" s="178" t="s">
        <v>74</v>
      </c>
      <c r="B73" s="179">
        <f>基金残高に係る経年分析!F56</f>
        <v>718</v>
      </c>
      <c r="C73" s="179">
        <f>基金残高に係る経年分析!G56</f>
        <v>1918</v>
      </c>
      <c r="D73" s="179">
        <f>基金残高に係る経年分析!H56</f>
        <v>2739</v>
      </c>
    </row>
    <row r="74" spans="1:16">
      <c r="A74" s="178" t="s">
        <v>75</v>
      </c>
      <c r="B74" s="179">
        <f>基金残高に係る経年分析!F57</f>
        <v>7380</v>
      </c>
      <c r="C74" s="179">
        <f>基金残高に係る経年分析!G57</f>
        <v>7835</v>
      </c>
      <c r="D74" s="179">
        <f>基金残高に係る経年分析!H57</f>
        <v>7958</v>
      </c>
    </row>
  </sheetData>
  <sheetProtection algorithmName="SHA-512" hashValue="9ZKaTe2hsH/Z1fbPeP9knk8pnmc8sD5yJF+iDdUxUzkthAecXsF2WcdLdrFLMuttV1cH8i/UVOzpWj+v6Gqksw==" saltValue="ZVPFOBxe/4lx7wzfR741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2025-03-24T05:42:53Z</dcterms:modified>
</cp:coreProperties>
</file>