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22基本報酬見直し\令和7年度\"/>
    </mc:Choice>
  </mc:AlternateContent>
  <bookViews>
    <workbookView xWindow="0" yWindow="0" windowWidth="20460" windowHeight="6750"/>
  </bookViews>
  <sheets>
    <sheet name="生活介護" sheetId="10" r:id="rId1"/>
    <sheet name="共同生活援助" sheetId="11" r:id="rId2"/>
  </sheets>
  <definedNames>
    <definedName name="_xlnm.Print_Area" localSheetId="0">生活介護!$A$1:$U$42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1" l="1"/>
  <c r="P35" i="11"/>
  <c r="Q35" i="11" s="1"/>
  <c r="P34" i="11"/>
  <c r="Q34" i="11" s="1"/>
  <c r="Q33" i="11"/>
  <c r="P33" i="11"/>
  <c r="P32" i="11"/>
  <c r="Q32" i="11" s="1"/>
  <c r="P31" i="11"/>
  <c r="Q31" i="11" s="1"/>
  <c r="P30" i="11"/>
  <c r="Q30" i="11" s="1"/>
  <c r="O29" i="11"/>
  <c r="N29" i="11"/>
  <c r="M29" i="11"/>
  <c r="L29" i="11"/>
  <c r="K29" i="11"/>
  <c r="J29" i="11"/>
  <c r="I29" i="11"/>
  <c r="H29" i="11"/>
  <c r="G29" i="11"/>
  <c r="F29" i="11"/>
  <c r="E29" i="11"/>
  <c r="D29" i="11"/>
  <c r="P29" i="11" s="1"/>
  <c r="Q29" i="11" s="1"/>
  <c r="P17" i="11"/>
  <c r="Q16" i="11" s="1"/>
  <c r="P16" i="11"/>
  <c r="R16" i="11" s="1"/>
  <c r="Q15" i="11"/>
  <c r="P15" i="11"/>
  <c r="R14" i="11"/>
  <c r="Q14" i="11"/>
  <c r="P14" i="11"/>
  <c r="P13" i="11"/>
  <c r="Q13" i="11" s="1"/>
  <c r="Q12" i="11"/>
  <c r="P12" i="11"/>
  <c r="R12" i="11" s="1"/>
  <c r="P11" i="11"/>
  <c r="Q11" i="11" s="1"/>
  <c r="Q10" i="11"/>
  <c r="E21" i="11" s="1"/>
  <c r="P10" i="11"/>
  <c r="Q9" i="11"/>
  <c r="P9" i="11"/>
  <c r="Q8" i="11"/>
  <c r="P8" i="11"/>
  <c r="O7" i="11"/>
  <c r="N7" i="11"/>
  <c r="M7" i="11"/>
  <c r="L7" i="11"/>
  <c r="K7" i="11"/>
  <c r="J7" i="11"/>
  <c r="I7" i="11"/>
  <c r="P7" i="11" s="1"/>
  <c r="Q7" i="11" s="1"/>
  <c r="H7" i="11"/>
  <c r="G7" i="11"/>
  <c r="F7" i="11"/>
  <c r="E7" i="11"/>
  <c r="D7" i="11"/>
  <c r="C21" i="11" l="1"/>
  <c r="D21" i="11"/>
  <c r="E40" i="11"/>
  <c r="D40" i="11"/>
  <c r="C40" i="11"/>
  <c r="S15" i="10"/>
  <c r="S33" i="10"/>
  <c r="Q18" i="10"/>
  <c r="Q16" i="10" l="1"/>
  <c r="Q15" i="10"/>
  <c r="Q11" i="10"/>
  <c r="O33" i="10"/>
  <c r="N33" i="10"/>
  <c r="M33" i="10"/>
  <c r="L33" i="10"/>
  <c r="K33" i="10"/>
  <c r="J33" i="10"/>
  <c r="I33" i="10"/>
  <c r="H33" i="10"/>
  <c r="G33" i="10"/>
  <c r="F33" i="10"/>
  <c r="E33" i="10"/>
  <c r="D33" i="10"/>
  <c r="O32" i="10"/>
  <c r="N32" i="10"/>
  <c r="M32" i="10"/>
  <c r="L32" i="10"/>
  <c r="K32" i="10"/>
  <c r="J32" i="10"/>
  <c r="I32" i="10"/>
  <c r="H32" i="10"/>
  <c r="G32" i="10"/>
  <c r="F32" i="10"/>
  <c r="E32" i="10"/>
  <c r="D32" i="10"/>
  <c r="Q31" i="10"/>
  <c r="O12" i="10"/>
  <c r="N12" i="10"/>
  <c r="M12" i="10"/>
  <c r="L12" i="10"/>
  <c r="K12" i="10"/>
  <c r="J12" i="10"/>
  <c r="I12" i="10"/>
  <c r="H12" i="10"/>
  <c r="G12" i="10"/>
  <c r="F12" i="10"/>
  <c r="E12" i="10"/>
  <c r="D12" i="10"/>
  <c r="Q10" i="10"/>
  <c r="Q9" i="10"/>
  <c r="Q8" i="10"/>
  <c r="Q7" i="10"/>
  <c r="M34" i="10" l="1"/>
  <c r="N34" i="10"/>
  <c r="O34" i="10"/>
  <c r="F34" i="10"/>
  <c r="G34" i="10"/>
  <c r="E34" i="10"/>
  <c r="I34" i="10"/>
  <c r="J34" i="10"/>
  <c r="K34" i="10"/>
  <c r="Q32" i="10"/>
  <c r="Q33" i="10"/>
  <c r="H34" i="10"/>
  <c r="L34" i="10"/>
  <c r="Q12" i="10"/>
  <c r="D34" i="10"/>
  <c r="U7" i="10" l="1"/>
  <c r="D37" i="10" s="1"/>
  <c r="H37" i="10" s="1"/>
  <c r="Q34" i="10"/>
  <c r="U34" i="10" s="1"/>
  <c r="D39" i="10" l="1"/>
  <c r="H39" i="10" s="1"/>
  <c r="D38" i="10"/>
  <c r="H38" i="10" s="1"/>
  <c r="D23" i="10"/>
  <c r="H23" i="10" s="1"/>
  <c r="D22" i="10"/>
  <c r="H22" i="10" s="1"/>
  <c r="D40" i="10"/>
  <c r="H40" i="10" s="1"/>
  <c r="D21" i="10"/>
  <c r="H21" i="10" s="1"/>
</calcChain>
</file>

<file path=xl/sharedStrings.xml><?xml version="1.0" encoding="utf-8"?>
<sst xmlns="http://schemas.openxmlformats.org/spreadsheetml/2006/main" count="191" uniqueCount="118">
  <si>
    <t>【単位：人】</t>
    <rPh sb="1" eb="3">
      <t>タンイ</t>
    </rPh>
    <rPh sb="4" eb="5">
      <t>ニン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</si>
  <si>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</si>
  <si>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</si>
  <si>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</si>
  <si>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</si>
  <si>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</si>
  <si>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</si>
  <si>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</si>
  <si>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</si>
  <si>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</si>
  <si>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</si>
  <si>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</si>
  <si>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</si>
  <si>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</si>
  <si>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</si>
  <si>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Ｂ　（日）</t>
    <rPh sb="3" eb="4">
      <t>ヒ</t>
    </rPh>
    <phoneticPr fontId="2"/>
  </si>
  <si>
    <t>Ａ／Ｂ　　（人／日）</t>
    <rPh sb="6" eb="7">
      <t>ニン</t>
    </rPh>
    <rPh sb="8" eb="9">
      <t>ニチ</t>
    </rPh>
    <phoneticPr fontId="2"/>
  </si>
  <si>
    <t>ア</t>
  </si>
  <si>
    <t>イ</t>
  </si>
  <si>
    <t>ウ</t>
  </si>
  <si>
    <t>エ</t>
  </si>
  <si>
    <t>オ</t>
  </si>
  <si>
    <t>計</t>
    <rPh sb="0" eb="1">
      <t>ケイ</t>
    </rPh>
    <phoneticPr fontId="2"/>
  </si>
  <si>
    <t>カ</t>
  </si>
  <si>
    <t>平均障害支援区分</t>
    <rPh sb="0" eb="2">
      <t>ヘイキン</t>
    </rPh>
    <rPh sb="2" eb="4">
      <t>ショウガイ</t>
    </rPh>
    <rPh sb="4" eb="6">
      <t>シエン</t>
    </rPh>
    <rPh sb="6" eb="8">
      <t>クブン</t>
    </rPh>
    <phoneticPr fontId="2"/>
  </si>
  <si>
    <t>((2×区分2該当者数)＋(3×区分3該当者数)＋(4×区分4該当者数)＋(5×区分5該当者数)＋(6×区分6該当者数))÷総利用者数</t>
    <rPh sb="4" eb="6">
      <t>クブン</t>
    </rPh>
    <rPh sb="7" eb="10">
      <t>ガイトウシャ</t>
    </rPh>
    <rPh sb="10" eb="11">
      <t>スウ</t>
    </rPh>
    <rPh sb="62" eb="63">
      <t>ソウ</t>
    </rPh>
    <rPh sb="63" eb="65">
      <t>リヨウ</t>
    </rPh>
    <rPh sb="65" eb="66">
      <t>シャ</t>
    </rPh>
    <rPh sb="66" eb="67">
      <t>スウ</t>
    </rPh>
    <phoneticPr fontId="2"/>
  </si>
  <si>
    <t>これに準ずる者</t>
    <rPh sb="3" eb="4">
      <t>ジュン</t>
    </rPh>
    <rPh sb="6" eb="7">
      <t>モノ</t>
    </rPh>
    <phoneticPr fontId="2"/>
  </si>
  <si>
    <t>利用者総数</t>
    <rPh sb="0" eb="3">
      <t>リヨウシャ</t>
    </rPh>
    <rPh sb="3" eb="5">
      <t>ソウスウ</t>
    </rPh>
    <phoneticPr fontId="2"/>
  </si>
  <si>
    <t>区分５、区分６、これに準ずる者の総数に対する割合</t>
    <rPh sb="0" eb="2">
      <t>クブン</t>
    </rPh>
    <rPh sb="4" eb="6">
      <t>クブン</t>
    </rPh>
    <rPh sb="11" eb="12">
      <t>ジュン</t>
    </rPh>
    <rPh sb="14" eb="15">
      <t>モノ</t>
    </rPh>
    <rPh sb="16" eb="18">
      <t>ソウスウ</t>
    </rPh>
    <rPh sb="19" eb="20">
      <t>タイ</t>
    </rPh>
    <rPh sb="22" eb="24">
      <t>ワリアイ</t>
    </rPh>
    <phoneticPr fontId="2"/>
  </si>
  <si>
    <t>6:1</t>
  </si>
  <si>
    <t>5:1</t>
  </si>
  <si>
    <t>3:1</t>
  </si>
  <si>
    <t>人員体制加算</t>
    <rPh sb="0" eb="2">
      <t>ジンイン</t>
    </rPh>
    <rPh sb="2" eb="4">
      <t>タイセイ</t>
    </rPh>
    <rPh sb="4" eb="6">
      <t>カサン</t>
    </rPh>
    <phoneticPr fontId="2"/>
  </si>
  <si>
    <t>Ⅰ</t>
  </si>
  <si>
    <t>1.7:1</t>
  </si>
  <si>
    <t>Ⅱ</t>
  </si>
  <si>
    <t>2.0:1</t>
  </si>
  <si>
    <t>Ⅲ</t>
  </si>
  <si>
    <t>2.5:1</t>
  </si>
  <si>
    <t>障害支援区分</t>
    <rPh sb="0" eb="2">
      <t>ショウガイ</t>
    </rPh>
    <rPh sb="2" eb="4">
      <t>シエン</t>
    </rPh>
    <rPh sb="4" eb="6">
      <t>クブン</t>
    </rPh>
    <phoneticPr fontId="11"/>
  </si>
  <si>
    <t>人員配置</t>
    <rPh sb="0" eb="2">
      <t>ジンイン</t>
    </rPh>
    <rPh sb="2" eb="4">
      <t>ハイチ</t>
    </rPh>
    <phoneticPr fontId="11"/>
  </si>
  <si>
    <t>平均利用者数</t>
    <rPh sb="0" eb="2">
      <t>ヘイキン</t>
    </rPh>
    <rPh sb="2" eb="4">
      <t>リヨウ</t>
    </rPh>
    <rPh sb="4" eb="5">
      <t>シャ</t>
    </rPh>
    <rPh sb="5" eb="6">
      <t>スウ</t>
    </rPh>
    <phoneticPr fontId="11"/>
  </si>
  <si>
    <t>人　　÷</t>
    <rPh sb="0" eb="1">
      <t>ニン</t>
    </rPh>
    <phoneticPr fontId="11"/>
  </si>
  <si>
    <t>必要処遇職員数</t>
    <rPh sb="0" eb="2">
      <t>ヒツヨウ</t>
    </rPh>
    <rPh sb="2" eb="4">
      <t>ショグウ</t>
    </rPh>
    <rPh sb="4" eb="6">
      <t>ショクイン</t>
    </rPh>
    <rPh sb="6" eb="7">
      <t>スウ</t>
    </rPh>
    <phoneticPr fontId="11"/>
  </si>
  <si>
    <t xml:space="preserve"> 　＝</t>
    <phoneticPr fontId="11"/>
  </si>
  <si>
    <t>　 ＝</t>
    <phoneticPr fontId="11"/>
  </si>
  <si>
    <t xml:space="preserve"> 人</t>
    <rPh sb="1" eb="2">
      <t>ニン</t>
    </rPh>
    <phoneticPr fontId="11"/>
  </si>
  <si>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</si>
  <si>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</si>
  <si>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</si>
  <si>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</si>
  <si>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</si>
  <si>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４未満</t>
    <rPh sb="1" eb="3">
      <t>ミマン</t>
    </rPh>
    <phoneticPr fontId="2"/>
  </si>
  <si>
    <t>４以上５未満</t>
    <rPh sb="1" eb="3">
      <t>イジョウ</t>
    </rPh>
    <rPh sb="4" eb="6">
      <t>ミマン</t>
    </rPh>
    <phoneticPr fontId="2"/>
  </si>
  <si>
    <t>５以上</t>
    <rPh sb="1" eb="3">
      <t>イジョウ</t>
    </rPh>
    <phoneticPr fontId="2"/>
  </si>
  <si>
    <t>↑↑</t>
    <phoneticPr fontId="11"/>
  </si>
  <si>
    <t>　　　　　↓↓　　「これに準ずる者」とは、区分４以下であって543号告示別表第２に揚げる行動関連項目の欄の区分に応じ、当てはめて算出した点数の合計が１０点以上である者、又は区分４以下であって喀痰吸引等を必要とする者</t>
    <rPh sb="13" eb="14">
      <t>ジュン</t>
    </rPh>
    <rPh sb="16" eb="17">
      <t>モノ</t>
    </rPh>
    <rPh sb="21" eb="23">
      <t>クブン</t>
    </rPh>
    <rPh sb="24" eb="26">
      <t>イカ</t>
    </rPh>
    <rPh sb="33" eb="34">
      <t>ゴウ</t>
    </rPh>
    <rPh sb="34" eb="36">
      <t>コクジ</t>
    </rPh>
    <rPh sb="36" eb="37">
      <t>ベツ</t>
    </rPh>
    <rPh sb="37" eb="38">
      <t>ヒョウ</t>
    </rPh>
    <rPh sb="38" eb="39">
      <t>ダイ</t>
    </rPh>
    <rPh sb="41" eb="42">
      <t>ア</t>
    </rPh>
    <rPh sb="44" eb="46">
      <t>コウドウ</t>
    </rPh>
    <rPh sb="46" eb="48">
      <t>カンレン</t>
    </rPh>
    <rPh sb="48" eb="50">
      <t>コウモク</t>
    </rPh>
    <rPh sb="51" eb="52">
      <t>ラン</t>
    </rPh>
    <rPh sb="53" eb="55">
      <t>クブン</t>
    </rPh>
    <rPh sb="56" eb="57">
      <t>オウ</t>
    </rPh>
    <rPh sb="59" eb="60">
      <t>ア</t>
    </rPh>
    <rPh sb="64" eb="66">
      <t>サンシュツ</t>
    </rPh>
    <rPh sb="68" eb="70">
      <t>テンスウ</t>
    </rPh>
    <rPh sb="71" eb="73">
      <t>ゴウケイ</t>
    </rPh>
    <rPh sb="76" eb="77">
      <t>テン</t>
    </rPh>
    <rPh sb="77" eb="79">
      <t>イジョウ</t>
    </rPh>
    <rPh sb="82" eb="83">
      <t>モノ</t>
    </rPh>
    <rPh sb="84" eb="85">
      <t>マタ</t>
    </rPh>
    <rPh sb="86" eb="88">
      <t>クブン</t>
    </rPh>
    <rPh sb="89" eb="91">
      <t>イカ</t>
    </rPh>
    <rPh sb="95" eb="97">
      <t>カクタン</t>
    </rPh>
    <rPh sb="97" eb="99">
      <t>キュウイン</t>
    </rPh>
    <rPh sb="99" eb="100">
      <t>トウ</t>
    </rPh>
    <rPh sb="101" eb="103">
      <t>ヒツヨウ</t>
    </rPh>
    <rPh sb="106" eb="107">
      <t>モノ</t>
    </rPh>
    <phoneticPr fontId="11"/>
  </si>
  <si>
    <t>→</t>
    <phoneticPr fontId="11"/>
  </si>
  <si>
    <t>利用者の数の合計数に対する区分５・６・これに準ずる者の総数の割合</t>
    <rPh sb="0" eb="3">
      <t>リヨウシャ</t>
    </rPh>
    <rPh sb="4" eb="5">
      <t>スウ</t>
    </rPh>
    <rPh sb="6" eb="8">
      <t>ゴウケイ</t>
    </rPh>
    <rPh sb="8" eb="9">
      <t>スウ</t>
    </rPh>
    <rPh sb="10" eb="11">
      <t>タイ</t>
    </rPh>
    <rPh sb="13" eb="15">
      <t>クブン</t>
    </rPh>
    <rPh sb="22" eb="23">
      <t>ジュン</t>
    </rPh>
    <rPh sb="25" eb="26">
      <t>モノ</t>
    </rPh>
    <rPh sb="27" eb="29">
      <t>ソウスウ</t>
    </rPh>
    <rPh sb="30" eb="32">
      <t>ワリアイ</t>
    </rPh>
    <phoneticPr fontId="11"/>
  </si>
  <si>
    <t>←に入力してください。</t>
    <rPh sb="2" eb="4">
      <t>ニュウリョク</t>
    </rPh>
    <phoneticPr fontId="11"/>
  </si>
  <si>
    <t>←</t>
    <phoneticPr fontId="11"/>
  </si>
  <si>
    <r>
      <t>看護職員</t>
    </r>
    <r>
      <rPr>
        <u/>
        <sz val="11"/>
        <rFont val="ＭＳ ゴシック"/>
        <family val="3"/>
        <charset val="128"/>
      </rPr>
      <t>及び</t>
    </r>
    <r>
      <rPr>
        <sz val="11"/>
        <rFont val="ＭＳ ゴシック"/>
        <family val="3"/>
        <charset val="128"/>
      </rPr>
      <t>生活支援員について、それぞれ１人以上の配置が必要</t>
    </r>
    <rPh sb="0" eb="2">
      <t>カンゴ</t>
    </rPh>
    <rPh sb="2" eb="4">
      <t>ショクイン</t>
    </rPh>
    <rPh sb="4" eb="5">
      <t>オヨ</t>
    </rPh>
    <rPh sb="6" eb="8">
      <t>セイカツ</t>
    </rPh>
    <rPh sb="8" eb="10">
      <t>シエン</t>
    </rPh>
    <rPh sb="10" eb="11">
      <t>イン</t>
    </rPh>
    <rPh sb="21" eb="22">
      <t>ヒト</t>
    </rPh>
    <rPh sb="22" eb="24">
      <t>イジョウ</t>
    </rPh>
    <rPh sb="25" eb="27">
      <t>ハイチ</t>
    </rPh>
    <rPh sb="28" eb="30">
      <t>ヒツヨウ</t>
    </rPh>
    <phoneticPr fontId="11"/>
  </si>
  <si>
    <r>
      <t>看護職員</t>
    </r>
    <r>
      <rPr>
        <u/>
        <sz val="11"/>
        <rFont val="ＭＳ ゴシック"/>
        <family val="3"/>
        <charset val="128"/>
      </rPr>
      <t>及び</t>
    </r>
    <r>
      <rPr>
        <sz val="11"/>
        <rFont val="ＭＳ ゴシック"/>
        <family val="3"/>
        <charset val="128"/>
      </rPr>
      <t>生活支援員の</t>
    </r>
    <r>
      <rPr>
        <u/>
        <sz val="11"/>
        <rFont val="ＭＳ ゴシック"/>
        <family val="3"/>
        <charset val="128"/>
      </rPr>
      <t>うち</t>
    </r>
    <r>
      <rPr>
        <sz val="11"/>
        <rFont val="ＭＳ ゴシック"/>
        <family val="3"/>
        <charset val="128"/>
      </rPr>
      <t>、１人以上は常勤配置が必要</t>
    </r>
    <rPh sb="0" eb="2">
      <t>カンゴ</t>
    </rPh>
    <rPh sb="2" eb="4">
      <t>ショクイン</t>
    </rPh>
    <rPh sb="4" eb="5">
      <t>オヨ</t>
    </rPh>
    <rPh sb="6" eb="8">
      <t>セイカツ</t>
    </rPh>
    <rPh sb="8" eb="10">
      <t>シエン</t>
    </rPh>
    <rPh sb="10" eb="11">
      <t>イン</t>
    </rPh>
    <rPh sb="16" eb="17">
      <t>ヒト</t>
    </rPh>
    <rPh sb="17" eb="19">
      <t>イジョウ</t>
    </rPh>
    <rPh sb="20" eb="22">
      <t>ジョウキン</t>
    </rPh>
    <rPh sb="22" eb="24">
      <t>ハイチ</t>
    </rPh>
    <rPh sb="25" eb="27">
      <t>ヒツヨウ</t>
    </rPh>
    <phoneticPr fontId="11"/>
  </si>
  <si>
    <t>人員体制加算   　　 Ⅰ・Ⅱ</t>
    <rPh sb="0" eb="2">
      <t>ジンイン</t>
    </rPh>
    <rPh sb="2" eb="4">
      <t>タイセイ</t>
    </rPh>
    <rPh sb="4" eb="6">
      <t>カサン</t>
    </rPh>
    <phoneticPr fontId="2"/>
  </si>
  <si>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</si>
  <si>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</si>
  <si>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6月</t>
    <phoneticPr fontId="11"/>
  </si>
  <si>
    <t>※　人員体制加算を算定している場合は下表も記載してください。</t>
    <rPh sb="2" eb="4">
      <t>ジンイン</t>
    </rPh>
    <rPh sb="4" eb="6">
      <t>タイセイ</t>
    </rPh>
    <rPh sb="6" eb="8">
      <t>カサン</t>
    </rPh>
    <rPh sb="9" eb="11">
      <t>サンテイ</t>
    </rPh>
    <rPh sb="15" eb="17">
      <t>バアイ</t>
    </rPh>
    <rPh sb="18" eb="20">
      <t>カヒョウ</t>
    </rPh>
    <rPh sb="21" eb="23">
      <t>キサイ</t>
    </rPh>
    <phoneticPr fontId="11"/>
  </si>
  <si>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11"/>
  </si>
  <si>
    <r>
      <t>平均利用者数・人員計算表</t>
    </r>
    <r>
      <rPr>
        <b/>
        <sz val="24"/>
        <rFont val="ＭＳ ゴシック"/>
        <family val="3"/>
        <charset val="128"/>
      </rPr>
      <t>（生活介護）</t>
    </r>
    <rPh sb="0" eb="2">
      <t>ヘイキン</t>
    </rPh>
    <rPh sb="2" eb="4">
      <t>リヨウ</t>
    </rPh>
    <rPh sb="4" eb="5">
      <t>シャ</t>
    </rPh>
    <rPh sb="5" eb="6">
      <t>スウ</t>
    </rPh>
    <rPh sb="7" eb="9">
      <t>ジンイン</t>
    </rPh>
    <rPh sb="9" eb="11">
      <t>ケイサン</t>
    </rPh>
    <rPh sb="11" eb="12">
      <t>ヒョウ</t>
    </rPh>
    <rPh sb="13" eb="15">
      <t>セイカツ</t>
    </rPh>
    <rPh sb="15" eb="17">
      <t>カイゴ</t>
    </rPh>
    <phoneticPr fontId="2"/>
  </si>
  <si>
    <t>　　　年</t>
    <phoneticPr fontId="11"/>
  </si>
  <si>
    <t>所要時間５時間未満の利用者数</t>
    <phoneticPr fontId="11"/>
  </si>
  <si>
    <t>所要時間５時間以上７時間未満の
利用者数</t>
    <phoneticPr fontId="11"/>
  </si>
  <si>
    <t>計</t>
    <rPh sb="0" eb="1">
      <t>ケイ</t>
    </rPh>
    <phoneticPr fontId="11"/>
  </si>
  <si>
    <t>必要処遇職員は、看護職員（保健師・看護師・准看護師）・理学療法士・作業療法士・言語聴覚士・生活支援員が該当する。</t>
    <rPh sb="0" eb="2">
      <t>ヒツヨウ</t>
    </rPh>
    <rPh sb="2" eb="4">
      <t>ショグウ</t>
    </rPh>
    <rPh sb="4" eb="6">
      <t>ショクイン</t>
    </rPh>
    <rPh sb="8" eb="10">
      <t>カンゴ</t>
    </rPh>
    <rPh sb="10" eb="12">
      <t>ショクイン</t>
    </rPh>
    <rPh sb="13" eb="16">
      <t>ホケンシ</t>
    </rPh>
    <rPh sb="17" eb="20">
      <t>カンゴシ</t>
    </rPh>
    <rPh sb="21" eb="25">
      <t>ジュンカンゴシ</t>
    </rPh>
    <rPh sb="27" eb="29">
      <t>リガク</t>
    </rPh>
    <rPh sb="29" eb="32">
      <t>リョウホウシ</t>
    </rPh>
    <rPh sb="33" eb="35">
      <t>サギョウ</t>
    </rPh>
    <rPh sb="35" eb="38">
      <t>リョウホウシ</t>
    </rPh>
    <rPh sb="39" eb="44">
      <t>ゲンゴチョウカクシ</t>
    </rPh>
    <rPh sb="45" eb="47">
      <t>セイカツ</t>
    </rPh>
    <rPh sb="47" eb="49">
      <t>シエン</t>
    </rPh>
    <rPh sb="49" eb="50">
      <t>イン</t>
    </rPh>
    <rPh sb="51" eb="53">
      <t>ガイトウ</t>
    </rPh>
    <phoneticPr fontId="11"/>
  </si>
  <si>
    <t>Ⅳ</t>
    <phoneticPr fontId="11"/>
  </si>
  <si>
    <t>1.5:1</t>
    <phoneticPr fontId="11"/>
  </si>
  <si>
    <t>Ⅰ･Ⅱ型　60％以上必要</t>
    <rPh sb="3" eb="4">
      <t>カタ</t>
    </rPh>
    <rPh sb="8" eb="10">
      <t>イジョウ</t>
    </rPh>
    <rPh sb="10" eb="12">
      <t>ヒツヨウ</t>
    </rPh>
    <phoneticPr fontId="11"/>
  </si>
  <si>
    <t>Ⅲ型　50％以上必要</t>
    <rPh sb="1" eb="2">
      <t>ガタ</t>
    </rPh>
    <rPh sb="6" eb="8">
      <t>イジョウ</t>
    </rPh>
    <rPh sb="8" eb="10">
      <t>ヒツヨウ</t>
    </rPh>
    <phoneticPr fontId="11"/>
  </si>
  <si>
    <t>Ⅳ型　条件なし</t>
    <rPh sb="1" eb="2">
      <t>ガタ</t>
    </rPh>
    <rPh sb="3" eb="5">
      <t>ジョウケン</t>
    </rPh>
    <phoneticPr fontId="11"/>
  </si>
  <si>
    <t>指定障害者支援施設が行う生活介護の場合は、Ⅰ・Ⅱ・Ⅲ・Ⅳ型いずれも条件なし</t>
    <rPh sb="0" eb="2">
      <t>シテイ</t>
    </rPh>
    <rPh sb="2" eb="5">
      <t>ショウガイシャ</t>
    </rPh>
    <rPh sb="5" eb="7">
      <t>シエン</t>
    </rPh>
    <rPh sb="7" eb="9">
      <t>シセツ</t>
    </rPh>
    <rPh sb="10" eb="11">
      <t>オコナ</t>
    </rPh>
    <rPh sb="12" eb="14">
      <t>セイカツ</t>
    </rPh>
    <rPh sb="14" eb="16">
      <t>カイゴ</t>
    </rPh>
    <rPh sb="17" eb="19">
      <t>バアイ</t>
    </rPh>
    <rPh sb="28" eb="29">
      <t>ガタ</t>
    </rPh>
    <rPh sb="33" eb="35">
      <t>ジョウケン</t>
    </rPh>
    <phoneticPr fontId="11"/>
  </si>
  <si>
    <t>キ</t>
    <phoneticPr fontId="11"/>
  </si>
  <si>
    <t>ク</t>
    <phoneticPr fontId="11"/>
  </si>
  <si>
    <t>ケ</t>
    <phoneticPr fontId="11"/>
  </si>
  <si>
    <t>コ</t>
    <phoneticPr fontId="11"/>
  </si>
  <si>
    <t>サ</t>
    <phoneticPr fontId="11"/>
  </si>
  <si>
    <t>シ</t>
    <phoneticPr fontId="11"/>
  </si>
  <si>
    <t>ス</t>
    <phoneticPr fontId="11"/>
  </si>
  <si>
    <r>
      <t>ス÷カ　</t>
    </r>
    <r>
      <rPr>
        <b/>
        <sz val="11"/>
        <rFont val="ＭＳ ゴシック"/>
        <family val="3"/>
        <charset val="128"/>
      </rPr>
      <t>（％）</t>
    </r>
    <phoneticPr fontId="11"/>
  </si>
  <si>
    <t>（人）</t>
    <rPh sb="1" eb="2">
      <t>ニン</t>
    </rPh>
    <phoneticPr fontId="2"/>
  </si>
  <si>
    <t>A（人）</t>
    <phoneticPr fontId="11"/>
  </si>
  <si>
    <t>5時間未満の利用者は0.5人とし、5時間以上7時間未満の利用者は、0.75人として計算</t>
    <rPh sb="1" eb="3">
      <t>ジカン</t>
    </rPh>
    <rPh sb="3" eb="5">
      <t>ミマン</t>
    </rPh>
    <rPh sb="6" eb="9">
      <t>リヨウシャ</t>
    </rPh>
    <rPh sb="13" eb="14">
      <t>ニン</t>
    </rPh>
    <rPh sb="18" eb="20">
      <t>ジカン</t>
    </rPh>
    <rPh sb="20" eb="22">
      <t>イジョウ</t>
    </rPh>
    <rPh sb="23" eb="25">
      <t>ジカン</t>
    </rPh>
    <rPh sb="25" eb="27">
      <t>ミマン</t>
    </rPh>
    <rPh sb="28" eb="31">
      <t>リヨウシャ</t>
    </rPh>
    <rPh sb="37" eb="38">
      <t>ニン</t>
    </rPh>
    <rPh sb="41" eb="43">
      <t>ケイサン</t>
    </rPh>
    <phoneticPr fontId="11"/>
  </si>
  <si>
    <r>
      <t>理学療法士、作業療法士</t>
    </r>
    <r>
      <rPr>
        <u/>
        <sz val="10"/>
        <rFont val="ＭＳ ゴシック"/>
        <family val="3"/>
        <charset val="128"/>
      </rPr>
      <t>又は</t>
    </r>
    <r>
      <rPr>
        <sz val="10"/>
        <rFont val="ＭＳ ゴシック"/>
        <family val="3"/>
        <charset val="128"/>
      </rPr>
      <t>言語聴覚士は、機能の減退を防止する訓練を行う場合に必要</t>
    </r>
    <rPh sb="0" eb="2">
      <t>リガク</t>
    </rPh>
    <rPh sb="2" eb="5">
      <t>リョウホウシ</t>
    </rPh>
    <rPh sb="6" eb="8">
      <t>サギョウ</t>
    </rPh>
    <rPh sb="8" eb="11">
      <t>リョウホウシ</t>
    </rPh>
    <rPh sb="11" eb="12">
      <t>マタ</t>
    </rPh>
    <rPh sb="13" eb="18">
      <t>ゲンゴチョウカクシ</t>
    </rPh>
    <rPh sb="20" eb="22">
      <t>キノウ</t>
    </rPh>
    <rPh sb="23" eb="25">
      <t>ゲンタイ</t>
    </rPh>
    <rPh sb="26" eb="28">
      <t>ボウシ</t>
    </rPh>
    <rPh sb="30" eb="32">
      <t>クンレン</t>
    </rPh>
    <rPh sb="33" eb="34">
      <t>オコナ</t>
    </rPh>
    <rPh sb="35" eb="37">
      <t>バアイ</t>
    </rPh>
    <rPh sb="38" eb="40">
      <t>ヒツヨウ</t>
    </rPh>
    <phoneticPr fontId="11"/>
  </si>
  <si>
    <r>
      <t>理学療法士、作業療法士</t>
    </r>
    <r>
      <rPr>
        <u/>
        <sz val="11"/>
        <rFont val="ＭＳ ゴシック"/>
        <family val="3"/>
        <charset val="128"/>
      </rPr>
      <t>又は</t>
    </r>
    <r>
      <rPr>
        <sz val="11"/>
        <rFont val="ＭＳ ゴシック"/>
        <family val="3"/>
        <charset val="128"/>
      </rPr>
      <t>言語聴覚士は、機能の減退を防止する訓練を行う場合に必要</t>
    </r>
    <rPh sb="0" eb="2">
      <t>リガク</t>
    </rPh>
    <rPh sb="2" eb="5">
      <t>リョウホウシ</t>
    </rPh>
    <rPh sb="6" eb="8">
      <t>サギョウ</t>
    </rPh>
    <rPh sb="8" eb="11">
      <t>リョウホウシ</t>
    </rPh>
    <rPh sb="11" eb="12">
      <t>マタ</t>
    </rPh>
    <rPh sb="13" eb="18">
      <t>ゲンゴチョウカクシ</t>
    </rPh>
    <rPh sb="20" eb="22">
      <t>キノウ</t>
    </rPh>
    <rPh sb="23" eb="25">
      <t>ゲンタイ</t>
    </rPh>
    <rPh sb="26" eb="28">
      <t>ボウシ</t>
    </rPh>
    <rPh sb="30" eb="32">
      <t>クンレン</t>
    </rPh>
    <rPh sb="33" eb="34">
      <t>オコナ</t>
    </rPh>
    <rPh sb="35" eb="37">
      <t>バアイ</t>
    </rPh>
    <rPh sb="38" eb="40">
      <t>ヒツヨウ</t>
    </rPh>
    <phoneticPr fontId="11"/>
  </si>
  <si>
    <t>平均利用者数・人員計算表（共同生活援助）</t>
    <rPh sb="0" eb="2">
      <t>ヘイキン</t>
    </rPh>
    <rPh sb="2" eb="4">
      <t>リヨウ</t>
    </rPh>
    <rPh sb="4" eb="5">
      <t>シャ</t>
    </rPh>
    <rPh sb="5" eb="6">
      <t>スウ</t>
    </rPh>
    <rPh sb="7" eb="9">
      <t>ジンイン</t>
    </rPh>
    <rPh sb="9" eb="11">
      <t>ケイサン</t>
    </rPh>
    <rPh sb="11" eb="12">
      <t>ヒョウ</t>
    </rPh>
    <rPh sb="13" eb="15">
      <t>キョウドウ</t>
    </rPh>
    <rPh sb="15" eb="17">
      <t>セイカツ</t>
    </rPh>
    <rPh sb="17" eb="19">
      <t>エンジョ</t>
    </rPh>
    <phoneticPr fontId="2"/>
  </si>
  <si>
    <t>（包括型）</t>
    <rPh sb="1" eb="3">
      <t>ホウカツ</t>
    </rPh>
    <rPh sb="3" eb="4">
      <t>ガタ</t>
    </rPh>
    <phoneticPr fontId="1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</si>
  <si>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
  </si>
  <si>
    <t>平均利用者数</t>
    <rPh sb="0" eb="2">
      <t>ヘイキン</t>
    </rPh>
    <rPh sb="2" eb="6">
      <t>リヨウシャスウ</t>
    </rPh>
    <phoneticPr fontId="2"/>
  </si>
  <si>
    <t>個人居宅介護
利用者数平均</t>
    <rPh sb="11" eb="13">
      <t>ヘイキン</t>
    </rPh>
    <phoneticPr fontId="30"/>
  </si>
  <si>
    <t>利用者延べ数計</t>
    <rPh sb="3" eb="4">
      <t>ノ</t>
    </rPh>
    <rPh sb="6" eb="7">
      <t>ケイ</t>
    </rPh>
    <phoneticPr fontId="2"/>
  </si>
  <si>
    <t>　区分１以下の延べ利用者数</t>
    <rPh sb="1" eb="3">
      <t>クブン</t>
    </rPh>
    <rPh sb="4" eb="6">
      <t>イカ</t>
    </rPh>
    <rPh sb="7" eb="8">
      <t>ノ</t>
    </rPh>
    <rPh sb="9" eb="13">
      <t>リヨウシャスウ</t>
    </rPh>
    <phoneticPr fontId="30"/>
  </si>
  <si>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</si>
  <si>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</si>
  <si>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</si>
  <si>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個人居宅介護利用者数</t>
    <rPh sb="0" eb="2">
      <t>コジン</t>
    </rPh>
    <rPh sb="2" eb="4">
      <t>キョタク</t>
    </rPh>
    <rPh sb="4" eb="6">
      <t>カイゴ</t>
    </rPh>
    <rPh sb="6" eb="9">
      <t>リヨウシャ</t>
    </rPh>
    <rPh sb="9" eb="10">
      <t>スウ</t>
    </rPh>
    <phoneticPr fontId="30"/>
  </si>
  <si>
    <t>　区分５の延べ利用者数</t>
    <rPh sb="1" eb="3">
      <t>クブン</t>
    </rPh>
    <rPh sb="5" eb="6">
      <t>ノ</t>
    </rPh>
    <rPh sb="7" eb="11">
      <t>リヨウシャスウ</t>
    </rPh>
    <phoneticPr fontId="30"/>
  </si>
  <si>
    <t>個人居宅介護利用者数</t>
    <rPh sb="0" eb="2">
      <t>コジン</t>
    </rPh>
    <rPh sb="9" eb="10">
      <t>スウ</t>
    </rPh>
    <phoneticPr fontId="30"/>
  </si>
  <si>
    <t>　区分６の延べ利用者数</t>
    <rPh sb="1" eb="3">
      <t>クブン</t>
    </rPh>
    <rPh sb="5" eb="6">
      <t>ノ</t>
    </rPh>
    <rPh sb="7" eb="11">
      <t>リヨウシャスウ</t>
    </rPh>
    <phoneticPr fontId="30"/>
  </si>
  <si>
    <t>開所日数</t>
    <rPh sb="0" eb="2">
      <t>カイショ</t>
    </rPh>
    <rPh sb="2" eb="4">
      <t>ニッスウ</t>
    </rPh>
    <phoneticPr fontId="33"/>
  </si>
  <si>
    <t>＜人員に関する基準＞</t>
    <rPh sb="1" eb="3">
      <t>ジンイン</t>
    </rPh>
    <rPh sb="4" eb="5">
      <t>カン</t>
    </rPh>
    <rPh sb="7" eb="9">
      <t>キジュン</t>
    </rPh>
    <phoneticPr fontId="2"/>
  </si>
  <si>
    <t>区分</t>
    <rPh sb="0" eb="2">
      <t>クブン</t>
    </rPh>
    <phoneticPr fontId="33"/>
  </si>
  <si>
    <t>サービス管理責任者</t>
    <rPh sb="4" eb="6">
      <t>カンリ</t>
    </rPh>
    <rPh sb="6" eb="9">
      <t>セキニンシャ</t>
    </rPh>
    <phoneticPr fontId="30"/>
  </si>
  <si>
    <t>世話人</t>
    <rPh sb="0" eb="3">
      <t>セワニン</t>
    </rPh>
    <phoneticPr fontId="30"/>
  </si>
  <si>
    <t>生活支援員</t>
  </si>
  <si>
    <t>必要な配置数</t>
    <rPh sb="0" eb="2">
      <t>ヒツヨウ</t>
    </rPh>
    <rPh sb="3" eb="6">
      <t>ハイチスウ</t>
    </rPh>
    <phoneticPr fontId="33"/>
  </si>
  <si>
    <t>（外部サービス利用型）</t>
    <rPh sb="1" eb="3">
      <t>ガイブ</t>
    </rPh>
    <rPh sb="7" eb="10">
      <t>リヨウガタ</t>
    </rPh>
    <phoneticPr fontId="11"/>
  </si>
  <si>
    <t>世話人
（6:1）</t>
    <rPh sb="0" eb="3">
      <t>セワニン</t>
    </rPh>
    <phoneticPr fontId="30"/>
  </si>
  <si>
    <t>世話人
（10:1）</t>
    <rPh sb="0" eb="3">
      <t>セワニン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</si>
</sst>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_ "/>
    <numFmt numFmtId="179" formatCode="[$-409]d&quot;月&quot;"/>
  </numFmts>
  <fonts count="3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8"/>
      <name val="ＭＳ Ｐゴシック"/>
      <family val="3"/>
      <charset val="128"/>
    </font>
    <font>
      <i/>
      <sz val="11"/>
      <name val="ＭＳ Ｐゴシック"/>
      <family val="3"/>
      <charset val="128"/>
    </font>
    <font>
      <sz val="20"/>
      <name val="ＭＳ Ｐゴシック"/>
      <family val="3"/>
      <charset val="128"/>
    </font>
    <font>
      <sz val="20"/>
      <name val="ＭＳ ゴシック"/>
      <family val="3"/>
      <charset val="128"/>
    </font>
    <font>
      <b/>
      <sz val="14"/>
      <name val="ＭＳ Ｐゴシック"/>
      <family val="3"/>
      <charset val="128"/>
    </font>
    <font>
      <u/>
      <sz val="11"/>
      <name val="ＭＳ ゴシック"/>
      <family val="3"/>
      <charset val="128"/>
    </font>
    <font>
      <u/>
      <sz val="10"/>
      <name val="ＭＳ ゴシック"/>
      <family val="3"/>
      <charset val="128"/>
    </font>
    <font>
      <sz val="11"/>
      <color rgb="FFFF0000"/>
      <name val="ＭＳ ゴシック"/>
      <family val="3"/>
      <charset val="128"/>
    </font>
    <font>
      <b/>
      <sz val="11"/>
      <name val="ＭＳ ゴシック"/>
      <family val="3"/>
      <charset val="128"/>
    </font>
    <font>
      <sz val="14"/>
      <color rgb="FFFF0000"/>
      <name val="ＭＳ Ｐゴシック"/>
      <family val="3"/>
      <charset val="128"/>
    </font>
    <font>
      <b/>
      <sz val="24"/>
      <name val="ＭＳ ゴシック"/>
      <family val="3"/>
      <charset val="128"/>
    </font>
    <font>
      <sz val="10"/>
      <name val="ＭＳ Ｐゴシック"/>
      <family val="3"/>
      <charset val="128"/>
    </font>
    <font>
      <b/>
      <sz val="18"/>
      <name val="ＭＳ ゴシック"/>
      <family val="3"/>
      <charset val="128"/>
    </font>
    <font>
      <sz val="9"/>
      <name val="ＭＳ ゴシック"/>
      <family val="3"/>
      <charset val="128"/>
    </font>
    <font>
      <sz val="6"/>
      <name val="游ゴシック"/>
      <family val="3"/>
      <charset val="128"/>
    </font>
    <font>
      <sz val="11"/>
      <color rgb="FFFF0000"/>
      <name val="ＭＳ Ｐゴシック"/>
      <family val="3"/>
      <charset val="128"/>
      <scheme val="minor"/>
    </font>
    <font>
      <sz val="12"/>
      <color rgb="FFFF0000"/>
      <name val="ＭＳ ゴシック"/>
      <family val="3"/>
      <charset val="128"/>
    </font>
    <font>
      <sz val="6"/>
      <name val="ＭＳ ゴシック"/>
      <family val="3"/>
      <charset val="128"/>
    </font>
    <font>
      <sz val="9"/>
      <color theme="1"/>
      <name val="ＭＳ ゴシック"/>
      <family val="3"/>
      <charset val="128"/>
    </font>
    <font>
      <b/>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DashDotDot">
        <color auto="1"/>
      </bottom>
      <diagonal/>
    </border>
    <border>
      <left/>
      <right style="medium">
        <color indexed="64"/>
      </right>
      <top/>
      <bottom style="mediumDashDotDot">
        <color auto="1"/>
      </bottom>
      <diagonal/>
    </border>
    <border>
      <left style="medium">
        <color indexed="64"/>
      </left>
      <right style="medium">
        <color indexed="64"/>
      </right>
      <top style="medium">
        <color indexed="64"/>
      </top>
      <bottom style="mediumDashDotDot">
        <color auto="1"/>
      </bottom>
      <diagonal/>
    </border>
    <border diagonalUp="1">
      <left style="medium">
        <color indexed="64"/>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right/>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right/>
      <top style="mediumDashDotDot">
        <color auto="1"/>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medium">
        <color indexed="64"/>
      </right>
      <top/>
      <bottom style="medium">
        <color indexed="64"/>
      </bottom>
      <diagonal style="thin">
        <color indexed="64"/>
      </diagonal>
    </border>
  </borders>
  <cellStyleXfs count="4">
    <xf numFmtId="0" fontId="0" fillId="0" borderId="0">
      <alignment vertical="center"/>
    </xf>
    <xf numFmtId="0" fontId="1" fillId="0" borderId="0">
      <alignment vertical="center"/>
    </xf>
    <xf numFmtId="38" fontId="12"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1" fillId="0" borderId="0" xfId="1">
      <alignment vertical="center"/>
    </xf>
    <xf numFmtId="0" fontId="6" fillId="0" borderId="0" xfId="1" applyFont="1" applyAlignment="1">
      <alignment horizontal="right" vertical="center"/>
    </xf>
    <xf numFmtId="0" fontId="3" fillId="0" borderId="0" xfId="1" applyFont="1" applyAlignment="1">
      <alignment horizontal="right" vertical="center"/>
    </xf>
    <xf numFmtId="0" fontId="7" fillId="0" borderId="0" xfId="1"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distributed" vertical="center"/>
    </xf>
    <xf numFmtId="0" fontId="3" fillId="0" borderId="0" xfId="1" applyFont="1" applyBorder="1">
      <alignment vertical="center"/>
    </xf>
    <xf numFmtId="0" fontId="3" fillId="0" borderId="6" xfId="1" applyFont="1" applyBorder="1" applyAlignment="1">
      <alignment horizontal="center" vertical="center" wrapText="1"/>
    </xf>
    <xf numFmtId="0" fontId="3" fillId="0" borderId="27" xfId="1" applyFont="1" applyBorder="1" applyAlignment="1">
      <alignment horizontal="center" vertical="center" wrapText="1"/>
    </xf>
    <xf numFmtId="0" fontId="1" fillId="0" borderId="27" xfId="1" applyFont="1" applyBorder="1" applyAlignment="1">
      <alignment horizontal="center" vertical="center"/>
    </xf>
    <xf numFmtId="0" fontId="0" fillId="0" borderId="0" xfId="0" applyBorder="1">
      <alignment vertical="center"/>
    </xf>
    <xf numFmtId="0" fontId="13" fillId="0" borderId="0" xfId="1" applyFont="1" applyBorder="1">
      <alignment vertical="center"/>
    </xf>
    <xf numFmtId="0" fontId="9" fillId="0" borderId="0" xfId="1" applyFont="1" applyBorder="1">
      <alignment vertical="center"/>
    </xf>
    <xf numFmtId="0" fontId="1" fillId="0" borderId="0" xfId="1" applyBorder="1">
      <alignment vertical="center"/>
    </xf>
    <xf numFmtId="0" fontId="1" fillId="0" borderId="0" xfId="1" applyFont="1">
      <alignment vertical="center"/>
    </xf>
    <xf numFmtId="0" fontId="15" fillId="0" borderId="0" xfId="1" applyFont="1" applyAlignment="1">
      <alignment vertical="top"/>
    </xf>
    <xf numFmtId="0" fontId="1" fillId="0" borderId="0"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8" xfId="1" applyFont="1" applyBorder="1" applyAlignment="1">
      <alignment horizontal="center" vertical="center"/>
    </xf>
    <xf numFmtId="0" fontId="9" fillId="0" borderId="16" xfId="1" applyFont="1" applyBorder="1">
      <alignment vertical="center"/>
    </xf>
    <xf numFmtId="0" fontId="9" fillId="0" borderId="26" xfId="1" applyFont="1" applyBorder="1">
      <alignment vertical="center"/>
    </xf>
    <xf numFmtId="0" fontId="9" fillId="0" borderId="11" xfId="1" applyFont="1" applyBorder="1">
      <alignment vertical="center"/>
    </xf>
    <xf numFmtId="0" fontId="16" fillId="0" borderId="0" xfId="1" applyFont="1" applyBorder="1" applyAlignment="1">
      <alignment vertical="center"/>
    </xf>
    <xf numFmtId="0" fontId="13" fillId="0" borderId="0" xfId="1" applyFont="1" applyBorder="1" applyAlignment="1">
      <alignment horizontal="center" vertical="center"/>
    </xf>
    <xf numFmtId="0" fontId="1" fillId="0" borderId="0" xfId="1" applyFont="1" applyBorder="1" applyAlignment="1">
      <alignment horizontal="center" vertical="center"/>
    </xf>
    <xf numFmtId="0" fontId="13" fillId="0" borderId="0" xfId="1" applyFont="1" applyBorder="1" applyAlignment="1">
      <alignment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60" xfId="1" applyFont="1" applyBorder="1" applyAlignment="1">
      <alignment horizontal="center" vertical="center"/>
    </xf>
    <xf numFmtId="0" fontId="1" fillId="0" borderId="11" xfId="1" applyFont="1" applyBorder="1" applyAlignment="1">
      <alignment vertical="center"/>
    </xf>
    <xf numFmtId="0" fontId="1" fillId="0" borderId="0" xfId="1" applyFont="1" applyBorder="1" applyAlignment="1">
      <alignment vertical="center"/>
    </xf>
    <xf numFmtId="0" fontId="17" fillId="0" borderId="0" xfId="1" applyFont="1" applyBorder="1" applyAlignment="1">
      <alignment vertical="center"/>
    </xf>
    <xf numFmtId="0" fontId="14" fillId="0" borderId="11" xfId="1" applyFont="1" applyBorder="1" applyAlignment="1">
      <alignment vertical="center"/>
    </xf>
    <xf numFmtId="0" fontId="9" fillId="0" borderId="59" xfId="1" applyFont="1" applyBorder="1">
      <alignment vertical="center"/>
    </xf>
    <xf numFmtId="0" fontId="9" fillId="0" borderId="9" xfId="1" applyFont="1" applyBorder="1">
      <alignment vertical="center"/>
    </xf>
    <xf numFmtId="0" fontId="9" fillId="0" borderId="10" xfId="1" applyFont="1" applyBorder="1">
      <alignment vertical="center"/>
    </xf>
    <xf numFmtId="38" fontId="9" fillId="0" borderId="36" xfId="2" applyFont="1" applyBorder="1">
      <alignment vertical="center"/>
    </xf>
    <xf numFmtId="38" fontId="9" fillId="0" borderId="39" xfId="2" applyFont="1" applyBorder="1">
      <alignment vertical="center"/>
    </xf>
    <xf numFmtId="38" fontId="9" fillId="0" borderId="61" xfId="2" applyFont="1" applyBorder="1">
      <alignment vertical="center"/>
    </xf>
    <xf numFmtId="38" fontId="9" fillId="0" borderId="42" xfId="2" applyFont="1" applyBorder="1">
      <alignment vertical="center"/>
    </xf>
    <xf numFmtId="38" fontId="9" fillId="0" borderId="16" xfId="2" applyFont="1" applyBorder="1">
      <alignment vertical="center"/>
    </xf>
    <xf numFmtId="38" fontId="9" fillId="0" borderId="45" xfId="2" applyFont="1" applyBorder="1">
      <alignment vertical="center"/>
    </xf>
    <xf numFmtId="38" fontId="9" fillId="0" borderId="49" xfId="2" applyFont="1" applyBorder="1">
      <alignment vertical="center"/>
    </xf>
    <xf numFmtId="0" fontId="9" fillId="0" borderId="43" xfId="1" applyFont="1" applyBorder="1">
      <alignment vertical="center"/>
    </xf>
    <xf numFmtId="0" fontId="9" fillId="0" borderId="2" xfId="1" applyFont="1" applyBorder="1">
      <alignment vertical="center"/>
    </xf>
    <xf numFmtId="0" fontId="9" fillId="0" borderId="3" xfId="1" applyFont="1" applyBorder="1">
      <alignment vertical="center"/>
    </xf>
    <xf numFmtId="0" fontId="9" fillId="0" borderId="18" xfId="1" applyFont="1" applyBorder="1">
      <alignment vertical="center"/>
    </xf>
    <xf numFmtId="0" fontId="9" fillId="0" borderId="44"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30" xfId="1" applyFont="1" applyBorder="1">
      <alignment vertical="center"/>
    </xf>
    <xf numFmtId="0" fontId="9" fillId="0" borderId="46" xfId="1" applyFont="1" applyBorder="1">
      <alignment vertical="center"/>
    </xf>
    <xf numFmtId="0" fontId="9" fillId="0" borderId="47" xfId="1" applyFont="1" applyBorder="1">
      <alignment vertical="center"/>
    </xf>
    <xf numFmtId="0" fontId="9" fillId="0" borderId="48" xfId="1" applyFont="1" applyBorder="1">
      <alignment vertical="center"/>
    </xf>
    <xf numFmtId="0" fontId="9" fillId="0" borderId="31" xfId="1" applyFont="1" applyBorder="1">
      <alignment vertical="center"/>
    </xf>
    <xf numFmtId="0" fontId="1" fillId="0" borderId="68" xfId="1" applyFont="1" applyBorder="1">
      <alignment vertical="center"/>
    </xf>
    <xf numFmtId="0" fontId="10" fillId="0" borderId="68" xfId="1" applyFont="1" applyBorder="1" applyAlignment="1">
      <alignment horizontal="left" vertical="center"/>
    </xf>
    <xf numFmtId="0" fontId="3" fillId="0" borderId="68" xfId="1" applyFont="1" applyBorder="1" applyAlignment="1">
      <alignment horizontal="right" vertical="center"/>
    </xf>
    <xf numFmtId="0" fontId="19" fillId="0" borderId="0" xfId="1" applyFont="1" applyAlignment="1">
      <alignment vertical="center"/>
    </xf>
    <xf numFmtId="0" fontId="3" fillId="0" borderId="0" xfId="1" applyFont="1" applyBorder="1" applyAlignment="1">
      <alignment vertical="center" wrapText="1"/>
    </xf>
    <xf numFmtId="176" fontId="3" fillId="0" borderId="0" xfId="1" applyNumberFormat="1" applyFont="1" applyBorder="1" applyAlignment="1">
      <alignment vertical="center" wrapText="1"/>
    </xf>
    <xf numFmtId="0" fontId="3" fillId="0" borderId="4" xfId="1" applyFont="1" applyBorder="1" applyAlignment="1">
      <alignment horizontal="center" vertical="center"/>
    </xf>
    <xf numFmtId="0" fontId="10" fillId="0" borderId="0" xfId="1" applyFont="1" applyAlignment="1">
      <alignment horizontal="left" vertical="center"/>
    </xf>
    <xf numFmtId="0" fontId="1" fillId="0" borderId="0" xfId="1" applyFont="1" applyBorder="1">
      <alignment vertical="center"/>
    </xf>
    <xf numFmtId="0" fontId="20" fillId="0" borderId="0" xfId="1" applyFont="1">
      <alignment vertical="center"/>
    </xf>
    <xf numFmtId="0" fontId="10" fillId="0" borderId="67" xfId="1" applyFont="1" applyBorder="1" applyAlignment="1">
      <alignment vertical="center"/>
    </xf>
    <xf numFmtId="0" fontId="1" fillId="2" borderId="0" xfId="1" applyFont="1" applyFill="1" applyBorder="1">
      <alignment vertical="center"/>
    </xf>
    <xf numFmtId="0" fontId="0" fillId="0" borderId="67" xfId="0" applyBorder="1">
      <alignment vertical="center"/>
    </xf>
    <xf numFmtId="0" fontId="1" fillId="0" borderId="11" xfId="1" applyFont="1" applyBorder="1">
      <alignment vertical="center"/>
    </xf>
    <xf numFmtId="0" fontId="1" fillId="0" borderId="16" xfId="1" applyFont="1" applyFill="1" applyBorder="1">
      <alignment vertical="center"/>
    </xf>
    <xf numFmtId="0" fontId="1" fillId="0" borderId="20" xfId="1" applyFont="1" applyBorder="1" applyAlignment="1">
      <alignment horizontal="distributed" vertical="center"/>
    </xf>
    <xf numFmtId="0" fontId="1" fillId="0" borderId="21" xfId="1" applyFont="1" applyBorder="1" applyAlignment="1">
      <alignment horizontal="distributed" vertical="center"/>
    </xf>
    <xf numFmtId="0" fontId="1" fillId="0" borderId="19" xfId="1" applyFont="1" applyBorder="1" applyAlignment="1">
      <alignment horizontal="distributed" vertical="center"/>
    </xf>
    <xf numFmtId="0" fontId="1" fillId="0" borderId="58" xfId="1" applyFont="1" applyBorder="1" applyAlignment="1">
      <alignment horizontal="distributed" vertical="center"/>
    </xf>
    <xf numFmtId="0" fontId="3" fillId="0" borderId="4" xfId="1" applyFont="1" applyBorder="1" applyAlignment="1">
      <alignment vertical="center"/>
    </xf>
    <xf numFmtId="0" fontId="3" fillId="0" borderId="5" xfId="1" applyFont="1" applyBorder="1" applyAlignment="1">
      <alignment vertical="center"/>
    </xf>
    <xf numFmtId="0" fontId="1" fillId="0" borderId="29" xfId="1" applyFont="1" applyBorder="1" applyAlignment="1">
      <alignment horizontal="distributed" vertical="center"/>
    </xf>
    <xf numFmtId="0" fontId="1" fillId="0" borderId="18" xfId="1" applyFont="1" applyBorder="1" applyAlignment="1">
      <alignment horizontal="distributed" vertical="center"/>
    </xf>
    <xf numFmtId="0" fontId="1" fillId="0" borderId="30" xfId="1" applyFont="1" applyBorder="1" applyAlignment="1">
      <alignment horizontal="distributed" vertical="center"/>
    </xf>
    <xf numFmtId="0" fontId="1" fillId="0" borderId="31" xfId="1" applyFont="1" applyBorder="1" applyAlignment="1">
      <alignment horizontal="distributed" vertical="center"/>
    </xf>
    <xf numFmtId="176" fontId="3" fillId="0" borderId="6" xfId="1" applyNumberFormat="1" applyFont="1" applyBorder="1" applyAlignment="1">
      <alignment horizontal="center" vertical="center" wrapText="1"/>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1" fillId="0" borderId="69" xfId="1" applyFont="1" applyBorder="1" applyAlignment="1">
      <alignment horizontal="center" vertical="center" wrapText="1"/>
    </xf>
    <xf numFmtId="0" fontId="1" fillId="0" borderId="69" xfId="1" applyFont="1" applyBorder="1" applyAlignment="1">
      <alignment horizontal="center" vertical="center"/>
    </xf>
    <xf numFmtId="0" fontId="9" fillId="0" borderId="28" xfId="1" applyFont="1" applyBorder="1">
      <alignment vertical="center"/>
    </xf>
    <xf numFmtId="0" fontId="23" fillId="0" borderId="0" xfId="1" applyFont="1" applyBorder="1">
      <alignment vertical="center"/>
    </xf>
    <xf numFmtId="0" fontId="3" fillId="0" borderId="0" xfId="1" applyFont="1" applyBorder="1" applyAlignment="1">
      <alignment vertical="center"/>
    </xf>
    <xf numFmtId="176" fontId="3" fillId="0" borderId="28" xfId="1" applyNumberFormat="1" applyFont="1" applyBorder="1" applyAlignment="1">
      <alignment horizontal="center" vertical="center" wrapText="1"/>
    </xf>
    <xf numFmtId="0" fontId="3" fillId="0" borderId="24" xfId="1" applyFont="1" applyBorder="1" applyAlignment="1">
      <alignment horizontal="center" vertical="center"/>
    </xf>
    <xf numFmtId="0" fontId="3" fillId="0" borderId="4" xfId="1" applyFont="1" applyFill="1" applyBorder="1" applyAlignment="1">
      <alignment horizontal="center" vertical="center"/>
    </xf>
    <xf numFmtId="177" fontId="9" fillId="0" borderId="32" xfId="1" applyNumberFormat="1" applyFont="1" applyBorder="1" applyAlignment="1" applyProtection="1">
      <alignment horizontal="center" vertical="center"/>
      <protection locked="0"/>
    </xf>
    <xf numFmtId="0" fontId="1" fillId="0" borderId="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0" xfId="1" applyProtection="1">
      <alignment vertical="center"/>
      <protection locked="0"/>
    </xf>
    <xf numFmtId="0" fontId="25" fillId="0" borderId="0" xfId="1" applyFont="1" applyBorder="1">
      <alignment vertical="center"/>
    </xf>
    <xf numFmtId="0" fontId="9" fillId="3" borderId="33" xfId="1" applyFont="1" applyFill="1" applyBorder="1" applyProtection="1">
      <alignment vertical="center"/>
      <protection locked="0"/>
    </xf>
    <xf numFmtId="0" fontId="9" fillId="3" borderId="34" xfId="1" applyFont="1" applyFill="1" applyBorder="1" applyProtection="1">
      <alignment vertical="center"/>
      <protection locked="0"/>
    </xf>
    <xf numFmtId="0" fontId="9" fillId="3" borderId="35" xfId="1" applyFont="1" applyFill="1" applyBorder="1" applyProtection="1">
      <alignment vertical="center"/>
      <protection locked="0"/>
    </xf>
    <xf numFmtId="0" fontId="9" fillId="3" borderId="37" xfId="1" applyFont="1" applyFill="1" applyBorder="1" applyProtection="1">
      <alignment vertical="center"/>
      <protection locked="0"/>
    </xf>
    <xf numFmtId="0" fontId="9" fillId="3" borderId="15" xfId="1" applyFont="1" applyFill="1" applyBorder="1" applyProtection="1">
      <alignment vertical="center"/>
      <protection locked="0"/>
    </xf>
    <xf numFmtId="0" fontId="9" fillId="3" borderId="38" xfId="1" applyFont="1" applyFill="1" applyBorder="1" applyProtection="1">
      <alignment vertical="center"/>
      <protection locked="0"/>
    </xf>
    <xf numFmtId="0" fontId="9" fillId="3" borderId="40" xfId="1" applyFont="1" applyFill="1" applyBorder="1" applyProtection="1">
      <alignment vertical="center"/>
      <protection locked="0"/>
    </xf>
    <xf numFmtId="0" fontId="1" fillId="3" borderId="69" xfId="1" applyFont="1" applyFill="1" applyBorder="1">
      <alignment vertical="center"/>
    </xf>
    <xf numFmtId="0" fontId="9" fillId="3" borderId="41" xfId="1" applyFont="1" applyFill="1" applyBorder="1" applyProtection="1">
      <alignment vertical="center"/>
      <protection locked="0"/>
    </xf>
    <xf numFmtId="0" fontId="9" fillId="3" borderId="13" xfId="1" applyFont="1" applyFill="1" applyBorder="1" applyProtection="1">
      <alignment vertical="center"/>
      <protection locked="0"/>
    </xf>
    <xf numFmtId="0" fontId="9" fillId="3" borderId="14" xfId="1" applyFont="1" applyFill="1" applyBorder="1" applyProtection="1">
      <alignment vertical="center"/>
      <protection locked="0"/>
    </xf>
    <xf numFmtId="0" fontId="9" fillId="3" borderId="29" xfId="1" applyFont="1" applyFill="1" applyBorder="1" applyProtection="1">
      <alignment vertical="center"/>
      <protection locked="0"/>
    </xf>
    <xf numFmtId="0" fontId="15" fillId="0" borderId="67" xfId="1" applyFont="1" applyBorder="1" applyAlignment="1">
      <alignment vertical="center"/>
    </xf>
    <xf numFmtId="0" fontId="1" fillId="0" borderId="67" xfId="1" applyFont="1" applyBorder="1">
      <alignment vertical="center"/>
    </xf>
    <xf numFmtId="0" fontId="8" fillId="0" borderId="0" xfId="1" applyFont="1" applyFill="1" applyBorder="1" applyAlignment="1">
      <alignment vertical="center"/>
    </xf>
    <xf numFmtId="0" fontId="8" fillId="0" borderId="0" xfId="1" applyFont="1" applyFill="1" applyBorder="1" applyAlignment="1">
      <alignment horizontal="distributed" vertical="center"/>
    </xf>
    <xf numFmtId="0" fontId="9" fillId="0" borderId="0" xfId="1" applyFont="1" applyFill="1" applyBorder="1">
      <alignment vertical="center"/>
    </xf>
    <xf numFmtId="0" fontId="9" fillId="0" borderId="0" xfId="1" applyFont="1" applyFill="1" applyBorder="1" applyAlignment="1">
      <alignment horizontal="center" vertical="center"/>
    </xf>
    <xf numFmtId="38" fontId="9" fillId="0" borderId="0" xfId="2" applyFont="1" applyFill="1" applyBorder="1">
      <alignment vertical="center"/>
    </xf>
    <xf numFmtId="0" fontId="3" fillId="0" borderId="0" xfId="1" applyFont="1" applyFill="1" applyBorder="1" applyAlignment="1">
      <alignment horizontal="center" vertical="center"/>
    </xf>
    <xf numFmtId="0" fontId="1" fillId="0" borderId="0" xfId="1" applyFont="1" applyFill="1" applyBorder="1" applyAlignment="1">
      <alignment vertical="center"/>
    </xf>
    <xf numFmtId="176" fontId="3" fillId="0" borderId="0" xfId="1" applyNumberFormat="1" applyFont="1" applyFill="1" applyBorder="1" applyAlignment="1">
      <alignment horizontal="center" vertical="center"/>
    </xf>
    <xf numFmtId="0" fontId="1" fillId="0" borderId="66" xfId="1" applyFont="1" applyFill="1" applyBorder="1" applyAlignment="1">
      <alignment horizontal="distributed" vertical="center"/>
    </xf>
    <xf numFmtId="0" fontId="3" fillId="0" borderId="50" xfId="1" applyFont="1" applyFill="1" applyBorder="1" applyAlignment="1">
      <alignment horizontal="center" vertical="center"/>
    </xf>
    <xf numFmtId="178" fontId="9" fillId="0" borderId="17" xfId="1" applyNumberFormat="1" applyFont="1" applyFill="1" applyBorder="1">
      <alignment vertical="center"/>
    </xf>
    <xf numFmtId="0" fontId="13" fillId="0" borderId="24" xfId="1" applyFont="1" applyFill="1" applyBorder="1">
      <alignment vertical="center"/>
    </xf>
    <xf numFmtId="0" fontId="14" fillId="0" borderId="0" xfId="1" applyFont="1" applyFill="1" applyBorder="1" applyAlignment="1">
      <alignment horizontal="center" vertical="center"/>
    </xf>
    <xf numFmtId="0" fontId="17" fillId="0" borderId="0" xfId="1" applyFont="1" applyFill="1" applyBorder="1" applyAlignment="1">
      <alignment vertical="center"/>
    </xf>
    <xf numFmtId="176" fontId="14" fillId="0" borderId="0" xfId="1" applyNumberFormat="1" applyFont="1" applyFill="1" applyBorder="1" applyAlignment="1">
      <alignment horizontal="center" vertical="center"/>
    </xf>
    <xf numFmtId="0" fontId="1" fillId="0" borderId="0" xfId="1" applyFont="1" applyFill="1" applyBorder="1" applyAlignment="1">
      <alignment horizontal="distributed" vertical="center"/>
    </xf>
    <xf numFmtId="49" fontId="5" fillId="0" borderId="6"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xf>
    <xf numFmtId="0" fontId="13" fillId="0" borderId="0" xfId="1" applyFont="1" applyFill="1" applyBorder="1">
      <alignment vertical="center"/>
    </xf>
    <xf numFmtId="49" fontId="5" fillId="0" borderId="11" xfId="1" applyNumberFormat="1" applyFont="1" applyFill="1" applyBorder="1" applyAlignment="1">
      <alignment horizontal="center" vertical="center"/>
    </xf>
    <xf numFmtId="0" fontId="3" fillId="0" borderId="0" xfId="1" applyFont="1" applyFill="1" applyBorder="1">
      <alignment vertical="center"/>
    </xf>
    <xf numFmtId="0" fontId="23" fillId="0" borderId="0" xfId="1" applyFont="1" applyFill="1" applyBorder="1">
      <alignment vertical="center"/>
    </xf>
    <xf numFmtId="0" fontId="1" fillId="0" borderId="20" xfId="1" applyFont="1" applyFill="1" applyBorder="1" applyAlignment="1">
      <alignment horizontal="distributed" vertical="center"/>
    </xf>
    <xf numFmtId="176" fontId="9" fillId="0" borderId="63" xfId="1" applyNumberFormat="1" applyFont="1" applyFill="1" applyBorder="1" applyAlignment="1">
      <alignment vertical="center"/>
    </xf>
    <xf numFmtId="176" fontId="3" fillId="0" borderId="63" xfId="1" applyNumberFormat="1" applyFont="1" applyFill="1" applyBorder="1">
      <alignment vertical="center"/>
    </xf>
    <xf numFmtId="49" fontId="9" fillId="0" borderId="63" xfId="1" applyNumberFormat="1" applyFont="1" applyFill="1" applyBorder="1" applyAlignment="1">
      <alignment horizontal="center" vertical="center"/>
    </xf>
    <xf numFmtId="0" fontId="3" fillId="0" borderId="63" xfId="1" applyFont="1" applyFill="1" applyBorder="1">
      <alignment vertical="center"/>
    </xf>
    <xf numFmtId="178" fontId="9" fillId="0" borderId="63" xfId="1" applyNumberFormat="1" applyFont="1" applyFill="1" applyBorder="1">
      <alignment vertical="center"/>
    </xf>
    <xf numFmtId="0" fontId="3" fillId="0" borderId="36" xfId="1" applyFont="1" applyFill="1" applyBorder="1">
      <alignment vertical="center"/>
    </xf>
    <xf numFmtId="0" fontId="3" fillId="0" borderId="24" xfId="1" applyFont="1" applyFill="1" applyBorder="1">
      <alignment vertical="center"/>
    </xf>
    <xf numFmtId="0" fontId="1" fillId="0" borderId="0" xfId="1" applyFont="1" applyFill="1" applyBorder="1" applyAlignment="1">
      <alignment horizontal="center" vertical="center"/>
    </xf>
    <xf numFmtId="0" fontId="13" fillId="0" borderId="0" xfId="1" applyFont="1" applyFill="1" applyBorder="1" applyAlignment="1">
      <alignment vertical="center"/>
    </xf>
    <xf numFmtId="176" fontId="13" fillId="0" borderId="0" xfId="1" applyNumberFormat="1" applyFont="1" applyFill="1" applyBorder="1">
      <alignment vertical="center"/>
    </xf>
    <xf numFmtId="0" fontId="1" fillId="0" borderId="21" xfId="1" applyFont="1" applyFill="1" applyBorder="1" applyAlignment="1">
      <alignment horizontal="distributed" vertical="center"/>
    </xf>
    <xf numFmtId="176" fontId="9" fillId="0" borderId="64" xfId="1" applyNumberFormat="1" applyFont="1" applyFill="1" applyBorder="1">
      <alignment vertical="center"/>
    </xf>
    <xf numFmtId="176" fontId="3" fillId="0" borderId="64" xfId="1" applyNumberFormat="1" applyFont="1" applyFill="1" applyBorder="1">
      <alignment vertical="center"/>
    </xf>
    <xf numFmtId="49" fontId="9" fillId="0" borderId="64" xfId="1" applyNumberFormat="1" applyFont="1" applyFill="1" applyBorder="1" applyAlignment="1">
      <alignment horizontal="center" vertical="center"/>
    </xf>
    <xf numFmtId="0" fontId="3" fillId="0" borderId="64" xfId="1" applyFont="1" applyFill="1" applyBorder="1">
      <alignment vertical="center"/>
    </xf>
    <xf numFmtId="178" fontId="9" fillId="0" borderId="64" xfId="1" applyNumberFormat="1" applyFont="1" applyFill="1" applyBorder="1">
      <alignment vertical="center"/>
    </xf>
    <xf numFmtId="0" fontId="3" fillId="0" borderId="39" xfId="1" applyFont="1" applyFill="1" applyBorder="1">
      <alignment vertical="center"/>
    </xf>
    <xf numFmtId="0" fontId="3" fillId="0" borderId="24" xfId="1" applyFont="1" applyFill="1" applyBorder="1" applyAlignment="1">
      <alignment horizontal="center" vertical="center"/>
    </xf>
    <xf numFmtId="0" fontId="1" fillId="0" borderId="58" xfId="1" applyFont="1" applyFill="1" applyBorder="1" applyAlignment="1">
      <alignment horizontal="distributed" vertical="center"/>
    </xf>
    <xf numFmtId="176" fontId="9" fillId="0" borderId="65" xfId="1" applyNumberFormat="1" applyFont="1" applyFill="1" applyBorder="1">
      <alignment vertical="center"/>
    </xf>
    <xf numFmtId="176" fontId="3" fillId="0" borderId="65" xfId="1" applyNumberFormat="1" applyFont="1" applyFill="1" applyBorder="1">
      <alignment vertical="center"/>
    </xf>
    <xf numFmtId="49" fontId="9" fillId="0" borderId="65" xfId="1" applyNumberFormat="1" applyFont="1" applyFill="1" applyBorder="1" applyAlignment="1">
      <alignment horizontal="center" vertical="center"/>
    </xf>
    <xf numFmtId="0" fontId="3" fillId="0" borderId="65" xfId="1" applyFont="1" applyFill="1" applyBorder="1">
      <alignment vertical="center"/>
    </xf>
    <xf numFmtId="178" fontId="9" fillId="0" borderId="65" xfId="1" applyNumberFormat="1" applyFont="1" applyFill="1" applyBorder="1">
      <alignment vertical="center"/>
    </xf>
    <xf numFmtId="0" fontId="3" fillId="0" borderId="61" xfId="1" applyFont="1" applyFill="1" applyBorder="1">
      <alignment vertical="center"/>
    </xf>
    <xf numFmtId="0" fontId="16" fillId="0" borderId="0" xfId="1" applyFont="1" applyFill="1" applyBorder="1" applyAlignment="1">
      <alignment vertical="center"/>
    </xf>
    <xf numFmtId="0" fontId="1" fillId="0" borderId="67" xfId="1" applyFont="1" applyFill="1" applyBorder="1" applyAlignment="1">
      <alignment horizontal="distributed" vertical="center"/>
    </xf>
    <xf numFmtId="49" fontId="5" fillId="0" borderId="67" xfId="1" applyNumberFormat="1" applyFont="1" applyFill="1" applyBorder="1" applyAlignment="1">
      <alignment horizontal="center" vertical="center"/>
    </xf>
    <xf numFmtId="0" fontId="13" fillId="0" borderId="67" xfId="1" applyFont="1" applyFill="1" applyBorder="1">
      <alignment vertical="center"/>
    </xf>
    <xf numFmtId="0" fontId="14" fillId="0" borderId="67" xfId="1" applyFont="1" applyFill="1" applyBorder="1" applyAlignment="1">
      <alignment horizontal="center" vertical="center"/>
    </xf>
    <xf numFmtId="176" fontId="14" fillId="0" borderId="67" xfId="1" applyNumberFormat="1" applyFont="1" applyFill="1" applyBorder="1" applyAlignment="1">
      <alignment horizontal="center" vertical="center"/>
    </xf>
    <xf numFmtId="49" fontId="5" fillId="0" borderId="68" xfId="1" applyNumberFormat="1" applyFont="1" applyFill="1" applyBorder="1" applyAlignment="1">
      <alignment horizontal="center" vertical="center"/>
    </xf>
    <xf numFmtId="0" fontId="3" fillId="0" borderId="68" xfId="1" applyFont="1" applyFill="1" applyBorder="1" applyAlignment="1">
      <alignment horizontal="center" vertical="center"/>
    </xf>
    <xf numFmtId="0" fontId="9" fillId="0" borderId="68" xfId="1" applyFont="1" applyFill="1" applyBorder="1">
      <alignment vertical="center"/>
    </xf>
    <xf numFmtId="0" fontId="17" fillId="0" borderId="68" xfId="1" applyFont="1" applyFill="1" applyBorder="1" applyAlignment="1">
      <alignment vertical="center"/>
    </xf>
    <xf numFmtId="0" fontId="18" fillId="0" borderId="0" xfId="1" applyFont="1" applyFill="1" applyBorder="1" applyAlignment="1">
      <alignment horizontal="left" vertical="center"/>
    </xf>
    <xf numFmtId="0" fontId="8" fillId="0" borderId="0" xfId="1" applyFont="1" applyFill="1" applyBorder="1" applyAlignment="1">
      <alignment horizontal="center" vertical="center"/>
    </xf>
    <xf numFmtId="49" fontId="3" fillId="0" borderId="0" xfId="1" applyNumberFormat="1" applyFont="1" applyFill="1" applyBorder="1" applyAlignment="1">
      <alignment horizontal="center" vertical="center"/>
    </xf>
    <xf numFmtId="0" fontId="13" fillId="0" borderId="0" xfId="1" applyFont="1" applyFill="1" applyBorder="1" applyAlignment="1">
      <alignment horizontal="center" vertical="center"/>
    </xf>
    <xf numFmtId="0" fontId="3" fillId="0" borderId="75" xfId="1" applyFont="1" applyBorder="1" applyAlignment="1">
      <alignment horizontal="center" vertical="center"/>
    </xf>
    <xf numFmtId="0" fontId="3" fillId="0" borderId="74" xfId="1" applyFont="1" applyBorder="1" applyAlignment="1">
      <alignment horizontal="center" vertical="center"/>
    </xf>
    <xf numFmtId="0" fontId="3" fillId="0" borderId="76" xfId="1" applyFont="1" applyBorder="1" applyAlignment="1">
      <alignment horizontal="center" vertical="center"/>
    </xf>
    <xf numFmtId="0" fontId="9" fillId="3" borderId="82" xfId="1" applyFont="1" applyFill="1" applyBorder="1">
      <alignment vertical="center"/>
    </xf>
    <xf numFmtId="0" fontId="9" fillId="3" borderId="83" xfId="1" applyFont="1" applyFill="1" applyBorder="1">
      <alignment vertical="center"/>
    </xf>
    <xf numFmtId="0" fontId="9" fillId="3" borderId="84" xfId="1" applyFont="1" applyFill="1" applyBorder="1">
      <alignment vertical="center"/>
    </xf>
    <xf numFmtId="0" fontId="9" fillId="3" borderId="85" xfId="1" applyFont="1" applyFill="1" applyBorder="1">
      <alignment vertical="center"/>
    </xf>
    <xf numFmtId="0" fontId="9" fillId="3" borderId="86" xfId="1" applyFont="1" applyFill="1" applyBorder="1">
      <alignment vertical="center"/>
    </xf>
    <xf numFmtId="0" fontId="9" fillId="3" borderId="58" xfId="1" applyFont="1" applyFill="1" applyBorder="1">
      <alignment vertical="center"/>
    </xf>
    <xf numFmtId="0" fontId="3" fillId="0" borderId="0" xfId="1" applyFont="1" applyBorder="1" applyAlignment="1">
      <alignment horizontal="center" vertical="center" wrapText="1"/>
    </xf>
    <xf numFmtId="0" fontId="1" fillId="0" borderId="87" xfId="1" applyFont="1" applyBorder="1" applyAlignment="1">
      <alignment horizontal="distributed" vertical="center"/>
    </xf>
    <xf numFmtId="176" fontId="9" fillId="0" borderId="88" xfId="1" applyNumberFormat="1" applyFont="1" applyBorder="1">
      <alignment vertical="center"/>
    </xf>
    <xf numFmtId="176" fontId="3" fillId="0" borderId="4" xfId="1" applyNumberFormat="1" applyFont="1" applyBorder="1">
      <alignment vertical="center"/>
    </xf>
    <xf numFmtId="49" fontId="9" fillId="0" borderId="4" xfId="1" applyNumberFormat="1" applyFont="1" applyBorder="1" applyAlignment="1">
      <alignment horizontal="center" vertical="center"/>
    </xf>
    <xf numFmtId="0" fontId="3" fillId="0" borderId="4" xfId="1" applyFont="1" applyBorder="1">
      <alignment vertical="center"/>
    </xf>
    <xf numFmtId="178" fontId="9" fillId="0" borderId="4" xfId="1" applyNumberFormat="1" applyFont="1" applyBorder="1">
      <alignment vertical="center"/>
    </xf>
    <xf numFmtId="0" fontId="3" fillId="0" borderId="87" xfId="1" applyFont="1" applyBorder="1">
      <alignment vertical="center"/>
    </xf>
    <xf numFmtId="0" fontId="1" fillId="0" borderId="62" xfId="1" applyFont="1" applyFill="1" applyBorder="1" applyAlignment="1">
      <alignment horizontal="distributed" vertical="center"/>
    </xf>
    <xf numFmtId="176" fontId="9" fillId="0" borderId="59" xfId="1" applyNumberFormat="1" applyFont="1" applyBorder="1">
      <alignment vertical="center"/>
    </xf>
    <xf numFmtId="176" fontId="3" fillId="0" borderId="9" xfId="1" applyNumberFormat="1" applyFont="1" applyBorder="1">
      <alignment vertical="center"/>
    </xf>
    <xf numFmtId="49" fontId="9" fillId="0" borderId="9" xfId="1" applyNumberFormat="1" applyFont="1" applyBorder="1" applyAlignment="1">
      <alignment horizontal="center" vertical="center"/>
    </xf>
    <xf numFmtId="0" fontId="3" fillId="0" borderId="9" xfId="1" applyFont="1" applyBorder="1">
      <alignment vertical="center"/>
    </xf>
    <xf numFmtId="178" fontId="9" fillId="0" borderId="9" xfId="1" applyNumberFormat="1" applyFont="1" applyBorder="1">
      <alignment vertical="center"/>
    </xf>
    <xf numFmtId="0" fontId="3" fillId="0" borderId="62" xfId="1" applyFont="1" applyBorder="1">
      <alignment vertical="center"/>
    </xf>
    <xf numFmtId="176" fontId="9" fillId="0" borderId="37" xfId="1" applyNumberFormat="1" applyFont="1" applyBorder="1">
      <alignment vertical="center"/>
    </xf>
    <xf numFmtId="176" fontId="3" fillId="0" borderId="15" xfId="1" applyNumberFormat="1" applyFont="1" applyBorder="1">
      <alignment vertical="center"/>
    </xf>
    <xf numFmtId="49" fontId="9" fillId="0" borderId="15" xfId="1" applyNumberFormat="1" applyFont="1" applyBorder="1" applyAlignment="1">
      <alignment horizontal="center" vertical="center"/>
    </xf>
    <xf numFmtId="0" fontId="3" fillId="0" borderId="15" xfId="1" applyFont="1" applyBorder="1">
      <alignment vertical="center"/>
    </xf>
    <xf numFmtId="178" fontId="9" fillId="0" borderId="15" xfId="1" applyNumberFormat="1" applyFont="1" applyBorder="1">
      <alignment vertical="center"/>
    </xf>
    <xf numFmtId="0" fontId="3" fillId="0" borderId="21" xfId="1" applyFont="1" applyBorder="1">
      <alignment vertical="center"/>
    </xf>
    <xf numFmtId="38" fontId="9" fillId="0" borderId="89" xfId="2" applyFont="1" applyFill="1" applyBorder="1" applyAlignment="1">
      <alignment vertical="center"/>
    </xf>
    <xf numFmtId="38" fontId="9" fillId="0" borderId="61" xfId="2" applyFont="1" applyFill="1" applyBorder="1" applyAlignment="1">
      <alignment vertical="center"/>
    </xf>
    <xf numFmtId="38" fontId="3" fillId="0" borderId="90" xfId="2" applyFont="1" applyFill="1" applyBorder="1" applyAlignment="1">
      <alignment horizontal="center" vertical="center"/>
    </xf>
    <xf numFmtId="38" fontId="3" fillId="0" borderId="60" xfId="2" applyFont="1" applyFill="1" applyBorder="1" applyAlignment="1">
      <alignment horizontal="center" vertical="center"/>
    </xf>
    <xf numFmtId="0" fontId="3" fillId="0" borderId="91" xfId="1" applyFont="1" applyFill="1" applyBorder="1" applyAlignment="1">
      <alignment horizontal="center" vertical="center"/>
    </xf>
    <xf numFmtId="0" fontId="3" fillId="0" borderId="92" xfId="1" applyFont="1" applyFill="1" applyBorder="1" applyAlignment="1">
      <alignment horizontal="center" vertical="center"/>
    </xf>
    <xf numFmtId="0" fontId="27" fillId="0" borderId="0" xfId="1" applyFont="1" applyBorder="1" applyAlignment="1">
      <alignment horizontal="left" vertical="center" wrapText="1"/>
    </xf>
    <xf numFmtId="0" fontId="5" fillId="0" borderId="0" xfId="1" applyFont="1" applyBorder="1" applyAlignment="1">
      <alignment horizontal="left" vertical="center"/>
    </xf>
    <xf numFmtId="0" fontId="1" fillId="0" borderId="54"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55" xfId="1" applyFont="1" applyFill="1" applyBorder="1" applyAlignment="1">
      <alignment horizontal="center" vertical="center"/>
    </xf>
    <xf numFmtId="0" fontId="3" fillId="0" borderId="0" xfId="1" applyFont="1" applyFill="1" applyBorder="1" applyAlignment="1">
      <alignment horizontal="left" vertical="center"/>
    </xf>
    <xf numFmtId="0" fontId="3" fillId="0" borderId="0" xfId="1" applyFont="1" applyFill="1" applyBorder="1" applyAlignment="1">
      <alignment horizontal="left" vertical="center" wrapText="1"/>
    </xf>
    <xf numFmtId="0" fontId="10" fillId="3" borderId="67" xfId="1" applyFont="1" applyFill="1" applyBorder="1" applyAlignment="1" applyProtection="1">
      <alignment horizontal="left" vertical="center"/>
      <protection locked="0"/>
    </xf>
    <xf numFmtId="0" fontId="1" fillId="0" borderId="54"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55" xfId="1" applyFont="1" applyBorder="1" applyAlignment="1">
      <alignment horizontal="center" vertical="center" wrapText="1"/>
    </xf>
    <xf numFmtId="176" fontId="3" fillId="0" borderId="27" xfId="1" applyNumberFormat="1" applyFont="1" applyBorder="1" applyAlignment="1">
      <alignment horizontal="center" vertical="center" wrapText="1"/>
    </xf>
    <xf numFmtId="176" fontId="3" fillId="0" borderId="28" xfId="1" applyNumberFormat="1" applyFont="1" applyBorder="1" applyAlignment="1">
      <alignment horizontal="center" vertical="center" wrapText="1"/>
    </xf>
    <xf numFmtId="38" fontId="10" fillId="0" borderId="28" xfId="2" applyFont="1" applyBorder="1" applyAlignment="1">
      <alignment horizontal="center" vertical="center"/>
    </xf>
    <xf numFmtId="38" fontId="10" fillId="0" borderId="32" xfId="2" applyFont="1" applyBorder="1" applyAlignment="1">
      <alignment horizontal="center" vertical="center"/>
    </xf>
    <xf numFmtId="0" fontId="3" fillId="0" borderId="0" xfId="1" applyFont="1" applyBorder="1" applyAlignment="1">
      <alignment horizontal="left" vertical="center"/>
    </xf>
    <xf numFmtId="176" fontId="3" fillId="0" borderId="0" xfId="1" applyNumberFormat="1" applyFont="1" applyBorder="1" applyAlignment="1">
      <alignment horizontal="left" vertical="center" wrapText="1"/>
    </xf>
    <xf numFmtId="0" fontId="7" fillId="0" borderId="56" xfId="1" applyFont="1" applyBorder="1" applyAlignment="1">
      <alignment horizontal="center" vertical="center"/>
    </xf>
    <xf numFmtId="0" fontId="8" fillId="0" borderId="57" xfId="1" applyFont="1" applyBorder="1" applyAlignment="1">
      <alignment horizontal="center" vertical="center"/>
    </xf>
    <xf numFmtId="0" fontId="8" fillId="0" borderId="24" xfId="1" applyFont="1" applyBorder="1" applyAlignment="1">
      <alignment horizontal="center" vertical="center"/>
    </xf>
    <xf numFmtId="0" fontId="8" fillId="0" borderId="16" xfId="1" applyFont="1" applyBorder="1" applyAlignment="1">
      <alignment horizontal="center" vertical="center"/>
    </xf>
    <xf numFmtId="0" fontId="3" fillId="0" borderId="56" xfId="1" applyFont="1" applyBorder="1" applyAlignment="1">
      <alignment horizontal="center" vertical="center" wrapText="1"/>
    </xf>
    <xf numFmtId="0" fontId="1" fillId="0" borderId="57" xfId="1" applyFont="1" applyBorder="1" applyAlignment="1">
      <alignment vertical="center"/>
    </xf>
    <xf numFmtId="0" fontId="1" fillId="0" borderId="24" xfId="1" applyFont="1" applyBorder="1" applyAlignment="1">
      <alignment horizontal="center" vertical="center" wrapText="1"/>
    </xf>
    <xf numFmtId="0" fontId="1" fillId="0" borderId="16" xfId="1" applyFont="1" applyBorder="1" applyAlignment="1">
      <alignment horizontal="center" vertical="center"/>
    </xf>
    <xf numFmtId="0" fontId="10" fillId="3" borderId="67" xfId="1" applyFont="1" applyFill="1" applyBorder="1" applyAlignment="1">
      <alignment horizontal="center" vertical="center"/>
    </xf>
    <xf numFmtId="0" fontId="1" fillId="0" borderId="56"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8" fillId="0" borderId="50" xfId="1" applyFont="1" applyBorder="1" applyAlignment="1">
      <alignment horizontal="center" vertical="center"/>
    </xf>
    <xf numFmtId="0" fontId="8" fillId="0" borderId="17" xfId="1" applyFont="1" applyBorder="1" applyAlignment="1">
      <alignment horizontal="center" vertical="center"/>
    </xf>
    <xf numFmtId="0" fontId="1" fillId="0" borderId="50" xfId="1" applyFont="1" applyBorder="1" applyAlignment="1">
      <alignment horizontal="center" vertical="center" wrapText="1"/>
    </xf>
    <xf numFmtId="0" fontId="1" fillId="0" borderId="17" xfId="1" applyFont="1" applyBorder="1" applyAlignment="1">
      <alignment horizontal="center" vertical="center"/>
    </xf>
    <xf numFmtId="0" fontId="1" fillId="0" borderId="74"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9" fillId="3" borderId="27"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9" fillId="3" borderId="32" xfId="1" applyFont="1" applyFill="1" applyBorder="1" applyAlignment="1" applyProtection="1">
      <alignment horizontal="center" vertical="center"/>
      <protection locked="0"/>
    </xf>
    <xf numFmtId="176" fontId="9" fillId="0" borderId="27" xfId="1" applyNumberFormat="1" applyFont="1" applyBorder="1" applyAlignment="1">
      <alignment horizontal="center" vertical="center"/>
    </xf>
    <xf numFmtId="176" fontId="9" fillId="0" borderId="28" xfId="1" applyNumberFormat="1" applyFont="1" applyBorder="1" applyAlignment="1">
      <alignment horizontal="center" vertical="center"/>
    </xf>
    <xf numFmtId="176" fontId="9" fillId="0" borderId="32" xfId="1" applyNumberFormat="1" applyFont="1" applyBorder="1" applyAlignment="1">
      <alignment horizontal="center" vertical="center"/>
    </xf>
    <xf numFmtId="49" fontId="3" fillId="0" borderId="12" xfId="1" applyNumberFormat="1" applyFont="1" applyFill="1" applyBorder="1" applyAlignment="1">
      <alignment horizontal="center" vertical="center"/>
    </xf>
    <xf numFmtId="49" fontId="3" fillId="0" borderId="17" xfId="1" applyNumberFormat="1" applyFont="1" applyFill="1" applyBorder="1" applyAlignment="1">
      <alignment horizontal="center" vertical="center"/>
    </xf>
    <xf numFmtId="0" fontId="3" fillId="0" borderId="11" xfId="1" applyFont="1" applyFill="1" applyBorder="1" applyAlignment="1">
      <alignment horizontal="left" vertical="center"/>
    </xf>
    <xf numFmtId="0" fontId="8" fillId="0" borderId="77" xfId="1" applyFont="1" applyFill="1" applyBorder="1" applyAlignment="1">
      <alignment horizontal="center" vertical="center"/>
    </xf>
    <xf numFmtId="0" fontId="8" fillId="0" borderId="73" xfId="1" applyFont="1" applyFill="1" applyBorder="1" applyAlignment="1">
      <alignment horizontal="center" vertical="center"/>
    </xf>
    <xf numFmtId="0" fontId="8" fillId="0" borderId="78" xfId="1" applyFont="1" applyFill="1" applyBorder="1" applyAlignment="1">
      <alignment horizontal="center" vertical="center" wrapText="1" shrinkToFit="1"/>
    </xf>
    <xf numFmtId="0" fontId="8" fillId="0" borderId="80" xfId="1" applyFont="1" applyFill="1" applyBorder="1" applyAlignment="1">
      <alignment horizontal="center" vertical="center" shrinkToFit="1"/>
    </xf>
    <xf numFmtId="0" fontId="8" fillId="0" borderId="74" xfId="1" applyFont="1" applyFill="1" applyBorder="1" applyAlignment="1">
      <alignment horizontal="center" vertical="center"/>
    </xf>
    <xf numFmtId="0" fontId="8" fillId="0" borderId="79"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76" xfId="1" applyFont="1" applyFill="1" applyBorder="1" applyAlignment="1">
      <alignment horizontal="center" vertical="center"/>
    </xf>
    <xf numFmtId="176" fontId="3" fillId="0" borderId="0" xfId="1" applyNumberFormat="1" applyFont="1" applyFill="1" applyBorder="1" applyAlignment="1">
      <alignment horizontal="left" vertical="top" wrapText="1"/>
    </xf>
    <xf numFmtId="0" fontId="1" fillId="0" borderId="93" xfId="1" applyBorder="1">
      <alignment vertical="center"/>
    </xf>
    <xf numFmtId="0" fontId="15" fillId="0" borderId="93" xfId="1" applyFont="1" applyBorder="1">
      <alignment vertical="center"/>
    </xf>
    <xf numFmtId="0" fontId="1" fillId="2" borderId="93" xfId="1" applyFill="1" applyBorder="1">
      <alignment vertical="center"/>
    </xf>
    <xf numFmtId="0" fontId="0" fillId="0" borderId="93" xfId="0" applyBorder="1">
      <alignment vertical="center"/>
    </xf>
    <xf numFmtId="0" fontId="1" fillId="0" borderId="94" xfId="1" applyBorder="1">
      <alignment vertical="center"/>
    </xf>
    <xf numFmtId="0" fontId="1" fillId="3" borderId="95" xfId="1" applyFill="1" applyBorder="1">
      <alignment vertical="center"/>
    </xf>
    <xf numFmtId="0" fontId="20" fillId="0" borderId="93" xfId="1" applyFont="1" applyBorder="1">
      <alignment vertical="center"/>
    </xf>
    <xf numFmtId="0" fontId="10" fillId="0" borderId="93" xfId="1" applyFont="1" applyBorder="1">
      <alignment vertical="center"/>
    </xf>
    <xf numFmtId="0" fontId="10" fillId="3" borderId="93" xfId="1" applyFont="1" applyFill="1" applyBorder="1" applyAlignment="1">
      <alignment horizontal="center" vertical="center"/>
    </xf>
    <xf numFmtId="0" fontId="10" fillId="3" borderId="93" xfId="1" applyFont="1" applyFill="1" applyBorder="1" applyAlignment="1" applyProtection="1">
      <alignment horizontal="left" vertical="center"/>
      <protection locked="0"/>
    </xf>
    <xf numFmtId="0" fontId="28" fillId="0" borderId="0" xfId="1" applyFont="1">
      <alignment vertical="center"/>
    </xf>
    <xf numFmtId="0" fontId="3" fillId="0" borderId="0" xfId="1" applyFont="1" applyAlignment="1" applyProtection="1">
      <alignment horizontal="right" vertical="center"/>
      <protection locked="0"/>
    </xf>
    <xf numFmtId="0" fontId="5" fillId="0" borderId="0" xfId="3" applyFont="1" applyAlignment="1">
      <alignment horizontal="left" vertical="center"/>
    </xf>
    <xf numFmtId="0" fontId="29" fillId="0" borderId="0" xfId="3" applyFont="1" applyAlignment="1">
      <alignment horizontal="center" vertical="center"/>
    </xf>
    <xf numFmtId="0" fontId="29" fillId="0" borderId="0" xfId="3" applyFont="1">
      <alignment vertical="center"/>
    </xf>
    <xf numFmtId="0" fontId="7" fillId="0" borderId="0" xfId="3" applyFont="1">
      <alignment vertical="center"/>
    </xf>
    <xf numFmtId="0" fontId="5" fillId="0" borderId="0" xfId="3" applyFont="1">
      <alignment vertical="center"/>
    </xf>
    <xf numFmtId="0" fontId="29" fillId="0" borderId="54" xfId="3" applyFont="1" applyBorder="1" applyAlignment="1">
      <alignment horizontal="center" vertical="center"/>
    </xf>
    <xf numFmtId="0" fontId="29" fillId="0" borderId="4" xfId="3" applyFont="1" applyBorder="1" applyAlignment="1">
      <alignment horizontal="center" vertical="center"/>
    </xf>
    <xf numFmtId="0" fontId="29" fillId="0" borderId="5" xfId="3" applyFont="1" applyBorder="1" applyAlignment="1">
      <alignment horizontal="center" vertical="center"/>
    </xf>
    <xf numFmtId="179" fontId="29" fillId="0" borderId="54" xfId="3" applyNumberFormat="1" applyFont="1" applyBorder="1" applyAlignment="1">
      <alignment horizontal="center" vertical="center"/>
    </xf>
    <xf numFmtId="179" fontId="29" fillId="0" borderId="4" xfId="3" applyNumberFormat="1" applyFont="1" applyBorder="1" applyAlignment="1">
      <alignment horizontal="center" vertical="center"/>
    </xf>
    <xf numFmtId="179" fontId="29" fillId="0" borderId="4" xfId="3" applyNumberFormat="1" applyFont="1" applyBorder="1" applyAlignment="1">
      <alignment vertical="center"/>
    </xf>
    <xf numFmtId="0" fontId="29" fillId="0" borderId="87" xfId="3" applyFont="1" applyBorder="1" applyAlignment="1">
      <alignment horizontal="center" vertical="center"/>
    </xf>
    <xf numFmtId="0" fontId="29" fillId="0" borderId="6" xfId="3" applyFont="1" applyBorder="1" applyAlignment="1">
      <alignment horizontal="center" vertical="center" wrapText="1"/>
    </xf>
    <xf numFmtId="178" fontId="29" fillId="0" borderId="27" xfId="3" applyNumberFormat="1" applyFont="1" applyBorder="1" applyAlignment="1">
      <alignment vertical="center" wrapText="1"/>
    </xf>
    <xf numFmtId="0" fontId="29" fillId="0" borderId="54" xfId="3" applyFont="1" applyBorder="1" applyAlignment="1">
      <alignment horizontal="left" vertical="center"/>
    </xf>
    <xf numFmtId="0" fontId="29" fillId="0" borderId="4" xfId="3" applyFont="1" applyBorder="1" applyAlignment="1">
      <alignment horizontal="left" vertical="center"/>
    </xf>
    <xf numFmtId="0" fontId="29" fillId="0" borderId="5" xfId="3" applyFont="1" applyBorder="1" applyAlignment="1">
      <alignment horizontal="left" vertical="center"/>
    </xf>
    <xf numFmtId="0" fontId="29" fillId="0" borderId="54" xfId="3" applyFont="1" applyBorder="1">
      <alignment vertical="center"/>
    </xf>
    <xf numFmtId="0" fontId="29" fillId="0" borderId="4" xfId="3" applyFont="1" applyBorder="1">
      <alignment vertical="center"/>
    </xf>
    <xf numFmtId="0" fontId="29" fillId="0" borderId="5" xfId="3" applyFont="1" applyBorder="1" applyAlignment="1">
      <alignment vertical="center"/>
    </xf>
    <xf numFmtId="0" fontId="29" fillId="0" borderId="87" xfId="3" applyFont="1" applyBorder="1" applyAlignment="1">
      <alignment vertical="center"/>
    </xf>
    <xf numFmtId="178" fontId="29" fillId="0" borderId="56" xfId="3" applyNumberFormat="1" applyFont="1" applyBorder="1">
      <alignment vertical="center"/>
    </xf>
    <xf numFmtId="0" fontId="7" fillId="0" borderId="96" xfId="3" applyFont="1" applyBorder="1" applyAlignment="1">
      <alignment vertical="center"/>
    </xf>
    <xf numFmtId="0" fontId="29" fillId="0" borderId="97" xfId="3" applyFont="1" applyBorder="1" applyAlignment="1">
      <alignment horizontal="left" vertical="center"/>
    </xf>
    <xf numFmtId="0" fontId="29" fillId="0" borderId="98" xfId="3" applyFont="1" applyBorder="1" applyAlignment="1">
      <alignment horizontal="left" vertical="center"/>
    </xf>
    <xf numFmtId="0" fontId="29" fillId="3" borderId="74" xfId="3" applyFont="1" applyFill="1" applyBorder="1" applyAlignment="1">
      <alignment horizontal="right" vertical="center"/>
    </xf>
    <xf numFmtId="0" fontId="29" fillId="3" borderId="75" xfId="3" applyFont="1" applyFill="1" applyBorder="1" applyAlignment="1">
      <alignment horizontal="right" vertical="center"/>
    </xf>
    <xf numFmtId="0" fontId="29" fillId="3" borderId="75" xfId="3" applyFont="1" applyFill="1" applyBorder="1" applyAlignment="1">
      <alignment vertical="center"/>
    </xf>
    <xf numFmtId="0" fontId="29" fillId="0" borderId="76" xfId="3" applyFont="1" applyBorder="1" applyAlignment="1">
      <alignment vertical="center"/>
    </xf>
    <xf numFmtId="178" fontId="29" fillId="0" borderId="97" xfId="3" applyNumberFormat="1" applyFont="1" applyBorder="1">
      <alignment vertical="center"/>
    </xf>
    <xf numFmtId="0" fontId="7" fillId="0" borderId="99" xfId="3" applyFont="1" applyBorder="1" applyAlignment="1">
      <alignment vertical="center"/>
    </xf>
    <xf numFmtId="0" fontId="29" fillId="0" borderId="100" xfId="3" applyFont="1" applyBorder="1" applyAlignment="1">
      <alignment horizontal="left" vertical="center"/>
    </xf>
    <xf numFmtId="0" fontId="29" fillId="0" borderId="101" xfId="3" applyFont="1" applyBorder="1" applyAlignment="1">
      <alignment horizontal="left" vertical="center"/>
    </xf>
    <xf numFmtId="0" fontId="29" fillId="3" borderId="77" xfId="3" applyFont="1" applyFill="1" applyBorder="1" applyAlignment="1">
      <alignment horizontal="right" vertical="center"/>
    </xf>
    <xf numFmtId="0" fontId="29" fillId="3" borderId="102" xfId="3" applyFont="1" applyFill="1" applyBorder="1" applyAlignment="1">
      <alignment horizontal="right" vertical="center"/>
    </xf>
    <xf numFmtId="0" fontId="29" fillId="3" borderId="102" xfId="3" applyFont="1" applyFill="1" applyBorder="1" applyAlignment="1">
      <alignment vertical="center"/>
    </xf>
    <xf numFmtId="0" fontId="29" fillId="0" borderId="103" xfId="3" applyFont="1" applyBorder="1" applyAlignment="1">
      <alignment vertical="center"/>
    </xf>
    <xf numFmtId="178" fontId="29" fillId="0" borderId="100" xfId="3" applyNumberFormat="1" applyFont="1" applyBorder="1">
      <alignment vertical="center"/>
    </xf>
    <xf numFmtId="0" fontId="7" fillId="0" borderId="104" xfId="3" applyFont="1" applyBorder="1" applyAlignment="1">
      <alignment vertical="center"/>
    </xf>
    <xf numFmtId="0" fontId="29" fillId="0" borderId="90" xfId="3" applyFont="1" applyBorder="1" applyAlignment="1">
      <alignment horizontal="left" vertical="center" wrapText="1"/>
    </xf>
    <xf numFmtId="0" fontId="29" fillId="0" borderId="105" xfId="3" applyFont="1" applyBorder="1" applyAlignment="1">
      <alignment vertical="center" wrapText="1"/>
    </xf>
    <xf numFmtId="0" fontId="4" fillId="0" borderId="73" xfId="3" applyFont="1" applyBorder="1" applyAlignment="1">
      <alignment horizontal="center" vertical="center" wrapText="1"/>
    </xf>
    <xf numFmtId="0" fontId="4" fillId="0" borderId="101" xfId="3" applyFont="1" applyBorder="1" applyAlignment="1">
      <alignment horizontal="center" vertical="center" wrapText="1"/>
    </xf>
    <xf numFmtId="178" fontId="29" fillId="0" borderId="106" xfId="3" applyNumberFormat="1" applyFont="1" applyBorder="1" applyAlignment="1">
      <alignment vertical="center"/>
    </xf>
    <xf numFmtId="0" fontId="31" fillId="0" borderId="0" xfId="0" applyFont="1">
      <alignment vertical="center"/>
    </xf>
    <xf numFmtId="0" fontId="32" fillId="0" borderId="0" xfId="3" applyFont="1">
      <alignment vertical="center"/>
    </xf>
    <xf numFmtId="0" fontId="29" fillId="0" borderId="107" xfId="3" applyFont="1" applyBorder="1" applyAlignment="1">
      <alignment vertical="center" wrapText="1"/>
    </xf>
    <xf numFmtId="0" fontId="29" fillId="0" borderId="25" xfId="3" applyFont="1" applyBorder="1" applyAlignment="1">
      <alignment vertical="center" wrapText="1"/>
    </xf>
    <xf numFmtId="0" fontId="4" fillId="0" borderId="80" xfId="3" applyFont="1" applyBorder="1" applyAlignment="1">
      <alignment horizontal="center" vertical="center" wrapText="1"/>
    </xf>
    <xf numFmtId="0" fontId="4" fillId="0" borderId="108" xfId="3" applyFont="1" applyBorder="1" applyAlignment="1">
      <alignment horizontal="center" vertical="center" wrapText="1"/>
    </xf>
    <xf numFmtId="0" fontId="29" fillId="3" borderId="78" xfId="3" applyFont="1" applyFill="1" applyBorder="1" applyAlignment="1">
      <alignment horizontal="right" vertical="center"/>
    </xf>
    <xf numFmtId="0" fontId="29" fillId="3" borderId="109" xfId="3" applyFont="1" applyFill="1" applyBorder="1" applyAlignment="1">
      <alignment horizontal="right" vertical="center"/>
    </xf>
    <xf numFmtId="0" fontId="29" fillId="3" borderId="109" xfId="3" applyFont="1" applyFill="1" applyBorder="1" applyAlignment="1">
      <alignment vertical="center"/>
    </xf>
    <xf numFmtId="0" fontId="29" fillId="0" borderId="110" xfId="3" applyFont="1" applyBorder="1" applyAlignment="1">
      <alignment vertical="center"/>
    </xf>
    <xf numFmtId="178" fontId="29" fillId="0" borderId="111" xfId="3" applyNumberFormat="1" applyFont="1" applyBorder="1">
      <alignment vertical="center"/>
    </xf>
    <xf numFmtId="178" fontId="29" fillId="0" borderId="92" xfId="3" applyNumberFormat="1" applyFont="1" applyBorder="1" applyAlignment="1">
      <alignment vertical="center"/>
    </xf>
    <xf numFmtId="0" fontId="29" fillId="0" borderId="55" xfId="3" applyFont="1" applyBorder="1" applyAlignment="1">
      <alignment horizontal="left" vertical="center"/>
    </xf>
    <xf numFmtId="0" fontId="29" fillId="0" borderId="9" xfId="3" applyFont="1" applyBorder="1" applyAlignment="1">
      <alignment horizontal="left" vertical="center"/>
    </xf>
    <xf numFmtId="0" fontId="29" fillId="0" borderId="10" xfId="3" applyFont="1" applyBorder="1" applyAlignment="1">
      <alignment horizontal="left" vertical="center"/>
    </xf>
    <xf numFmtId="0" fontId="29" fillId="3" borderId="55" xfId="3" applyFont="1" applyFill="1" applyBorder="1" applyAlignment="1">
      <alignment horizontal="right" vertical="center"/>
    </xf>
    <xf numFmtId="0" fontId="29" fillId="3" borderId="9" xfId="3" applyFont="1" applyFill="1" applyBorder="1" applyAlignment="1">
      <alignment horizontal="right" vertical="center"/>
    </xf>
    <xf numFmtId="0" fontId="29" fillId="3" borderId="9" xfId="3" applyFont="1" applyFill="1" applyBorder="1" applyAlignment="1">
      <alignment vertical="center"/>
    </xf>
    <xf numFmtId="0" fontId="29" fillId="0" borderId="62" xfId="3" applyFont="1" applyBorder="1" applyAlignment="1">
      <alignment vertical="center"/>
    </xf>
    <xf numFmtId="178" fontId="29" fillId="0" borderId="112" xfId="3" applyNumberFormat="1" applyFont="1" applyBorder="1">
      <alignment vertical="center"/>
    </xf>
    <xf numFmtId="0" fontId="7" fillId="0" borderId="113" xfId="3" applyFont="1" applyBorder="1" applyAlignment="1">
      <alignment vertical="center"/>
    </xf>
    <xf numFmtId="0" fontId="29" fillId="0" borderId="0" xfId="3" applyFont="1" applyAlignment="1">
      <alignment horizontal="left" vertical="center"/>
    </xf>
    <xf numFmtId="0" fontId="4" fillId="0" borderId="0" xfId="3" applyFont="1">
      <alignment vertical="center"/>
    </xf>
    <xf numFmtId="0" fontId="29" fillId="0" borderId="102" xfId="3" applyFont="1" applyBorder="1" applyAlignment="1">
      <alignment horizontal="center" vertical="center"/>
    </xf>
    <xf numFmtId="0" fontId="29" fillId="0" borderId="102" xfId="3" applyFont="1" applyBorder="1" applyAlignment="1">
      <alignment vertical="center"/>
    </xf>
    <xf numFmtId="0" fontId="29" fillId="0" borderId="102" xfId="3" applyFont="1" applyBorder="1" applyAlignment="1">
      <alignment vertical="center" wrapText="1"/>
    </xf>
    <xf numFmtId="0" fontId="29" fillId="0" borderId="102" xfId="1" applyFont="1" applyBorder="1" applyAlignment="1">
      <alignment vertical="center" wrapText="1"/>
    </xf>
    <xf numFmtId="0" fontId="29" fillId="0" borderId="102" xfId="3" applyFont="1" applyBorder="1" applyAlignment="1">
      <alignment horizontal="center" vertical="center" wrapText="1"/>
    </xf>
    <xf numFmtId="178" fontId="34" fillId="0" borderId="102" xfId="0" applyNumberFormat="1" applyFont="1" applyBorder="1" applyAlignment="1">
      <alignment vertical="center"/>
    </xf>
    <xf numFmtId="0" fontId="0" fillId="0" borderId="114" xfId="0" applyBorder="1">
      <alignment vertical="center"/>
    </xf>
    <xf numFmtId="0" fontId="35" fillId="0" borderId="0" xfId="1" applyFont="1" applyAlignment="1">
      <alignment horizontal="left" vertical="center"/>
    </xf>
    <xf numFmtId="49" fontId="5" fillId="0" borderId="0" xfId="1" applyNumberFormat="1" applyFont="1" applyAlignment="1">
      <alignment horizontal="center" vertical="center"/>
    </xf>
    <xf numFmtId="0" fontId="3" fillId="0" borderId="0" xfId="1" applyFont="1" applyAlignment="1">
      <alignment horizontal="center" vertical="center"/>
    </xf>
    <xf numFmtId="0" fontId="9" fillId="0" borderId="0" xfId="1" applyFont="1">
      <alignment vertical="center"/>
    </xf>
    <xf numFmtId="0" fontId="13" fillId="0" borderId="0" xfId="1" applyFont="1">
      <alignment vertical="center"/>
    </xf>
    <xf numFmtId="0" fontId="14" fillId="0" borderId="0" xfId="1" applyFont="1" applyAlignment="1">
      <alignment horizontal="center" vertical="center"/>
    </xf>
    <xf numFmtId="0" fontId="17" fillId="0" borderId="0" xfId="1" applyFont="1">
      <alignment vertical="center"/>
    </xf>
    <xf numFmtId="176" fontId="14" fillId="0" borderId="0" xfId="1" applyNumberFormat="1" applyFont="1" applyAlignment="1">
      <alignment horizontal="center" vertical="center"/>
    </xf>
    <xf numFmtId="179" fontId="29" fillId="0" borderId="87" xfId="3" applyNumberFormat="1" applyFont="1" applyBorder="1" applyAlignment="1">
      <alignment vertical="center"/>
    </xf>
    <xf numFmtId="0" fontId="29" fillId="0" borderId="27" xfId="3" applyFont="1" applyBorder="1" applyAlignment="1">
      <alignment horizontal="center" vertical="center"/>
    </xf>
    <xf numFmtId="0" fontId="29" fillId="0" borderId="57" xfId="3" applyFont="1" applyBorder="1" applyAlignment="1">
      <alignment horizontal="center" vertical="center" wrapText="1"/>
    </xf>
    <xf numFmtId="0" fontId="29" fillId="2" borderId="66" xfId="3" applyFont="1" applyFill="1" applyBorder="1" applyAlignment="1">
      <alignment horizontal="right" vertical="center"/>
    </xf>
    <xf numFmtId="0" fontId="29" fillId="2" borderId="71" xfId="3" applyFont="1" applyFill="1" applyBorder="1" applyAlignment="1">
      <alignment horizontal="right" vertical="center"/>
    </xf>
    <xf numFmtId="0" fontId="29" fillId="2" borderId="115" xfId="3" applyFont="1" applyFill="1" applyBorder="1" applyAlignment="1">
      <alignment horizontal="right" vertical="center"/>
    </xf>
    <xf numFmtId="0" fontId="29" fillId="2" borderId="27" xfId="3" applyFont="1" applyFill="1" applyBorder="1" applyAlignment="1">
      <alignment vertical="center"/>
    </xf>
    <xf numFmtId="178" fontId="29" fillId="0" borderId="57" xfId="3" applyNumberFormat="1" applyFont="1" applyBorder="1">
      <alignment vertical="center"/>
    </xf>
    <xf numFmtId="0" fontId="29" fillId="0" borderId="97" xfId="3" applyFont="1" applyBorder="1" applyAlignment="1">
      <alignment horizontal="left" vertical="center"/>
    </xf>
    <xf numFmtId="0" fontId="29" fillId="0" borderId="98" xfId="3" applyFont="1" applyBorder="1" applyAlignment="1">
      <alignment horizontal="left" vertical="center"/>
    </xf>
    <xf numFmtId="0" fontId="29" fillId="3" borderId="76" xfId="3" applyFont="1" applyFill="1" applyBorder="1" applyAlignment="1">
      <alignment vertical="center"/>
    </xf>
    <xf numFmtId="0" fontId="29" fillId="0" borderId="91" xfId="3" applyFont="1" applyBorder="1" applyAlignment="1">
      <alignment vertical="center"/>
    </xf>
    <xf numFmtId="178" fontId="29" fillId="0" borderId="116" xfId="3" applyNumberFormat="1" applyFont="1" applyBorder="1">
      <alignment vertical="center"/>
    </xf>
    <xf numFmtId="0" fontId="29" fillId="0" borderId="100" xfId="3" applyFont="1" applyBorder="1" applyAlignment="1">
      <alignment horizontal="left" vertical="center"/>
    </xf>
    <xf numFmtId="0" fontId="29" fillId="0" borderId="101" xfId="3" applyFont="1" applyBorder="1" applyAlignment="1">
      <alignment horizontal="left" vertical="center"/>
    </xf>
    <xf numFmtId="0" fontId="29" fillId="3" borderId="103" xfId="3" applyFont="1" applyFill="1" applyBorder="1" applyAlignment="1">
      <alignment vertical="center"/>
    </xf>
    <xf numFmtId="0" fontId="29" fillId="0" borderId="106" xfId="3" applyFont="1" applyBorder="1" applyAlignment="1">
      <alignment vertical="center"/>
    </xf>
    <xf numFmtId="178" fontId="29" fillId="0" borderId="117" xfId="3" applyNumberFormat="1" applyFont="1" applyBorder="1">
      <alignment vertical="center"/>
    </xf>
    <xf numFmtId="0" fontId="29" fillId="0" borderId="111" xfId="3" applyFont="1" applyBorder="1" applyAlignment="1">
      <alignment horizontal="left" vertical="center"/>
    </xf>
    <xf numFmtId="0" fontId="29" fillId="0" borderId="108" xfId="3" applyFont="1" applyBorder="1" applyAlignment="1">
      <alignment horizontal="left" vertical="center"/>
    </xf>
    <xf numFmtId="0" fontId="29" fillId="3" borderId="110" xfId="3" applyFont="1" applyFill="1" applyBorder="1" applyAlignment="1">
      <alignment vertical="center"/>
    </xf>
    <xf numFmtId="0" fontId="29" fillId="0" borderId="92" xfId="3" applyFont="1" applyBorder="1" applyAlignment="1">
      <alignment vertical="center"/>
    </xf>
    <xf numFmtId="178" fontId="29" fillId="0" borderId="118" xfId="3" applyNumberFormat="1" applyFont="1" applyBorder="1">
      <alignment vertical="center"/>
    </xf>
    <xf numFmtId="0" fontId="29" fillId="3" borderId="62" xfId="3" applyFont="1" applyFill="1" applyBorder="1" applyAlignment="1">
      <alignment vertical="center"/>
    </xf>
    <xf numFmtId="0" fontId="29" fillId="0" borderId="32" xfId="3" applyFont="1" applyBorder="1" applyAlignment="1">
      <alignment vertical="center"/>
    </xf>
    <xf numFmtId="178" fontId="29" fillId="0" borderId="119" xfId="3" applyNumberFormat="1" applyFont="1" applyBorder="1">
      <alignment vertical="center"/>
    </xf>
  </cellXfs>
  <cellStyles count="4">
    <cellStyle name="桁区切り" xfId="2" builtinId="6"/>
    <cellStyle name="標準" xfId="0" builtinId="0"/>
    <cellStyle name="標準 2" xfId="1"/>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4"/>
  <sheetViews>
    <sheetView tabSelected="1" view="pageBreakPreview" zoomScale="70" zoomScaleNormal="70" zoomScaleSheetLayoutView="70" workbookViewId="0">
      <selection activeCell="R1" sqref="R1:U1"/>
    </sheetView>
  </sheetViews>
  <sheetFormatPr defaultRowHeight="13.5" x14ac:dyDescent="0.15"/>
  <cols>
    <col min="1" max="1" width="3.625" customWidth="1"/>
    <col min="2" max="2" width="18.625" customWidth="1"/>
    <col min="3" max="3" width="16.625" customWidth="1"/>
    <col min="4" max="4" width="13.625" customWidth="1"/>
    <col min="5" max="15" width="13.5" customWidth="1"/>
    <col min="17" max="17" width="12.875" customWidth="1"/>
    <col min="18" max="18" width="3.625" customWidth="1"/>
    <col min="19" max="19" width="15.625" customWidth="1"/>
    <col min="20" max="20" width="3.625" customWidth="1"/>
    <col min="21" max="21" width="25.625" customWidth="1"/>
  </cols>
  <sheetData>
    <row r="1" spans="1:22" ht="29.25" thickBot="1" x14ac:dyDescent="0.2">
      <c r="A1" s="102"/>
      <c r="B1" s="116" t="s">
        <v>69</v>
      </c>
      <c r="C1" s="117"/>
      <c r="D1" s="18"/>
      <c r="E1" s="18"/>
      <c r="F1" s="18"/>
      <c r="G1" s="18"/>
      <c r="H1" s="73"/>
      <c r="I1" s="74"/>
      <c r="J1" s="76"/>
      <c r="K1" s="111"/>
      <c r="L1" s="71" t="s">
        <v>59</v>
      </c>
      <c r="N1" s="72"/>
      <c r="O1" s="72"/>
      <c r="P1" s="241" t="s">
        <v>65</v>
      </c>
      <c r="Q1" s="241"/>
      <c r="R1" s="223"/>
      <c r="S1" s="223"/>
      <c r="T1" s="223"/>
      <c r="U1" s="223"/>
    </row>
    <row r="2" spans="1:22" ht="24" customHeight="1" x14ac:dyDescent="0.15">
      <c r="A2" s="1"/>
      <c r="B2" s="103" t="s">
        <v>68</v>
      </c>
      <c r="C2" s="70"/>
      <c r="D2" s="62"/>
      <c r="E2" s="62"/>
      <c r="F2" s="62"/>
      <c r="G2" s="62"/>
      <c r="H2" s="62"/>
      <c r="I2" s="62"/>
      <c r="J2" s="62"/>
      <c r="K2" s="70"/>
      <c r="L2" s="63"/>
      <c r="M2" s="63"/>
      <c r="N2" s="63"/>
      <c r="O2" s="63"/>
      <c r="P2" s="63"/>
      <c r="Q2" s="63"/>
      <c r="R2" s="62"/>
      <c r="S2" s="62"/>
      <c r="T2" s="62"/>
      <c r="U2" s="64"/>
    </row>
    <row r="3" spans="1:22" ht="24" customHeight="1" x14ac:dyDescent="0.15">
      <c r="A3" s="1"/>
      <c r="B3" s="65"/>
      <c r="C3" s="18"/>
      <c r="D3" s="18"/>
      <c r="E3" s="18"/>
      <c r="F3" s="18"/>
      <c r="G3" s="70"/>
      <c r="H3" s="70"/>
      <c r="I3" s="70"/>
      <c r="J3" s="70"/>
      <c r="K3" s="18"/>
      <c r="L3" s="69"/>
      <c r="M3" s="69"/>
      <c r="N3" s="69"/>
      <c r="O3" s="69"/>
      <c r="P3" s="69"/>
      <c r="Q3" s="69"/>
      <c r="R3" s="18"/>
      <c r="S3" s="18"/>
      <c r="T3" s="18"/>
      <c r="U3" s="3"/>
    </row>
    <row r="4" spans="1:22" ht="24" customHeight="1" thickBot="1" x14ac:dyDescent="0.2">
      <c r="A4" s="1"/>
      <c r="B4" s="19"/>
      <c r="C4" s="18"/>
      <c r="D4" s="18"/>
      <c r="E4" s="18"/>
      <c r="F4" s="18"/>
      <c r="G4" s="18"/>
      <c r="H4" s="18"/>
      <c r="I4" s="75"/>
      <c r="J4" s="18"/>
      <c r="K4" s="18"/>
      <c r="L4" s="18"/>
      <c r="M4" s="18"/>
      <c r="N4" s="18"/>
      <c r="O4" s="18"/>
      <c r="P4" s="18"/>
      <c r="Q4" s="2"/>
      <c r="R4" s="2"/>
      <c r="S4" s="2"/>
      <c r="T4" s="2"/>
      <c r="U4" s="4" t="s">
        <v>0</v>
      </c>
    </row>
    <row r="5" spans="1:22" ht="34.5" x14ac:dyDescent="0.15">
      <c r="A5" s="1"/>
      <c r="B5" s="233"/>
      <c r="C5" s="234"/>
      <c r="D5" s="98" t="s">
        <v>70</v>
      </c>
      <c r="E5" s="81"/>
      <c r="F5" s="81"/>
      <c r="G5" s="68"/>
      <c r="H5" s="81"/>
      <c r="I5" s="82"/>
      <c r="J5" s="68"/>
      <c r="K5" s="81"/>
      <c r="L5" s="81"/>
      <c r="M5" s="98" t="s">
        <v>70</v>
      </c>
      <c r="N5" s="81"/>
      <c r="O5" s="82"/>
      <c r="P5" s="237" t="s">
        <v>1</v>
      </c>
      <c r="Q5" s="238"/>
      <c r="R5" s="11"/>
      <c r="S5" s="12" t="s">
        <v>2</v>
      </c>
      <c r="T5" s="11"/>
      <c r="U5" s="12" t="s">
        <v>64</v>
      </c>
    </row>
    <row r="6" spans="1:22" ht="14.25" thickBot="1" x14ac:dyDescent="0.2">
      <c r="A6" s="1"/>
      <c r="B6" s="235"/>
      <c r="C6" s="236"/>
      <c r="D6" s="5" t="s">
        <v>3</v>
      </c>
      <c r="E6" s="6" t="s">
        <v>4</v>
      </c>
      <c r="F6" s="6" t="s">
        <v>66</v>
      </c>
      <c r="G6" s="6" t="s">
        <v>6</v>
      </c>
      <c r="H6" s="6" t="s">
        <v>7</v>
      </c>
      <c r="I6" s="7" t="s">
        <v>8</v>
      </c>
      <c r="J6" s="6" t="s">
        <v>9</v>
      </c>
      <c r="K6" s="6" t="s">
        <v>10</v>
      </c>
      <c r="L6" s="6" t="s">
        <v>11</v>
      </c>
      <c r="M6" s="6" t="s">
        <v>12</v>
      </c>
      <c r="N6" s="6" t="s">
        <v>13</v>
      </c>
      <c r="O6" s="7" t="s">
        <v>14</v>
      </c>
      <c r="P6" s="239" t="s">
        <v>89</v>
      </c>
      <c r="Q6" s="240"/>
      <c r="R6" s="21"/>
      <c r="S6" s="21" t="s">
        <v>15</v>
      </c>
      <c r="T6" s="20"/>
      <c r="U6" s="22" t="s">
        <v>16</v>
      </c>
    </row>
    <row r="7" spans="1:22" ht="24" customHeight="1" x14ac:dyDescent="0.15">
      <c r="A7" s="1"/>
      <c r="B7" s="242" t="s">
        <v>39</v>
      </c>
      <c r="C7" s="77" t="s">
        <v>47</v>
      </c>
      <c r="D7" s="104"/>
      <c r="E7" s="105"/>
      <c r="F7" s="105"/>
      <c r="G7" s="105"/>
      <c r="H7" s="105"/>
      <c r="I7" s="106"/>
      <c r="J7" s="105"/>
      <c r="K7" s="105"/>
      <c r="L7" s="105"/>
      <c r="M7" s="105"/>
      <c r="N7" s="105"/>
      <c r="O7" s="106"/>
      <c r="P7" s="33" t="s">
        <v>17</v>
      </c>
      <c r="Q7" s="43">
        <f>SUM(D7:O7)</f>
        <v>0</v>
      </c>
      <c r="R7" s="23"/>
      <c r="S7" s="252"/>
      <c r="T7" s="95"/>
      <c r="U7" s="255" t="e">
        <f>ROUNDUP(((Q12-Q15-Q16)+Q15*0.5+Q16*0.75)/S7,1)</f>
        <v>#DIV/0!</v>
      </c>
    </row>
    <row r="8" spans="1:22" ht="24" customHeight="1" x14ac:dyDescent="0.15">
      <c r="A8" s="1"/>
      <c r="B8" s="243"/>
      <c r="C8" s="78" t="s">
        <v>48</v>
      </c>
      <c r="D8" s="107"/>
      <c r="E8" s="108"/>
      <c r="F8" s="108"/>
      <c r="G8" s="108"/>
      <c r="H8" s="108"/>
      <c r="I8" s="109"/>
      <c r="J8" s="108"/>
      <c r="K8" s="108"/>
      <c r="L8" s="108"/>
      <c r="M8" s="108"/>
      <c r="N8" s="108"/>
      <c r="O8" s="109"/>
      <c r="P8" s="34" t="s">
        <v>18</v>
      </c>
      <c r="Q8" s="44">
        <f t="shared" ref="Q8:Q10" si="0">SUM(D8:O8)</f>
        <v>0</v>
      </c>
      <c r="R8" s="23"/>
      <c r="S8" s="253"/>
      <c r="T8" s="95"/>
      <c r="U8" s="256"/>
    </row>
    <row r="9" spans="1:22" ht="24" customHeight="1" x14ac:dyDescent="0.15">
      <c r="A9" s="1"/>
      <c r="B9" s="243"/>
      <c r="C9" s="78" t="s">
        <v>49</v>
      </c>
      <c r="D9" s="107"/>
      <c r="E9" s="108"/>
      <c r="F9" s="108"/>
      <c r="G9" s="108"/>
      <c r="H9" s="108"/>
      <c r="I9" s="109"/>
      <c r="J9" s="108"/>
      <c r="K9" s="108"/>
      <c r="L9" s="108"/>
      <c r="M9" s="108"/>
      <c r="N9" s="108"/>
      <c r="O9" s="109"/>
      <c r="P9" s="34" t="s">
        <v>19</v>
      </c>
      <c r="Q9" s="44">
        <f t="shared" si="0"/>
        <v>0</v>
      </c>
      <c r="R9" s="23"/>
      <c r="S9" s="253"/>
      <c r="T9" s="95"/>
      <c r="U9" s="256"/>
    </row>
    <row r="10" spans="1:22" ht="24" customHeight="1" x14ac:dyDescent="0.15">
      <c r="A10" s="1"/>
      <c r="B10" s="243"/>
      <c r="C10" s="78" t="s">
        <v>50</v>
      </c>
      <c r="D10" s="110"/>
      <c r="E10" s="108"/>
      <c r="F10" s="108"/>
      <c r="G10" s="108"/>
      <c r="H10" s="108"/>
      <c r="I10" s="109"/>
      <c r="J10" s="108"/>
      <c r="K10" s="108"/>
      <c r="L10" s="108"/>
      <c r="M10" s="108"/>
      <c r="N10" s="108"/>
      <c r="O10" s="109"/>
      <c r="P10" s="34" t="s">
        <v>20</v>
      </c>
      <c r="Q10" s="44">
        <f t="shared" si="0"/>
        <v>0</v>
      </c>
      <c r="R10" s="23"/>
      <c r="S10" s="253"/>
      <c r="T10" s="95"/>
      <c r="U10" s="256"/>
    </row>
    <row r="11" spans="1:22" ht="24" customHeight="1" x14ac:dyDescent="0.15">
      <c r="B11" s="243"/>
      <c r="C11" s="79" t="s">
        <v>51</v>
      </c>
      <c r="D11" s="110"/>
      <c r="E11" s="108"/>
      <c r="F11" s="108"/>
      <c r="G11" s="108"/>
      <c r="H11" s="108"/>
      <c r="I11" s="109"/>
      <c r="J11" s="108"/>
      <c r="K11" s="108"/>
      <c r="L11" s="108"/>
      <c r="M11" s="108"/>
      <c r="N11" s="108"/>
      <c r="O11" s="109"/>
      <c r="P11" s="34" t="s">
        <v>21</v>
      </c>
      <c r="Q11" s="44">
        <f>SUM(D11:O11)</f>
        <v>0</v>
      </c>
      <c r="R11" s="23"/>
      <c r="S11" s="253"/>
      <c r="T11" s="95"/>
      <c r="U11" s="256"/>
    </row>
    <row r="12" spans="1:22" ht="24" customHeight="1" thickBot="1" x14ac:dyDescent="0.2">
      <c r="B12" s="244"/>
      <c r="C12" s="80" t="s">
        <v>22</v>
      </c>
      <c r="D12" s="40">
        <f>SUM(D7:D11)</f>
        <v>0</v>
      </c>
      <c r="E12" s="41">
        <f t="shared" ref="E12:O12" si="1">SUM(E7:E11)</f>
        <v>0</v>
      </c>
      <c r="F12" s="41">
        <f t="shared" si="1"/>
        <v>0</v>
      </c>
      <c r="G12" s="41">
        <f t="shared" si="1"/>
        <v>0</v>
      </c>
      <c r="H12" s="41">
        <f>SUM(H7:H11)</f>
        <v>0</v>
      </c>
      <c r="I12" s="42">
        <f t="shared" si="1"/>
        <v>0</v>
      </c>
      <c r="J12" s="41">
        <f t="shared" si="1"/>
        <v>0</v>
      </c>
      <c r="K12" s="41">
        <f t="shared" si="1"/>
        <v>0</v>
      </c>
      <c r="L12" s="41">
        <f t="shared" si="1"/>
        <v>0</v>
      </c>
      <c r="M12" s="41">
        <f t="shared" si="1"/>
        <v>0</v>
      </c>
      <c r="N12" s="41">
        <f t="shared" si="1"/>
        <v>0</v>
      </c>
      <c r="O12" s="42">
        <f t="shared" si="1"/>
        <v>0</v>
      </c>
      <c r="P12" s="35" t="s">
        <v>23</v>
      </c>
      <c r="Q12" s="45">
        <f>SUM(Q7:Q11)</f>
        <v>0</v>
      </c>
      <c r="R12" s="24"/>
      <c r="S12" s="254"/>
      <c r="T12" s="36"/>
      <c r="U12" s="257"/>
    </row>
    <row r="13" spans="1:22" ht="24" customHeight="1" thickBot="1" x14ac:dyDescent="0.2">
      <c r="B13" s="118"/>
      <c r="C13" s="119"/>
      <c r="D13" s="120"/>
      <c r="E13" s="120"/>
      <c r="F13" s="120"/>
      <c r="G13" s="120"/>
      <c r="H13" s="120"/>
      <c r="I13" s="120"/>
      <c r="J13" s="120"/>
      <c r="K13" s="120"/>
      <c r="L13" s="120"/>
      <c r="M13" s="120"/>
      <c r="N13" s="120"/>
      <c r="O13" s="120"/>
      <c r="P13" s="121"/>
      <c r="Q13" s="122"/>
      <c r="R13" s="120"/>
      <c r="S13" s="123"/>
      <c r="T13" s="124"/>
      <c r="U13" s="125"/>
      <c r="V13" s="14"/>
    </row>
    <row r="14" spans="1:22" ht="13.9" customHeight="1" x14ac:dyDescent="0.15">
      <c r="B14" s="265"/>
      <c r="C14" s="266"/>
      <c r="D14" s="181" t="s">
        <v>3</v>
      </c>
      <c r="E14" s="180" t="s">
        <v>4</v>
      </c>
      <c r="F14" s="180" t="s">
        <v>66</v>
      </c>
      <c r="G14" s="180" t="s">
        <v>6</v>
      </c>
      <c r="H14" s="180" t="s">
        <v>7</v>
      </c>
      <c r="I14" s="180" t="s">
        <v>8</v>
      </c>
      <c r="J14" s="180" t="s">
        <v>9</v>
      </c>
      <c r="K14" s="180" t="s">
        <v>10</v>
      </c>
      <c r="L14" s="180" t="s">
        <v>11</v>
      </c>
      <c r="M14" s="180" t="s">
        <v>12</v>
      </c>
      <c r="N14" s="180" t="s">
        <v>13</v>
      </c>
      <c r="O14" s="182" t="s">
        <v>14</v>
      </c>
      <c r="P14" s="267" t="s">
        <v>73</v>
      </c>
      <c r="Q14" s="268"/>
      <c r="R14" s="120"/>
      <c r="S14" s="214" t="s">
        <v>90</v>
      </c>
      <c r="T14" s="124"/>
      <c r="U14" s="125"/>
      <c r="V14" s="14"/>
    </row>
    <row r="15" spans="1:22" ht="24" customHeight="1" thickBot="1" x14ac:dyDescent="0.2">
      <c r="B15" s="261" t="s">
        <v>71</v>
      </c>
      <c r="C15" s="262"/>
      <c r="D15" s="183"/>
      <c r="E15" s="184"/>
      <c r="F15" s="184"/>
      <c r="G15" s="184"/>
      <c r="H15" s="184"/>
      <c r="I15" s="184"/>
      <c r="J15" s="184"/>
      <c r="K15" s="184"/>
      <c r="L15" s="184"/>
      <c r="M15" s="184"/>
      <c r="N15" s="184"/>
      <c r="O15" s="185"/>
      <c r="P15" s="212" t="s">
        <v>81</v>
      </c>
      <c r="Q15" s="210">
        <f>SUM(D15:O15)</f>
        <v>0</v>
      </c>
      <c r="R15" s="120"/>
      <c r="S15" s="215">
        <f>(Q12-Q15-Q16)+Q15*0.5+Q16*0.75</f>
        <v>0</v>
      </c>
      <c r="T15" s="124" t="s">
        <v>57</v>
      </c>
      <c r="U15" s="269" t="s">
        <v>91</v>
      </c>
      <c r="V15" s="14"/>
    </row>
    <row r="16" spans="1:22" ht="30" customHeight="1" thickBot="1" x14ac:dyDescent="0.2">
      <c r="B16" s="263" t="s">
        <v>72</v>
      </c>
      <c r="C16" s="264"/>
      <c r="D16" s="186"/>
      <c r="E16" s="187"/>
      <c r="F16" s="187"/>
      <c r="G16" s="187"/>
      <c r="H16" s="187"/>
      <c r="I16" s="187"/>
      <c r="J16" s="187"/>
      <c r="K16" s="187"/>
      <c r="L16" s="187"/>
      <c r="M16" s="187"/>
      <c r="N16" s="187"/>
      <c r="O16" s="188"/>
      <c r="P16" s="213" t="s">
        <v>82</v>
      </c>
      <c r="Q16" s="211">
        <f>SUM(D16:O16)</f>
        <v>0</v>
      </c>
      <c r="R16" s="120"/>
      <c r="S16" s="123"/>
      <c r="T16" s="124"/>
      <c r="U16" s="269"/>
      <c r="V16" s="14"/>
    </row>
    <row r="17" spans="2:22" ht="24" customHeight="1" thickBot="1" x14ac:dyDescent="0.2">
      <c r="B17" s="118"/>
      <c r="C17" s="119"/>
      <c r="D17" s="120"/>
      <c r="E17" s="120"/>
      <c r="F17" s="120"/>
      <c r="G17" s="120"/>
      <c r="H17" s="120"/>
      <c r="I17" s="120"/>
      <c r="J17" s="120"/>
      <c r="K17" s="120"/>
      <c r="L17" s="120"/>
      <c r="M17" s="120"/>
      <c r="N17" s="120"/>
      <c r="O17" s="120"/>
      <c r="P17" s="121"/>
      <c r="Q17" s="122"/>
      <c r="R17" s="120"/>
      <c r="S17" s="123"/>
      <c r="T17" s="124"/>
      <c r="U17" s="269"/>
      <c r="V17" s="14"/>
    </row>
    <row r="18" spans="2:22" ht="24" customHeight="1" thickBot="1" x14ac:dyDescent="0.2">
      <c r="B18" s="126" t="s">
        <v>24</v>
      </c>
      <c r="C18" s="258" t="s">
        <v>25</v>
      </c>
      <c r="D18" s="258"/>
      <c r="E18" s="258"/>
      <c r="F18" s="258"/>
      <c r="G18" s="258"/>
      <c r="H18" s="258"/>
      <c r="I18" s="258"/>
      <c r="J18" s="258"/>
      <c r="K18" s="258"/>
      <c r="L18" s="258"/>
      <c r="M18" s="258"/>
      <c r="N18" s="258"/>
      <c r="O18" s="259"/>
      <c r="P18" s="127" t="s">
        <v>83</v>
      </c>
      <c r="Q18" s="128" t="e">
        <f>ROUND(+((2*Q7)+(3*Q8)+(4*Q9)+(5*Q10)+(6*Q11))/Q12,1)</f>
        <v>#DIV/0!</v>
      </c>
      <c r="R18" s="129"/>
      <c r="S18" s="130"/>
      <c r="T18" s="131"/>
      <c r="U18" s="269"/>
      <c r="V18" s="14"/>
    </row>
    <row r="19" spans="2:22" ht="24" customHeight="1" x14ac:dyDescent="0.15">
      <c r="B19" s="133"/>
      <c r="C19" s="134"/>
      <c r="D19" s="135"/>
      <c r="E19" s="135"/>
      <c r="F19" s="135"/>
      <c r="G19" s="135"/>
      <c r="H19" s="135"/>
      <c r="I19" s="135"/>
      <c r="J19" s="135"/>
      <c r="K19" s="135"/>
      <c r="L19" s="135"/>
      <c r="M19" s="135"/>
      <c r="N19" s="135"/>
      <c r="O19" s="135"/>
      <c r="P19" s="123"/>
      <c r="Q19" s="120"/>
      <c r="R19" s="136"/>
      <c r="S19" s="130"/>
      <c r="T19" s="131"/>
      <c r="U19" s="132"/>
      <c r="V19" s="14"/>
    </row>
    <row r="20" spans="2:22" ht="24" customHeight="1" thickBot="1" x14ac:dyDescent="0.2">
      <c r="B20" s="133"/>
      <c r="C20" s="137"/>
      <c r="D20" s="260" t="s">
        <v>41</v>
      </c>
      <c r="E20" s="260"/>
      <c r="F20" s="138" t="s">
        <v>40</v>
      </c>
      <c r="G20" s="136"/>
      <c r="H20" s="139" t="s">
        <v>43</v>
      </c>
      <c r="I20" s="136"/>
      <c r="J20" s="135"/>
      <c r="K20" s="135"/>
      <c r="L20" s="135"/>
      <c r="M20" s="135"/>
      <c r="N20" s="135"/>
      <c r="O20" s="135"/>
      <c r="P20" s="123"/>
      <c r="Q20" s="120"/>
      <c r="R20" s="136"/>
      <c r="S20" s="130"/>
      <c r="T20" s="131"/>
      <c r="U20" s="132"/>
      <c r="V20" s="14"/>
    </row>
    <row r="21" spans="2:22" ht="24" customHeight="1" x14ac:dyDescent="0.15">
      <c r="B21" s="218" t="s">
        <v>24</v>
      </c>
      <c r="C21" s="140" t="s">
        <v>52</v>
      </c>
      <c r="D21" s="141" t="e">
        <f>+U7</f>
        <v>#DIV/0!</v>
      </c>
      <c r="E21" s="142" t="s">
        <v>42</v>
      </c>
      <c r="F21" s="143" t="s">
        <v>29</v>
      </c>
      <c r="G21" s="144" t="s">
        <v>44</v>
      </c>
      <c r="H21" s="145" t="e">
        <f>ROUNDUP(+D21/6,1)</f>
        <v>#DIV/0!</v>
      </c>
      <c r="I21" s="146" t="s">
        <v>46</v>
      </c>
      <c r="J21" s="147"/>
      <c r="K21" s="138" t="s">
        <v>61</v>
      </c>
      <c r="L21" s="138"/>
      <c r="M21" s="138"/>
      <c r="N21" s="138"/>
      <c r="O21" s="138"/>
      <c r="P21" s="123"/>
      <c r="Q21" s="138"/>
      <c r="R21" s="136"/>
      <c r="S21" s="148"/>
      <c r="T21" s="149"/>
      <c r="U21" s="150"/>
    </row>
    <row r="22" spans="2:22" ht="24" customHeight="1" x14ac:dyDescent="0.15">
      <c r="B22" s="219"/>
      <c r="C22" s="151" t="s">
        <v>53</v>
      </c>
      <c r="D22" s="152" t="e">
        <f>+U7</f>
        <v>#DIV/0!</v>
      </c>
      <c r="E22" s="153" t="s">
        <v>42</v>
      </c>
      <c r="F22" s="154" t="s">
        <v>30</v>
      </c>
      <c r="G22" s="155" t="s">
        <v>44</v>
      </c>
      <c r="H22" s="156" t="e">
        <f>ROUNDUP(+D22/5,1)</f>
        <v>#DIV/0!</v>
      </c>
      <c r="I22" s="157" t="s">
        <v>46</v>
      </c>
      <c r="J22" s="158" t="s">
        <v>60</v>
      </c>
      <c r="K22" s="221" t="s">
        <v>62</v>
      </c>
      <c r="L22" s="221"/>
      <c r="M22" s="221"/>
      <c r="N22" s="221"/>
      <c r="O22" s="221"/>
      <c r="P22" s="221"/>
      <c r="Q22" s="221"/>
      <c r="R22" s="221"/>
      <c r="S22" s="221"/>
      <c r="T22" s="149"/>
      <c r="U22" s="150"/>
    </row>
    <row r="23" spans="2:22" ht="24" customHeight="1" thickBot="1" x14ac:dyDescent="0.2">
      <c r="B23" s="220"/>
      <c r="C23" s="159" t="s">
        <v>54</v>
      </c>
      <c r="D23" s="160" t="e">
        <f>+U7</f>
        <v>#DIV/0!</v>
      </c>
      <c r="E23" s="161" t="s">
        <v>42</v>
      </c>
      <c r="F23" s="162" t="s">
        <v>31</v>
      </c>
      <c r="G23" s="163" t="s">
        <v>44</v>
      </c>
      <c r="H23" s="164" t="e">
        <f>ROUNDUP(+D23/3,1)</f>
        <v>#DIV/0!</v>
      </c>
      <c r="I23" s="165" t="s">
        <v>46</v>
      </c>
      <c r="J23" s="147"/>
      <c r="K23" s="221" t="s">
        <v>93</v>
      </c>
      <c r="L23" s="221"/>
      <c r="M23" s="221"/>
      <c r="N23" s="221"/>
      <c r="O23" s="221"/>
      <c r="P23" s="221"/>
      <c r="Q23" s="221"/>
      <c r="R23" s="221"/>
      <c r="S23" s="221"/>
      <c r="T23" s="166"/>
      <c r="U23" s="150"/>
      <c r="V23" s="14"/>
    </row>
    <row r="24" spans="2:22" ht="24" customHeight="1" x14ac:dyDescent="0.15">
      <c r="B24" s="222" t="s">
        <v>74</v>
      </c>
      <c r="C24" s="222"/>
      <c r="D24" s="222"/>
      <c r="E24" s="222"/>
      <c r="F24" s="222"/>
      <c r="G24" s="222"/>
      <c r="H24" s="222"/>
      <c r="I24" s="222"/>
      <c r="J24" s="222"/>
      <c r="K24" s="222"/>
      <c r="L24" s="138"/>
      <c r="M24" s="138"/>
      <c r="N24" s="138"/>
      <c r="O24" s="138"/>
      <c r="P24" s="123"/>
      <c r="Q24" s="138"/>
      <c r="R24" s="136"/>
      <c r="S24" s="124"/>
      <c r="T24" s="166"/>
      <c r="U24" s="150"/>
      <c r="V24" s="14"/>
    </row>
    <row r="25" spans="2:22" ht="24" customHeight="1" x14ac:dyDescent="0.15">
      <c r="B25" s="167"/>
      <c r="C25" s="168"/>
      <c r="D25" s="168"/>
      <c r="E25" s="168"/>
      <c r="F25" s="168"/>
      <c r="G25" s="168"/>
      <c r="H25" s="168"/>
      <c r="I25" s="168"/>
      <c r="J25" s="168"/>
      <c r="K25" s="168"/>
      <c r="L25" s="168"/>
      <c r="M25" s="135"/>
      <c r="N25" s="135"/>
      <c r="O25" s="135"/>
      <c r="P25" s="123"/>
      <c r="Q25" s="120"/>
      <c r="R25" s="169"/>
      <c r="S25" s="170"/>
      <c r="T25" s="131"/>
      <c r="U25" s="171"/>
      <c r="V25" s="14"/>
    </row>
    <row r="26" spans="2:22" ht="24" customHeight="1" x14ac:dyDescent="0.15">
      <c r="B26" s="133"/>
      <c r="C26" s="135"/>
      <c r="D26" s="135"/>
      <c r="E26" s="135"/>
      <c r="F26" s="135"/>
      <c r="G26" s="135"/>
      <c r="H26" s="135"/>
      <c r="I26" s="135"/>
      <c r="J26" s="135"/>
      <c r="K26" s="135"/>
      <c r="L26" s="135"/>
      <c r="M26" s="172"/>
      <c r="N26" s="172"/>
      <c r="O26" s="172"/>
      <c r="P26" s="173"/>
      <c r="Q26" s="174"/>
      <c r="R26" s="136"/>
      <c r="S26" s="130"/>
      <c r="T26" s="175"/>
      <c r="U26" s="132"/>
      <c r="V26" s="14"/>
    </row>
    <row r="27" spans="2:22" ht="24" customHeight="1" x14ac:dyDescent="0.15">
      <c r="B27" s="176" t="s">
        <v>67</v>
      </c>
      <c r="C27" s="135"/>
      <c r="D27" s="135"/>
      <c r="E27" s="135"/>
      <c r="F27" s="135"/>
      <c r="G27" s="135"/>
      <c r="H27" s="135"/>
      <c r="I27" s="135"/>
      <c r="J27" s="135"/>
      <c r="K27" s="135"/>
      <c r="L27" s="135"/>
      <c r="M27" s="135"/>
      <c r="N27" s="135"/>
      <c r="O27" s="135"/>
      <c r="P27" s="123"/>
      <c r="Q27" s="120"/>
      <c r="R27" s="136"/>
      <c r="S27" s="130"/>
      <c r="T27" s="131"/>
      <c r="U27" s="132"/>
      <c r="V27" s="14"/>
    </row>
    <row r="28" spans="2:22" ht="24" customHeight="1" x14ac:dyDescent="0.15">
      <c r="B28" s="176"/>
      <c r="C28" s="135"/>
      <c r="D28" s="135"/>
      <c r="E28" s="135"/>
      <c r="F28" s="135"/>
      <c r="G28" s="135"/>
      <c r="H28" s="135"/>
      <c r="I28" s="135"/>
      <c r="J28" s="135"/>
      <c r="K28" s="135"/>
      <c r="L28" s="135"/>
      <c r="M28" s="135"/>
      <c r="N28" s="135"/>
      <c r="O28" s="135"/>
      <c r="P28" s="123"/>
      <c r="Q28" s="120"/>
      <c r="R28" s="136"/>
      <c r="S28" s="130"/>
      <c r="T28" s="131"/>
      <c r="U28" s="132"/>
      <c r="V28" s="14"/>
    </row>
    <row r="29" spans="2:22" ht="24" customHeight="1" thickBot="1" x14ac:dyDescent="0.2">
      <c r="B29" s="177"/>
      <c r="C29" s="124" t="s">
        <v>56</v>
      </c>
      <c r="D29" s="178"/>
      <c r="E29" s="178"/>
      <c r="F29" s="178"/>
      <c r="G29" s="178"/>
      <c r="H29" s="178"/>
      <c r="I29" s="178"/>
      <c r="J29" s="178"/>
      <c r="K29" s="178"/>
      <c r="L29" s="178"/>
      <c r="M29" s="178"/>
      <c r="N29" s="178"/>
      <c r="O29" s="178"/>
      <c r="P29" s="179"/>
      <c r="Q29" s="136"/>
      <c r="R29" s="136"/>
      <c r="S29" s="130"/>
      <c r="T29" s="131"/>
      <c r="U29" s="132"/>
    </row>
    <row r="30" spans="2:22" ht="15" thickBot="1" x14ac:dyDescent="0.2">
      <c r="B30" s="245"/>
      <c r="C30" s="246"/>
      <c r="D30" s="88" t="s">
        <v>3</v>
      </c>
      <c r="E30" s="89" t="s">
        <v>4</v>
      </c>
      <c r="F30" s="89" t="s">
        <v>5</v>
      </c>
      <c r="G30" s="89" t="s">
        <v>6</v>
      </c>
      <c r="H30" s="89" t="s">
        <v>7</v>
      </c>
      <c r="I30" s="90" t="s">
        <v>8</v>
      </c>
      <c r="J30" s="89" t="s">
        <v>9</v>
      </c>
      <c r="K30" s="89" t="s">
        <v>10</v>
      </c>
      <c r="L30" s="89" t="s">
        <v>11</v>
      </c>
      <c r="M30" s="89" t="s">
        <v>12</v>
      </c>
      <c r="N30" s="89" t="s">
        <v>13</v>
      </c>
      <c r="O30" s="90" t="s">
        <v>14</v>
      </c>
      <c r="P30" s="247"/>
      <c r="Q30" s="248"/>
      <c r="R30" s="100"/>
      <c r="S30" s="91"/>
      <c r="T30" s="101"/>
      <c r="U30" s="92"/>
    </row>
    <row r="31" spans="2:22" ht="24" customHeight="1" x14ac:dyDescent="0.15">
      <c r="B31" s="224" t="s">
        <v>63</v>
      </c>
      <c r="C31" s="83" t="s">
        <v>26</v>
      </c>
      <c r="D31" s="112"/>
      <c r="E31" s="113"/>
      <c r="F31" s="113"/>
      <c r="G31" s="113"/>
      <c r="H31" s="113"/>
      <c r="I31" s="114"/>
      <c r="J31" s="113"/>
      <c r="K31" s="113"/>
      <c r="L31" s="113"/>
      <c r="M31" s="113"/>
      <c r="N31" s="113"/>
      <c r="O31" s="115"/>
      <c r="P31" s="30" t="s">
        <v>84</v>
      </c>
      <c r="Q31" s="46">
        <f>SUM(D31:O31)</f>
        <v>0</v>
      </c>
      <c r="R31" s="93"/>
      <c r="S31" s="13" t="s">
        <v>27</v>
      </c>
      <c r="T31" s="38"/>
      <c r="U31" s="227" t="s">
        <v>28</v>
      </c>
    </row>
    <row r="32" spans="2:22" ht="24" customHeight="1" x14ac:dyDescent="0.15">
      <c r="B32" s="225"/>
      <c r="C32" s="84" t="s">
        <v>50</v>
      </c>
      <c r="D32" s="50">
        <f t="shared" ref="D32:O32" si="2">+D10</f>
        <v>0</v>
      </c>
      <c r="E32" s="51">
        <f t="shared" si="2"/>
        <v>0</v>
      </c>
      <c r="F32" s="51">
        <f t="shared" si="2"/>
        <v>0</v>
      </c>
      <c r="G32" s="51">
        <f t="shared" si="2"/>
        <v>0</v>
      </c>
      <c r="H32" s="51">
        <f t="shared" si="2"/>
        <v>0</v>
      </c>
      <c r="I32" s="52">
        <f t="shared" si="2"/>
        <v>0</v>
      </c>
      <c r="J32" s="51">
        <f t="shared" si="2"/>
        <v>0</v>
      </c>
      <c r="K32" s="51">
        <f t="shared" si="2"/>
        <v>0</v>
      </c>
      <c r="L32" s="51">
        <f t="shared" si="2"/>
        <v>0</v>
      </c>
      <c r="M32" s="51">
        <f t="shared" si="2"/>
        <v>0</v>
      </c>
      <c r="N32" s="51">
        <f t="shared" si="2"/>
        <v>0</v>
      </c>
      <c r="O32" s="53">
        <f t="shared" si="2"/>
        <v>0</v>
      </c>
      <c r="P32" s="97" t="s">
        <v>85</v>
      </c>
      <c r="Q32" s="47">
        <f t="shared" ref="Q32:Q34" si="3">SUM(D32:O32)</f>
        <v>0</v>
      </c>
      <c r="R32" s="16"/>
      <c r="S32" s="22" t="s">
        <v>23</v>
      </c>
      <c r="T32" s="38"/>
      <c r="U32" s="228"/>
    </row>
    <row r="33" spans="2:22" ht="24" customHeight="1" x14ac:dyDescent="0.15">
      <c r="B33" s="225"/>
      <c r="C33" s="85" t="s">
        <v>51</v>
      </c>
      <c r="D33" s="54">
        <f t="shared" ref="D33:O33" si="4">+D11</f>
        <v>0</v>
      </c>
      <c r="E33" s="55">
        <f t="shared" si="4"/>
        <v>0</v>
      </c>
      <c r="F33" s="55">
        <f t="shared" si="4"/>
        <v>0</v>
      </c>
      <c r="G33" s="55">
        <f t="shared" si="4"/>
        <v>0</v>
      </c>
      <c r="H33" s="55">
        <f t="shared" si="4"/>
        <v>0</v>
      </c>
      <c r="I33" s="56">
        <f t="shared" si="4"/>
        <v>0</v>
      </c>
      <c r="J33" s="55">
        <f t="shared" si="4"/>
        <v>0</v>
      </c>
      <c r="K33" s="55">
        <f t="shared" si="4"/>
        <v>0</v>
      </c>
      <c r="L33" s="55">
        <f t="shared" si="4"/>
        <v>0</v>
      </c>
      <c r="M33" s="55">
        <f t="shared" si="4"/>
        <v>0</v>
      </c>
      <c r="N33" s="55">
        <f t="shared" si="4"/>
        <v>0</v>
      </c>
      <c r="O33" s="57">
        <f t="shared" si="4"/>
        <v>0</v>
      </c>
      <c r="P33" s="31" t="s">
        <v>86</v>
      </c>
      <c r="Q33" s="48">
        <f t="shared" si="3"/>
        <v>0</v>
      </c>
      <c r="R33" s="16"/>
      <c r="S33" s="229">
        <f>+Q12</f>
        <v>0</v>
      </c>
      <c r="T33" s="38"/>
      <c r="U33" s="96" t="s">
        <v>88</v>
      </c>
    </row>
    <row r="34" spans="2:22" ht="24" customHeight="1" thickBot="1" x14ac:dyDescent="0.2">
      <c r="B34" s="226"/>
      <c r="C34" s="86" t="s">
        <v>22</v>
      </c>
      <c r="D34" s="58">
        <f>SUM(D31:D33)</f>
        <v>0</v>
      </c>
      <c r="E34" s="59">
        <f t="shared" ref="E34:O34" si="5">SUM(E31:E33)</f>
        <v>0</v>
      </c>
      <c r="F34" s="59">
        <f t="shared" si="5"/>
        <v>0</v>
      </c>
      <c r="G34" s="59">
        <f t="shared" si="5"/>
        <v>0</v>
      </c>
      <c r="H34" s="59">
        <f t="shared" si="5"/>
        <v>0</v>
      </c>
      <c r="I34" s="60">
        <f t="shared" si="5"/>
        <v>0</v>
      </c>
      <c r="J34" s="59">
        <f t="shared" si="5"/>
        <v>0</v>
      </c>
      <c r="K34" s="59">
        <f t="shared" si="5"/>
        <v>0</v>
      </c>
      <c r="L34" s="59">
        <f t="shared" si="5"/>
        <v>0</v>
      </c>
      <c r="M34" s="59">
        <f t="shared" si="5"/>
        <v>0</v>
      </c>
      <c r="N34" s="59">
        <f t="shared" si="5"/>
        <v>0</v>
      </c>
      <c r="O34" s="61">
        <f t="shared" si="5"/>
        <v>0</v>
      </c>
      <c r="P34" s="32" t="s">
        <v>87</v>
      </c>
      <c r="Q34" s="49">
        <f t="shared" si="3"/>
        <v>0</v>
      </c>
      <c r="R34" s="25"/>
      <c r="S34" s="230"/>
      <c r="T34" s="39"/>
      <c r="U34" s="99" t="e">
        <f>ROUND(+Q34/S33*100,0)</f>
        <v>#DIV/0!</v>
      </c>
    </row>
    <row r="35" spans="2:22" ht="24" customHeight="1" x14ac:dyDescent="0.15">
      <c r="B35" s="10"/>
      <c r="C35" s="9"/>
      <c r="D35" s="15"/>
      <c r="E35" s="15"/>
      <c r="F35" s="15"/>
      <c r="G35" s="15"/>
      <c r="H35" s="15"/>
      <c r="I35" s="15"/>
      <c r="J35" s="15"/>
      <c r="K35" s="15"/>
      <c r="L35" s="15"/>
      <c r="M35" s="15"/>
      <c r="N35" s="15"/>
      <c r="O35" s="8"/>
      <c r="P35" s="27"/>
      <c r="Q35" s="15"/>
      <c r="R35" s="15"/>
      <c r="S35" s="28"/>
      <c r="T35" s="29"/>
      <c r="U35" s="87" t="s">
        <v>55</v>
      </c>
    </row>
    <row r="36" spans="2:22" ht="24" customHeight="1" thickBot="1" x14ac:dyDescent="0.2">
      <c r="B36" s="10"/>
      <c r="C36" s="9"/>
      <c r="D36" s="231" t="s">
        <v>41</v>
      </c>
      <c r="E36" s="231"/>
      <c r="F36" s="10" t="s">
        <v>40</v>
      </c>
      <c r="G36" s="15"/>
      <c r="H36" s="94" t="s">
        <v>43</v>
      </c>
      <c r="I36" s="15"/>
      <c r="J36" s="15"/>
      <c r="K36" s="15"/>
      <c r="L36" s="15"/>
      <c r="M36" s="15"/>
      <c r="N36" s="15"/>
      <c r="O36" s="8"/>
      <c r="P36" s="27"/>
      <c r="Q36" s="15"/>
      <c r="R36" s="15"/>
      <c r="S36" s="28"/>
      <c r="T36" s="29"/>
      <c r="U36" s="232" t="s">
        <v>58</v>
      </c>
    </row>
    <row r="37" spans="2:22" ht="24" customHeight="1" x14ac:dyDescent="0.15">
      <c r="B37" s="249" t="s">
        <v>32</v>
      </c>
      <c r="C37" s="190" t="s">
        <v>33</v>
      </c>
      <c r="D37" s="191" t="e">
        <f>+U7</f>
        <v>#DIV/0!</v>
      </c>
      <c r="E37" s="192" t="s">
        <v>42</v>
      </c>
      <c r="F37" s="193" t="s">
        <v>76</v>
      </c>
      <c r="G37" s="194" t="s">
        <v>45</v>
      </c>
      <c r="H37" s="195" t="e">
        <f>ROUNDUP(+D37/1.5,1)</f>
        <v>#DIV/0!</v>
      </c>
      <c r="I37" s="196" t="s">
        <v>46</v>
      </c>
      <c r="J37" s="15"/>
      <c r="K37" s="15"/>
      <c r="L37" s="15"/>
      <c r="M37" s="15"/>
      <c r="N37" s="15"/>
      <c r="O37" s="8"/>
      <c r="P37" s="27"/>
      <c r="Q37" s="15"/>
      <c r="R37" s="15"/>
      <c r="S37" s="28"/>
      <c r="T37" s="29"/>
      <c r="U37" s="232"/>
    </row>
    <row r="38" spans="2:22" ht="24" customHeight="1" x14ac:dyDescent="0.15">
      <c r="B38" s="250"/>
      <c r="C38" s="78" t="s">
        <v>35</v>
      </c>
      <c r="D38" s="204" t="e">
        <f>+U7</f>
        <v>#DIV/0!</v>
      </c>
      <c r="E38" s="205" t="s">
        <v>42</v>
      </c>
      <c r="F38" s="206" t="s">
        <v>34</v>
      </c>
      <c r="G38" s="207" t="s">
        <v>45</v>
      </c>
      <c r="H38" s="208" t="e">
        <f>ROUNDUP(+D38/1.7,1)</f>
        <v>#DIV/0!</v>
      </c>
      <c r="I38" s="209" t="s">
        <v>46</v>
      </c>
      <c r="J38" s="66"/>
      <c r="K38" s="231" t="s">
        <v>61</v>
      </c>
      <c r="L38" s="231"/>
      <c r="M38" s="231"/>
      <c r="N38" s="231"/>
      <c r="O38" s="231"/>
      <c r="P38" s="231"/>
      <c r="Q38" s="231"/>
      <c r="R38" s="15"/>
      <c r="S38" s="37"/>
      <c r="T38" s="26"/>
      <c r="U38" s="232"/>
      <c r="V38" s="14"/>
    </row>
    <row r="39" spans="2:22" ht="24" customHeight="1" x14ac:dyDescent="0.15">
      <c r="B39" s="250"/>
      <c r="C39" s="78" t="s">
        <v>37</v>
      </c>
      <c r="D39" s="204" t="e">
        <f>+U7</f>
        <v>#DIV/0!</v>
      </c>
      <c r="E39" s="205" t="s">
        <v>42</v>
      </c>
      <c r="F39" s="206" t="s">
        <v>36</v>
      </c>
      <c r="G39" s="207" t="s">
        <v>44</v>
      </c>
      <c r="H39" s="208" t="e">
        <f>ROUNDUP(+D39/2,1)</f>
        <v>#DIV/0!</v>
      </c>
      <c r="I39" s="209" t="s">
        <v>46</v>
      </c>
      <c r="J39" s="189" t="s">
        <v>60</v>
      </c>
      <c r="K39" s="231" t="s">
        <v>62</v>
      </c>
      <c r="L39" s="231"/>
      <c r="M39" s="231"/>
      <c r="N39" s="231"/>
      <c r="O39" s="231"/>
      <c r="P39" s="231"/>
      <c r="Q39" s="231"/>
      <c r="R39" s="15"/>
      <c r="S39" s="216" t="s">
        <v>80</v>
      </c>
      <c r="T39" s="26"/>
      <c r="U39" s="67" t="s">
        <v>77</v>
      </c>
      <c r="V39" s="14"/>
    </row>
    <row r="40" spans="2:22" ht="24" customHeight="1" thickBot="1" x14ac:dyDescent="0.2">
      <c r="B40" s="251"/>
      <c r="C40" s="197" t="s">
        <v>75</v>
      </c>
      <c r="D40" s="198" t="e">
        <f>+U7</f>
        <v>#DIV/0!</v>
      </c>
      <c r="E40" s="199" t="s">
        <v>42</v>
      </c>
      <c r="F40" s="200" t="s">
        <v>38</v>
      </c>
      <c r="G40" s="201" t="s">
        <v>44</v>
      </c>
      <c r="H40" s="202" t="e">
        <f>ROUNDUP(+D40/2.5,1)</f>
        <v>#DIV/0!</v>
      </c>
      <c r="I40" s="203" t="s">
        <v>46</v>
      </c>
      <c r="J40" s="66"/>
      <c r="K40" s="217" t="s">
        <v>92</v>
      </c>
      <c r="L40" s="217"/>
      <c r="M40" s="217"/>
      <c r="N40" s="217"/>
      <c r="O40" s="217"/>
      <c r="P40" s="217"/>
      <c r="Q40" s="217"/>
      <c r="R40" s="15"/>
      <c r="S40" s="216"/>
      <c r="T40" s="28" t="s">
        <v>57</v>
      </c>
      <c r="U40" s="67" t="s">
        <v>78</v>
      </c>
      <c r="V40" s="14"/>
    </row>
    <row r="41" spans="2:22" ht="24" customHeight="1" x14ac:dyDescent="0.15">
      <c r="B41" s="222" t="s">
        <v>74</v>
      </c>
      <c r="C41" s="222"/>
      <c r="D41" s="222"/>
      <c r="E41" s="222"/>
      <c r="F41" s="222"/>
      <c r="G41" s="222"/>
      <c r="H41" s="222"/>
      <c r="I41" s="222"/>
      <c r="J41" s="222"/>
      <c r="K41" s="222"/>
      <c r="L41" s="1"/>
      <c r="M41" s="1"/>
      <c r="N41" s="1"/>
      <c r="O41" s="1"/>
      <c r="P41" s="1"/>
      <c r="Q41" s="1"/>
      <c r="R41" s="1"/>
      <c r="S41" s="216"/>
      <c r="T41" s="1"/>
      <c r="U41" s="67" t="s">
        <v>79</v>
      </c>
    </row>
    <row r="42" spans="2:22" ht="11.45" customHeight="1" x14ac:dyDescent="0.15">
      <c r="B42" s="66"/>
      <c r="C42" s="66"/>
      <c r="D42" s="66"/>
      <c r="E42" s="1"/>
      <c r="F42" s="17"/>
      <c r="G42" s="1"/>
      <c r="H42" s="1"/>
      <c r="I42" s="1"/>
      <c r="J42" s="1"/>
      <c r="K42" s="1"/>
      <c r="L42" s="1"/>
      <c r="M42" s="1"/>
      <c r="N42" s="1"/>
      <c r="O42" s="1"/>
      <c r="P42" s="1"/>
      <c r="Q42" s="1"/>
      <c r="R42" s="1"/>
      <c r="S42" s="1"/>
      <c r="T42" s="1"/>
      <c r="U42" s="1"/>
    </row>
    <row r="43" spans="2:22" x14ac:dyDescent="0.15">
      <c r="B43" s="66"/>
      <c r="C43" s="66"/>
      <c r="D43" s="66"/>
      <c r="E43" s="17"/>
      <c r="F43" s="1"/>
      <c r="G43" s="1"/>
      <c r="H43" s="1"/>
      <c r="I43" s="1"/>
      <c r="J43" s="1"/>
      <c r="K43" s="1"/>
      <c r="L43" s="1"/>
      <c r="M43" s="1"/>
      <c r="N43" s="1"/>
      <c r="O43" s="1"/>
      <c r="P43" s="1"/>
      <c r="Q43" s="1"/>
      <c r="R43" s="1"/>
      <c r="S43" s="1"/>
      <c r="T43" s="1"/>
      <c r="U43" s="1"/>
    </row>
    <row r="44" spans="2:22" x14ac:dyDescent="0.15">
      <c r="B44" s="1"/>
      <c r="C44" s="1"/>
      <c r="D44" s="1"/>
      <c r="E44" s="1"/>
      <c r="F44" s="1"/>
      <c r="G44" s="1"/>
      <c r="H44" s="1"/>
      <c r="I44" s="1"/>
      <c r="J44" s="1"/>
      <c r="K44" s="1"/>
      <c r="L44" s="1"/>
      <c r="M44" s="1"/>
      <c r="N44" s="1"/>
      <c r="O44" s="1"/>
      <c r="P44" s="1"/>
      <c r="Q44" s="1"/>
      <c r="R44" s="1"/>
      <c r="S44" s="1"/>
      <c r="T44" s="1"/>
      <c r="U44" s="1"/>
    </row>
  </sheetData>
  <mergeCells count="32">
    <mergeCell ref="S7:S12"/>
    <mergeCell ref="U7:U12"/>
    <mergeCell ref="C18:O18"/>
    <mergeCell ref="D20:E20"/>
    <mergeCell ref="B24:K24"/>
    <mergeCell ref="B15:C15"/>
    <mergeCell ref="B16:C16"/>
    <mergeCell ref="B14:C14"/>
    <mergeCell ref="P14:Q14"/>
    <mergeCell ref="U15:U18"/>
    <mergeCell ref="R1:U1"/>
    <mergeCell ref="B31:B34"/>
    <mergeCell ref="U31:U32"/>
    <mergeCell ref="S33:S34"/>
    <mergeCell ref="D36:E36"/>
    <mergeCell ref="U36:U38"/>
    <mergeCell ref="K38:Q38"/>
    <mergeCell ref="B5:C6"/>
    <mergeCell ref="P5:Q5"/>
    <mergeCell ref="P6:Q6"/>
    <mergeCell ref="P1:Q1"/>
    <mergeCell ref="B7:B12"/>
    <mergeCell ref="B30:C30"/>
    <mergeCell ref="P30:Q30"/>
    <mergeCell ref="B37:B40"/>
    <mergeCell ref="K39:Q39"/>
    <mergeCell ref="S39:S41"/>
    <mergeCell ref="K40:Q40"/>
    <mergeCell ref="B21:B23"/>
    <mergeCell ref="K22:S22"/>
    <mergeCell ref="K23:S23"/>
    <mergeCell ref="B41:K41"/>
  </mergeCells>
  <phoneticPr fontId="11"/>
  <pageMargins left="0.25" right="0.25"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40"/>
  <sheetViews>
    <sheetView view="pageBreakPreview" zoomScale="80" zoomScaleNormal="80" zoomScaleSheetLayoutView="80" workbookViewId="0">
      <selection activeCell="R1" sqref="R1:U1"/>
    </sheetView>
  </sheetViews>
  <sheetFormatPr defaultRowHeight="13.5" x14ac:dyDescent="0.15"/>
  <cols>
    <col min="1" max="1" width="11.375" customWidth="1"/>
    <col min="2" max="2" width="5.25" customWidth="1"/>
    <col min="3" max="3" width="14.5" customWidth="1"/>
    <col min="4" max="16" width="9.25" customWidth="1"/>
    <col min="17" max="17" width="13.125" customWidth="1"/>
    <col min="18" max="18" width="13.375" customWidth="1"/>
    <col min="19" max="40" width="6.875" customWidth="1"/>
  </cols>
  <sheetData>
    <row r="1" spans="1:40" ht="29.25" thickBot="1" x14ac:dyDescent="0.2">
      <c r="A1" s="270"/>
      <c r="B1" s="271" t="s">
        <v>94</v>
      </c>
      <c r="C1" s="270"/>
      <c r="D1" s="270"/>
      <c r="E1" s="270"/>
      <c r="F1" s="270"/>
      <c r="G1" s="270"/>
      <c r="H1" s="272"/>
      <c r="I1" s="273"/>
      <c r="J1" s="274"/>
      <c r="K1" s="275"/>
      <c r="L1" s="276" t="s">
        <v>59</v>
      </c>
      <c r="M1" s="273"/>
      <c r="N1" s="277"/>
      <c r="O1" s="277"/>
      <c r="P1" s="278" t="s">
        <v>65</v>
      </c>
      <c r="Q1" s="278"/>
      <c r="R1" s="279"/>
      <c r="S1" s="279"/>
      <c r="T1" s="279"/>
      <c r="U1" s="279"/>
    </row>
    <row r="3" spans="1:40" ht="24" customHeight="1" x14ac:dyDescent="0.15">
      <c r="A3" s="280" t="s">
        <v>95</v>
      </c>
      <c r="C3" s="1"/>
      <c r="D3" s="1"/>
      <c r="E3" s="1"/>
      <c r="F3" s="1"/>
      <c r="G3" s="1"/>
      <c r="H3" s="1"/>
      <c r="I3" s="1"/>
      <c r="J3" s="1"/>
      <c r="K3" s="1"/>
      <c r="L3" s="69"/>
      <c r="M3" s="69"/>
      <c r="N3" s="69"/>
      <c r="O3" s="69"/>
      <c r="P3" s="69"/>
      <c r="Q3" s="69"/>
      <c r="R3" s="1"/>
      <c r="S3" s="1"/>
      <c r="T3" s="1"/>
      <c r="U3" s="281"/>
    </row>
    <row r="5" spans="1:40" s="285" customFormat="1" ht="21" customHeight="1" thickBot="1" x14ac:dyDescent="0.2">
      <c r="A5" s="282" t="s">
        <v>96</v>
      </c>
      <c r="B5" s="283"/>
      <c r="C5" s="283"/>
      <c r="D5" s="283"/>
      <c r="E5" s="283"/>
      <c r="F5" s="283"/>
      <c r="G5" s="284"/>
      <c r="H5" s="284"/>
      <c r="I5" s="284"/>
      <c r="J5" s="284"/>
      <c r="K5" s="284"/>
      <c r="L5" s="284"/>
      <c r="M5" s="284"/>
      <c r="N5" s="284"/>
      <c r="O5" s="284"/>
      <c r="AM5" s="283"/>
      <c r="AN5" s="286"/>
    </row>
    <row r="6" spans="1:40" s="285" customFormat="1" ht="24.95" customHeight="1" thickBot="1" x14ac:dyDescent="0.2">
      <c r="A6" s="287"/>
      <c r="B6" s="288"/>
      <c r="C6" s="289"/>
      <c r="D6" s="290">
        <v>4</v>
      </c>
      <c r="E6" s="291">
        <v>5</v>
      </c>
      <c r="F6" s="292">
        <v>6</v>
      </c>
      <c r="G6" s="292">
        <v>7</v>
      </c>
      <c r="H6" s="292">
        <v>8</v>
      </c>
      <c r="I6" s="292">
        <v>9</v>
      </c>
      <c r="J6" s="292">
        <v>10</v>
      </c>
      <c r="K6" s="292">
        <v>11</v>
      </c>
      <c r="L6" s="292">
        <v>12</v>
      </c>
      <c r="M6" s="292">
        <v>1</v>
      </c>
      <c r="N6" s="292">
        <v>2</v>
      </c>
      <c r="O6" s="292">
        <v>3</v>
      </c>
      <c r="P6" s="293" t="s">
        <v>22</v>
      </c>
      <c r="Q6" s="294" t="s">
        <v>97</v>
      </c>
      <c r="R6" s="295" t="s">
        <v>98</v>
      </c>
      <c r="S6"/>
      <c r="T6"/>
      <c r="U6"/>
    </row>
    <row r="7" spans="1:40" s="285" customFormat="1" ht="21.95" customHeight="1" thickBot="1" x14ac:dyDescent="0.2">
      <c r="A7" s="296" t="s">
        <v>99</v>
      </c>
      <c r="B7" s="297"/>
      <c r="C7" s="298"/>
      <c r="D7" s="299">
        <f t="shared" ref="D7:O7" si="0">SUM(D8,D9,D10,D11,D13,D15)</f>
        <v>0</v>
      </c>
      <c r="E7" s="300">
        <f t="shared" si="0"/>
        <v>0</v>
      </c>
      <c r="F7" s="301">
        <f t="shared" si="0"/>
        <v>0</v>
      </c>
      <c r="G7" s="301">
        <f t="shared" si="0"/>
        <v>0</v>
      </c>
      <c r="H7" s="301">
        <f t="shared" si="0"/>
        <v>0</v>
      </c>
      <c r="I7" s="301">
        <f t="shared" si="0"/>
        <v>0</v>
      </c>
      <c r="J7" s="301">
        <f t="shared" si="0"/>
        <v>0</v>
      </c>
      <c r="K7" s="301">
        <f t="shared" si="0"/>
        <v>0</v>
      </c>
      <c r="L7" s="301">
        <f t="shared" si="0"/>
        <v>0</v>
      </c>
      <c r="M7" s="301">
        <f t="shared" si="0"/>
        <v>0</v>
      </c>
      <c r="N7" s="301">
        <f t="shared" si="0"/>
        <v>0</v>
      </c>
      <c r="O7" s="301">
        <f t="shared" si="0"/>
        <v>0</v>
      </c>
      <c r="P7" s="302">
        <f t="shared" ref="P7:P16" si="1">SUM(D7:O7)</f>
        <v>0</v>
      </c>
      <c r="Q7" s="303" t="e">
        <f>ROUNDUP(P7/P17,1)</f>
        <v>#DIV/0!</v>
      </c>
      <c r="R7" s="304"/>
      <c r="S7"/>
      <c r="T7"/>
      <c r="U7"/>
    </row>
    <row r="8" spans="1:40" s="285" customFormat="1" ht="21.95" customHeight="1" x14ac:dyDescent="0.15">
      <c r="A8" s="305" t="s">
        <v>100</v>
      </c>
      <c r="B8" s="306"/>
      <c r="C8" s="306"/>
      <c r="D8" s="307"/>
      <c r="E8" s="308"/>
      <c r="F8" s="309"/>
      <c r="G8" s="309"/>
      <c r="H8" s="309"/>
      <c r="I8" s="309"/>
      <c r="J8" s="309"/>
      <c r="K8" s="309"/>
      <c r="L8" s="309"/>
      <c r="M8" s="309"/>
      <c r="N8" s="309"/>
      <c r="O8" s="309"/>
      <c r="P8" s="310">
        <f t="shared" si="1"/>
        <v>0</v>
      </c>
      <c r="Q8" s="311" t="e">
        <f t="shared" ref="Q8:Q16" si="2">ROUNDUP(P8/$P$17,1)</f>
        <v>#DIV/0!</v>
      </c>
      <c r="R8" s="312"/>
      <c r="S8"/>
      <c r="T8"/>
      <c r="U8"/>
    </row>
    <row r="9" spans="1:40" s="285" customFormat="1" ht="21.95" customHeight="1" x14ac:dyDescent="0.15">
      <c r="A9" s="313" t="s">
        <v>101</v>
      </c>
      <c r="B9" s="314"/>
      <c r="C9" s="314"/>
      <c r="D9" s="315"/>
      <c r="E9" s="316"/>
      <c r="F9" s="317"/>
      <c r="G9" s="317"/>
      <c r="H9" s="317"/>
      <c r="I9" s="317"/>
      <c r="J9" s="317"/>
      <c r="K9" s="317"/>
      <c r="L9" s="317"/>
      <c r="M9" s="317"/>
      <c r="N9" s="317"/>
      <c r="O9" s="317"/>
      <c r="P9" s="318">
        <f t="shared" si="1"/>
        <v>0</v>
      </c>
      <c r="Q9" s="319" t="e">
        <f t="shared" si="2"/>
        <v>#DIV/0!</v>
      </c>
      <c r="R9" s="320"/>
      <c r="S9"/>
      <c r="T9"/>
      <c r="U9"/>
    </row>
    <row r="10" spans="1:40" s="285" customFormat="1" ht="21.95" customHeight="1" x14ac:dyDescent="0.15">
      <c r="A10" s="313" t="s">
        <v>102</v>
      </c>
      <c r="B10" s="314"/>
      <c r="C10" s="314"/>
      <c r="D10" s="315"/>
      <c r="E10" s="316"/>
      <c r="F10" s="317"/>
      <c r="G10" s="317"/>
      <c r="H10" s="317"/>
      <c r="I10" s="317"/>
      <c r="J10" s="317"/>
      <c r="K10" s="317"/>
      <c r="L10" s="317"/>
      <c r="M10" s="317"/>
      <c r="N10" s="317"/>
      <c r="O10" s="317"/>
      <c r="P10" s="318">
        <f t="shared" si="1"/>
        <v>0</v>
      </c>
      <c r="Q10" s="319" t="e">
        <f t="shared" si="2"/>
        <v>#DIV/0!</v>
      </c>
      <c r="R10" s="320"/>
      <c r="S10"/>
      <c r="T10"/>
      <c r="U10"/>
    </row>
    <row r="11" spans="1:40" s="285" customFormat="1" ht="21.95" customHeight="1" x14ac:dyDescent="0.15">
      <c r="A11" s="321" t="s">
        <v>103</v>
      </c>
      <c r="B11" s="314"/>
      <c r="C11" s="314"/>
      <c r="D11" s="315"/>
      <c r="E11" s="316"/>
      <c r="F11" s="317"/>
      <c r="G11" s="317"/>
      <c r="H11" s="317"/>
      <c r="I11" s="317"/>
      <c r="J11" s="317"/>
      <c r="K11" s="317"/>
      <c r="L11" s="317"/>
      <c r="M11" s="317"/>
      <c r="N11" s="317"/>
      <c r="O11" s="317"/>
      <c r="P11" s="318">
        <f t="shared" si="1"/>
        <v>0</v>
      </c>
      <c r="Q11" s="319" t="e">
        <f t="shared" si="2"/>
        <v>#DIV/0!</v>
      </c>
      <c r="R11" s="320"/>
      <c r="S11"/>
      <c r="T11"/>
      <c r="U11"/>
    </row>
    <row r="12" spans="1:40" s="327" customFormat="1" ht="21.95" customHeight="1" x14ac:dyDescent="0.15">
      <c r="A12" s="322"/>
      <c r="B12" s="323" t="s">
        <v>104</v>
      </c>
      <c r="C12" s="324"/>
      <c r="D12" s="315"/>
      <c r="E12" s="316"/>
      <c r="F12" s="317"/>
      <c r="G12" s="317"/>
      <c r="H12" s="317"/>
      <c r="I12" s="317"/>
      <c r="J12" s="317"/>
      <c r="K12" s="317"/>
      <c r="L12" s="317"/>
      <c r="M12" s="317"/>
      <c r="N12" s="317"/>
      <c r="O12" s="317"/>
      <c r="P12" s="318">
        <f t="shared" si="1"/>
        <v>0</v>
      </c>
      <c r="Q12" s="319" t="e">
        <f t="shared" si="2"/>
        <v>#DIV/0!</v>
      </c>
      <c r="R12" s="325" t="e">
        <f>ROUNDUP($P$12/$P$17,1)</f>
        <v>#DIV/0!</v>
      </c>
      <c r="S12" s="326"/>
      <c r="T12" s="326"/>
      <c r="U12" s="326"/>
    </row>
    <row r="13" spans="1:40" s="285" customFormat="1" ht="21.95" customHeight="1" x14ac:dyDescent="0.15">
      <c r="A13" s="321" t="s">
        <v>105</v>
      </c>
      <c r="B13" s="314"/>
      <c r="C13" s="314"/>
      <c r="D13" s="315"/>
      <c r="E13" s="316"/>
      <c r="F13" s="317"/>
      <c r="G13" s="317"/>
      <c r="H13" s="317"/>
      <c r="I13" s="317"/>
      <c r="J13" s="317"/>
      <c r="K13" s="317"/>
      <c r="L13" s="317"/>
      <c r="M13" s="317"/>
      <c r="N13" s="317"/>
      <c r="O13" s="317"/>
      <c r="P13" s="318">
        <f t="shared" si="1"/>
        <v>0</v>
      </c>
      <c r="Q13" s="319" t="e">
        <f t="shared" si="2"/>
        <v>#DIV/0!</v>
      </c>
      <c r="R13" s="320"/>
      <c r="S13"/>
      <c r="T13"/>
      <c r="U13"/>
    </row>
    <row r="14" spans="1:40" s="327" customFormat="1" ht="21.95" customHeight="1" x14ac:dyDescent="0.15">
      <c r="A14" s="328"/>
      <c r="B14" s="323" t="s">
        <v>106</v>
      </c>
      <c r="C14" s="324"/>
      <c r="D14" s="315"/>
      <c r="E14" s="316"/>
      <c r="F14" s="317"/>
      <c r="G14" s="317"/>
      <c r="H14" s="317"/>
      <c r="I14" s="317"/>
      <c r="J14" s="317"/>
      <c r="K14" s="317"/>
      <c r="L14" s="317"/>
      <c r="M14" s="317"/>
      <c r="N14" s="317"/>
      <c r="O14" s="317"/>
      <c r="P14" s="318">
        <f t="shared" si="1"/>
        <v>0</v>
      </c>
      <c r="Q14" s="319" t="e">
        <f t="shared" si="2"/>
        <v>#DIV/0!</v>
      </c>
      <c r="R14" s="325" t="e">
        <f>ROUNDUP($P$14/$P$17,1)</f>
        <v>#DIV/0!</v>
      </c>
      <c r="S14" s="326"/>
      <c r="T14" s="326"/>
      <c r="U14" s="326"/>
    </row>
    <row r="15" spans="1:40" s="285" customFormat="1" ht="21.95" customHeight="1" x14ac:dyDescent="0.15">
      <c r="A15" s="321" t="s">
        <v>107</v>
      </c>
      <c r="B15" s="314"/>
      <c r="C15" s="314"/>
      <c r="D15" s="315"/>
      <c r="E15" s="316"/>
      <c r="F15" s="317"/>
      <c r="G15" s="317"/>
      <c r="H15" s="317"/>
      <c r="I15" s="317"/>
      <c r="J15" s="317"/>
      <c r="K15" s="317"/>
      <c r="L15" s="317"/>
      <c r="M15" s="317"/>
      <c r="N15" s="317"/>
      <c r="O15" s="317"/>
      <c r="P15" s="318">
        <f t="shared" si="1"/>
        <v>0</v>
      </c>
      <c r="Q15" s="319" t="e">
        <f t="shared" si="2"/>
        <v>#DIV/0!</v>
      </c>
      <c r="R15" s="320"/>
      <c r="S15"/>
      <c r="T15"/>
      <c r="U15"/>
    </row>
    <row r="16" spans="1:40" s="327" customFormat="1" ht="21.95" customHeight="1" thickBot="1" x14ac:dyDescent="0.2">
      <c r="A16" s="329"/>
      <c r="B16" s="330" t="s">
        <v>104</v>
      </c>
      <c r="C16" s="331"/>
      <c r="D16" s="332"/>
      <c r="E16" s="333"/>
      <c r="F16" s="334"/>
      <c r="G16" s="334"/>
      <c r="H16" s="334"/>
      <c r="I16" s="334"/>
      <c r="J16" s="334"/>
      <c r="K16" s="334"/>
      <c r="L16" s="334"/>
      <c r="M16" s="334"/>
      <c r="N16" s="334"/>
      <c r="O16" s="334"/>
      <c r="P16" s="335">
        <f t="shared" si="1"/>
        <v>0</v>
      </c>
      <c r="Q16" s="336" t="e">
        <f t="shared" si="2"/>
        <v>#DIV/0!</v>
      </c>
      <c r="R16" s="337" t="e">
        <f>ROUNDUP($P$16/$P$17,1)</f>
        <v>#DIV/0!</v>
      </c>
      <c r="S16" s="326"/>
      <c r="T16" s="326"/>
      <c r="U16" s="326"/>
    </row>
    <row r="17" spans="1:40" s="285" customFormat="1" ht="21.95" customHeight="1" thickBot="1" x14ac:dyDescent="0.2">
      <c r="A17" s="338" t="s">
        <v>108</v>
      </c>
      <c r="B17" s="339"/>
      <c r="C17" s="340"/>
      <c r="D17" s="341"/>
      <c r="E17" s="342"/>
      <c r="F17" s="343"/>
      <c r="G17" s="343"/>
      <c r="H17" s="343"/>
      <c r="I17" s="343"/>
      <c r="J17" s="343"/>
      <c r="K17" s="343"/>
      <c r="L17" s="343"/>
      <c r="M17" s="343"/>
      <c r="N17" s="343"/>
      <c r="O17" s="343"/>
      <c r="P17" s="344">
        <f>+SUM(D17:O17)</f>
        <v>0</v>
      </c>
      <c r="Q17" s="345"/>
      <c r="R17" s="346"/>
      <c r="S17"/>
      <c r="T17"/>
      <c r="U17"/>
    </row>
    <row r="18" spans="1:40" s="285" customFormat="1" ht="16.899999999999999" customHeight="1" x14ac:dyDescent="0.15">
      <c r="A18" s="347"/>
      <c r="B18" s="347"/>
      <c r="C18" s="347"/>
      <c r="D18"/>
      <c r="E18"/>
      <c r="F18"/>
      <c r="G18"/>
      <c r="H18"/>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348"/>
      <c r="AK18" s="284"/>
      <c r="AL18" s="283"/>
      <c r="AM18" s="283"/>
      <c r="AN18" s="286"/>
    </row>
    <row r="19" spans="1:40" s="285" customFormat="1" ht="18" customHeight="1" x14ac:dyDescent="0.15">
      <c r="A19" s="282" t="s">
        <v>109</v>
      </c>
      <c r="B19" s="284"/>
      <c r="D19" s="284"/>
      <c r="E19" s="284"/>
      <c r="F19" s="284"/>
      <c r="G19" s="284"/>
      <c r="H19" s="284"/>
      <c r="I19" s="284"/>
      <c r="J19" s="284"/>
      <c r="K19" s="284"/>
      <c r="L19" s="284"/>
      <c r="M19" s="284"/>
      <c r="N19" s="284"/>
      <c r="O19" s="284"/>
      <c r="P19" s="284"/>
      <c r="Q19" s="284"/>
      <c r="R19" s="284"/>
      <c r="S19" s="284"/>
      <c r="T19" s="284"/>
      <c r="U19" s="284"/>
      <c r="V19" s="284"/>
      <c r="W19" s="283"/>
      <c r="X19" s="284"/>
      <c r="Y19" s="284"/>
      <c r="Z19" s="284"/>
      <c r="AA19" s="284"/>
      <c r="AB19" s="284"/>
      <c r="AC19" s="284"/>
      <c r="AD19" s="284"/>
      <c r="AE19" s="284"/>
      <c r="AF19" s="284"/>
      <c r="AG19" s="284"/>
      <c r="AH19" s="284"/>
      <c r="AI19" s="284"/>
      <c r="AJ19" s="348"/>
      <c r="AK19" s="284"/>
      <c r="AL19" s="283"/>
      <c r="AM19" s="283"/>
      <c r="AN19" s="286"/>
    </row>
    <row r="20" spans="1:40" s="285" customFormat="1" ht="45" customHeight="1" x14ac:dyDescent="0.15">
      <c r="A20" s="349" t="s">
        <v>110</v>
      </c>
      <c r="B20" s="349"/>
      <c r="C20" s="350" t="s">
        <v>111</v>
      </c>
      <c r="D20" s="351" t="s">
        <v>112</v>
      </c>
      <c r="E20" s="352" t="s">
        <v>113</v>
      </c>
      <c r="F20"/>
      <c r="H20"/>
      <c r="I20"/>
      <c r="J20"/>
      <c r="K20"/>
      <c r="L20"/>
      <c r="N20" s="283"/>
      <c r="O20" s="284"/>
      <c r="P20" s="284"/>
      <c r="Q20" s="284"/>
      <c r="R20" s="284"/>
      <c r="S20" s="284"/>
      <c r="T20" s="284"/>
      <c r="U20" s="284"/>
      <c r="V20" s="284"/>
      <c r="W20" s="284"/>
      <c r="X20" s="284"/>
      <c r="Y20" s="284"/>
      <c r="Z20" s="284"/>
      <c r="AA20" s="348"/>
      <c r="AB20" s="284"/>
      <c r="AC20" s="283"/>
      <c r="AD20" s="283"/>
      <c r="AE20" s="286"/>
    </row>
    <row r="21" spans="1:40" s="285" customFormat="1" ht="18" customHeight="1" x14ac:dyDescent="0.15">
      <c r="A21" s="353" t="s">
        <v>114</v>
      </c>
      <c r="B21" s="353"/>
      <c r="C21" s="350" t="e">
        <f>ROUNDDOWN(IF(Q7&lt;=30,1,1+ROUNDUP((Q7-30)/30,0)),1)</f>
        <v>#DIV/0!</v>
      </c>
      <c r="D21" s="350" t="e">
        <f>ROUNDDOWN(Q7/6,1)</f>
        <v>#DIV/0!</v>
      </c>
      <c r="E21" s="354" t="e">
        <f>ROUNDDOWN($Q$10/9,1)+ROUNDDOWN(($Q$11-$R$12)/6,1)+ROUNDDOWN($R$12/12,1)+ROUNDDOWN(($Q$13-$R$14)/4,1)+ROUNDDOWN($R$14/8,1)+ROUNDDOWN(($Q$15-$R$16)/2.5,1)+ROUNDDOWN($R$16/5,1)</f>
        <v>#DIV/0!</v>
      </c>
      <c r="F21"/>
      <c r="H21"/>
      <c r="I21"/>
      <c r="J21"/>
      <c r="K21"/>
      <c r="L21"/>
      <c r="N21" s="283"/>
      <c r="O21" s="284"/>
      <c r="P21" s="284"/>
      <c r="Q21" s="284"/>
      <c r="R21" s="284"/>
      <c r="S21" s="284"/>
      <c r="T21" s="284"/>
      <c r="U21" s="284"/>
      <c r="V21" s="284"/>
      <c r="W21" s="284"/>
      <c r="X21" s="284"/>
      <c r="Y21" s="284"/>
      <c r="Z21" s="284"/>
      <c r="AA21" s="348"/>
      <c r="AB21" s="284"/>
      <c r="AC21" s="283"/>
      <c r="AD21" s="283"/>
      <c r="AE21" s="286"/>
    </row>
    <row r="24" spans="1:40" ht="14.25" thickBot="1" x14ac:dyDescent="0.2"/>
    <row r="25" spans="1:40" x14ac:dyDescent="0.15">
      <c r="A25" s="355"/>
      <c r="B25" s="355"/>
      <c r="C25" s="355"/>
      <c r="D25" s="355"/>
      <c r="E25" s="355"/>
      <c r="F25" s="355"/>
      <c r="G25" s="355"/>
      <c r="H25" s="355"/>
      <c r="I25" s="355"/>
      <c r="J25" s="355"/>
      <c r="K25" s="355"/>
      <c r="L25" s="355"/>
      <c r="M25" s="355"/>
      <c r="N25" s="355"/>
      <c r="O25" s="355"/>
      <c r="P25" s="355"/>
      <c r="Q25" s="355"/>
      <c r="R25" s="355"/>
      <c r="S25" s="355"/>
      <c r="T25" s="355"/>
      <c r="U25" s="355"/>
    </row>
    <row r="26" spans="1:40" ht="24" customHeight="1" x14ac:dyDescent="0.15">
      <c r="A26" s="356" t="s">
        <v>115</v>
      </c>
      <c r="C26" s="357"/>
      <c r="D26" s="357"/>
      <c r="E26" s="357"/>
      <c r="F26" s="357"/>
      <c r="G26" s="357"/>
      <c r="H26" s="357"/>
      <c r="I26" s="357"/>
      <c r="J26" s="357"/>
      <c r="K26" s="357"/>
      <c r="L26" s="357"/>
      <c r="M26" s="357"/>
      <c r="N26" s="357"/>
      <c r="O26" s="357"/>
      <c r="P26" s="358"/>
      <c r="Q26" s="359"/>
      <c r="R26" s="360"/>
      <c r="S26" s="361"/>
      <c r="T26" s="362"/>
      <c r="U26" s="363"/>
    </row>
    <row r="27" spans="1:40" s="285" customFormat="1" ht="21" customHeight="1" thickBot="1" x14ac:dyDescent="0.2">
      <c r="A27" s="282" t="s">
        <v>96</v>
      </c>
      <c r="B27" s="283"/>
      <c r="C27" s="283"/>
      <c r="D27" s="283"/>
      <c r="E27" s="283"/>
      <c r="F27" s="283"/>
      <c r="G27" s="284"/>
      <c r="H27" s="284"/>
      <c r="I27" s="284"/>
      <c r="J27" s="284"/>
      <c r="K27" s="284"/>
      <c r="L27" s="284"/>
      <c r="M27" s="284"/>
      <c r="N27" s="284"/>
      <c r="O27" s="284"/>
      <c r="AM27" s="283"/>
      <c r="AN27" s="286"/>
    </row>
    <row r="28" spans="1:40" s="285" customFormat="1" ht="24.95" customHeight="1" thickBot="1" x14ac:dyDescent="0.2">
      <c r="A28" s="287"/>
      <c r="B28" s="288"/>
      <c r="C28" s="289"/>
      <c r="D28" s="290">
        <v>4</v>
      </c>
      <c r="E28" s="291">
        <v>5</v>
      </c>
      <c r="F28" s="292">
        <v>6</v>
      </c>
      <c r="G28" s="292">
        <v>7</v>
      </c>
      <c r="H28" s="292">
        <v>8</v>
      </c>
      <c r="I28" s="292">
        <v>9</v>
      </c>
      <c r="J28" s="292">
        <v>10</v>
      </c>
      <c r="K28" s="292">
        <v>11</v>
      </c>
      <c r="L28" s="292">
        <v>12</v>
      </c>
      <c r="M28" s="292">
        <v>1</v>
      </c>
      <c r="N28" s="292">
        <v>2</v>
      </c>
      <c r="O28" s="364">
        <v>3</v>
      </c>
      <c r="P28" s="365" t="s">
        <v>22</v>
      </c>
      <c r="Q28" s="366" t="s">
        <v>97</v>
      </c>
      <c r="R28"/>
      <c r="S28"/>
      <c r="T28"/>
      <c r="U28"/>
      <c r="V28"/>
    </row>
    <row r="29" spans="1:40" s="285" customFormat="1" ht="18" customHeight="1" thickBot="1" x14ac:dyDescent="0.2">
      <c r="A29" s="296" t="s">
        <v>99</v>
      </c>
      <c r="B29" s="297"/>
      <c r="C29" s="298"/>
      <c r="D29" s="367">
        <f>SUM(D30:D35)</f>
        <v>0</v>
      </c>
      <c r="E29" s="368">
        <f t="shared" ref="E29:N29" si="3">SUM(E30:E35)</f>
        <v>0</v>
      </c>
      <c r="F29" s="368">
        <f t="shared" si="3"/>
        <v>0</v>
      </c>
      <c r="G29" s="368">
        <f t="shared" si="3"/>
        <v>0</v>
      </c>
      <c r="H29" s="368">
        <f t="shared" si="3"/>
        <v>0</v>
      </c>
      <c r="I29" s="368">
        <f t="shared" si="3"/>
        <v>0</v>
      </c>
      <c r="J29" s="368">
        <f t="shared" si="3"/>
        <v>0</v>
      </c>
      <c r="K29" s="368">
        <f t="shared" si="3"/>
        <v>0</v>
      </c>
      <c r="L29" s="368">
        <f t="shared" si="3"/>
        <v>0</v>
      </c>
      <c r="M29" s="368">
        <f t="shared" si="3"/>
        <v>0</v>
      </c>
      <c r="N29" s="368">
        <f t="shared" si="3"/>
        <v>0</v>
      </c>
      <c r="O29" s="369">
        <f>SUM(O30:O35)</f>
        <v>0</v>
      </c>
      <c r="P29" s="370">
        <f>SUM(D29:O29)</f>
        <v>0</v>
      </c>
      <c r="Q29" s="371" t="e">
        <f>ROUNDUP(P29/P36,1)</f>
        <v>#DIV/0!</v>
      </c>
      <c r="R29"/>
      <c r="S29"/>
      <c r="T29"/>
      <c r="U29"/>
      <c r="V29"/>
    </row>
    <row r="30" spans="1:40" s="285" customFormat="1" ht="18" customHeight="1" x14ac:dyDescent="0.15">
      <c r="A30" s="372" t="s">
        <v>100</v>
      </c>
      <c r="B30" s="373"/>
      <c r="C30" s="373"/>
      <c r="D30" s="307"/>
      <c r="E30" s="308"/>
      <c r="F30" s="309"/>
      <c r="G30" s="309"/>
      <c r="H30" s="309"/>
      <c r="I30" s="309"/>
      <c r="J30" s="309"/>
      <c r="K30" s="309"/>
      <c r="L30" s="309"/>
      <c r="M30" s="309"/>
      <c r="N30" s="309"/>
      <c r="O30" s="374"/>
      <c r="P30" s="375">
        <f t="shared" ref="P30:P35" si="4">SUM(D30:O30)</f>
        <v>0</v>
      </c>
      <c r="Q30" s="376" t="e">
        <f t="shared" ref="Q30:Q35" si="5">ROUNDUP(P30/$P$36,1)</f>
        <v>#DIV/0!</v>
      </c>
      <c r="R30"/>
      <c r="S30"/>
      <c r="T30"/>
      <c r="U30"/>
      <c r="V30"/>
    </row>
    <row r="31" spans="1:40" s="285" customFormat="1" ht="18" customHeight="1" x14ac:dyDescent="0.15">
      <c r="A31" s="377" t="s">
        <v>101</v>
      </c>
      <c r="B31" s="378"/>
      <c r="C31" s="378"/>
      <c r="D31" s="315"/>
      <c r="E31" s="316"/>
      <c r="F31" s="317"/>
      <c r="G31" s="317"/>
      <c r="H31" s="317"/>
      <c r="I31" s="317"/>
      <c r="J31" s="317"/>
      <c r="K31" s="317"/>
      <c r="L31" s="317"/>
      <c r="M31" s="317"/>
      <c r="N31" s="317"/>
      <c r="O31" s="379"/>
      <c r="P31" s="380">
        <f t="shared" si="4"/>
        <v>0</v>
      </c>
      <c r="Q31" s="381" t="e">
        <f t="shared" si="5"/>
        <v>#DIV/0!</v>
      </c>
      <c r="R31"/>
      <c r="S31"/>
      <c r="T31"/>
      <c r="U31"/>
      <c r="V31"/>
    </row>
    <row r="32" spans="1:40" s="285" customFormat="1" ht="18" customHeight="1" x14ac:dyDescent="0.15">
      <c r="A32" s="377" t="s">
        <v>102</v>
      </c>
      <c r="B32" s="378"/>
      <c r="C32" s="378"/>
      <c r="D32" s="315"/>
      <c r="E32" s="316"/>
      <c r="F32" s="317"/>
      <c r="G32" s="317"/>
      <c r="H32" s="317"/>
      <c r="I32" s="317"/>
      <c r="J32" s="317"/>
      <c r="K32" s="317"/>
      <c r="L32" s="317"/>
      <c r="M32" s="317"/>
      <c r="N32" s="317"/>
      <c r="O32" s="379"/>
      <c r="P32" s="380">
        <f t="shared" si="4"/>
        <v>0</v>
      </c>
      <c r="Q32" s="381" t="e">
        <f t="shared" si="5"/>
        <v>#DIV/0!</v>
      </c>
      <c r="R32"/>
      <c r="S32"/>
      <c r="T32"/>
      <c r="U32"/>
      <c r="V32"/>
    </row>
    <row r="33" spans="1:40" s="285" customFormat="1" ht="18" customHeight="1" x14ac:dyDescent="0.15">
      <c r="A33" s="377" t="s">
        <v>103</v>
      </c>
      <c r="B33" s="378"/>
      <c r="C33" s="378"/>
      <c r="D33" s="315"/>
      <c r="E33" s="316"/>
      <c r="F33" s="317"/>
      <c r="G33" s="317"/>
      <c r="H33" s="317"/>
      <c r="I33" s="317"/>
      <c r="J33" s="317"/>
      <c r="K33" s="317"/>
      <c r="L33" s="317"/>
      <c r="M33" s="317"/>
      <c r="N33" s="317"/>
      <c r="O33" s="379"/>
      <c r="P33" s="380">
        <f t="shared" si="4"/>
        <v>0</v>
      </c>
      <c r="Q33" s="381" t="e">
        <f t="shared" si="5"/>
        <v>#DIV/0!</v>
      </c>
      <c r="R33"/>
      <c r="S33"/>
      <c r="T33"/>
      <c r="U33"/>
      <c r="V33"/>
    </row>
    <row r="34" spans="1:40" s="285" customFormat="1" ht="18" customHeight="1" x14ac:dyDescent="0.15">
      <c r="A34" s="377" t="s">
        <v>105</v>
      </c>
      <c r="B34" s="378"/>
      <c r="C34" s="378"/>
      <c r="D34" s="315"/>
      <c r="E34" s="316"/>
      <c r="F34" s="317"/>
      <c r="G34" s="317"/>
      <c r="H34" s="317"/>
      <c r="I34" s="317"/>
      <c r="J34" s="317"/>
      <c r="K34" s="317"/>
      <c r="L34" s="317"/>
      <c r="M34" s="317"/>
      <c r="N34" s="317"/>
      <c r="O34" s="379"/>
      <c r="P34" s="380">
        <f t="shared" si="4"/>
        <v>0</v>
      </c>
      <c r="Q34" s="381" t="e">
        <f t="shared" si="5"/>
        <v>#DIV/0!</v>
      </c>
      <c r="R34"/>
      <c r="S34"/>
      <c r="T34"/>
      <c r="U34"/>
      <c r="V34"/>
    </row>
    <row r="35" spans="1:40" s="285" customFormat="1" ht="18" customHeight="1" thickBot="1" x14ac:dyDescent="0.2">
      <c r="A35" s="382" t="s">
        <v>107</v>
      </c>
      <c r="B35" s="383"/>
      <c r="C35" s="383"/>
      <c r="D35" s="332"/>
      <c r="E35" s="333"/>
      <c r="F35" s="334"/>
      <c r="G35" s="334"/>
      <c r="H35" s="334"/>
      <c r="I35" s="334"/>
      <c r="J35" s="334"/>
      <c r="K35" s="334"/>
      <c r="L35" s="334"/>
      <c r="M35" s="334"/>
      <c r="N35" s="334"/>
      <c r="O35" s="384"/>
      <c r="P35" s="385">
        <f t="shared" si="4"/>
        <v>0</v>
      </c>
      <c r="Q35" s="386" t="e">
        <f t="shared" si="5"/>
        <v>#DIV/0!</v>
      </c>
      <c r="R35"/>
      <c r="S35"/>
      <c r="T35"/>
      <c r="U35"/>
      <c r="V35"/>
    </row>
    <row r="36" spans="1:40" s="285" customFormat="1" ht="18" customHeight="1" thickBot="1" x14ac:dyDescent="0.2">
      <c r="A36" s="338" t="s">
        <v>108</v>
      </c>
      <c r="B36" s="339"/>
      <c r="C36" s="340"/>
      <c r="D36" s="341"/>
      <c r="E36" s="342"/>
      <c r="F36" s="343"/>
      <c r="G36" s="343"/>
      <c r="H36" s="343"/>
      <c r="I36" s="343"/>
      <c r="J36" s="343"/>
      <c r="K36" s="343"/>
      <c r="L36" s="343"/>
      <c r="M36" s="343"/>
      <c r="N36" s="343"/>
      <c r="O36" s="387"/>
      <c r="P36" s="388">
        <f>+SUM(D36:O36)</f>
        <v>0</v>
      </c>
      <c r="Q36" s="389"/>
      <c r="R36"/>
      <c r="S36"/>
      <c r="T36"/>
      <c r="U36"/>
      <c r="V36"/>
    </row>
    <row r="37" spans="1:40" s="285" customFormat="1" ht="16.899999999999999" customHeight="1" x14ac:dyDescent="0.15">
      <c r="A37" s="347"/>
      <c r="B37" s="347"/>
      <c r="C37" s="347"/>
      <c r="D37"/>
      <c r="E37"/>
      <c r="F37"/>
      <c r="G37"/>
      <c r="H37"/>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348"/>
      <c r="AK37" s="284"/>
      <c r="AL37" s="283"/>
      <c r="AM37" s="283"/>
      <c r="AN37" s="286"/>
    </row>
    <row r="38" spans="1:40" s="285" customFormat="1" ht="18" customHeight="1" x14ac:dyDescent="0.15">
      <c r="A38" s="282" t="s">
        <v>109</v>
      </c>
      <c r="B38" s="284"/>
      <c r="D38" s="284"/>
      <c r="E38" s="284"/>
      <c r="F38" s="284"/>
      <c r="G38" s="284"/>
      <c r="H38" s="284"/>
      <c r="I38" s="284"/>
      <c r="J38" s="284"/>
      <c r="K38" s="284"/>
      <c r="L38" s="284"/>
      <c r="M38" s="284"/>
      <c r="N38" s="284"/>
      <c r="O38" s="284"/>
      <c r="P38" s="284"/>
      <c r="Q38" s="284"/>
      <c r="R38" s="284"/>
      <c r="S38" s="284"/>
      <c r="T38" s="284"/>
      <c r="U38" s="284"/>
      <c r="V38" s="284"/>
      <c r="W38" s="283"/>
      <c r="X38" s="284"/>
      <c r="Y38" s="284"/>
      <c r="Z38" s="284"/>
      <c r="AA38" s="284"/>
      <c r="AB38" s="284"/>
      <c r="AC38" s="284"/>
      <c r="AD38" s="284"/>
      <c r="AE38" s="284"/>
      <c r="AF38" s="284"/>
      <c r="AG38" s="284"/>
      <c r="AH38" s="284"/>
      <c r="AI38" s="284"/>
      <c r="AJ38" s="348"/>
      <c r="AK38" s="284"/>
      <c r="AL38" s="283"/>
      <c r="AM38" s="283"/>
      <c r="AN38" s="286"/>
    </row>
    <row r="39" spans="1:40" s="285" customFormat="1" ht="45" customHeight="1" x14ac:dyDescent="0.15">
      <c r="A39" s="349" t="s">
        <v>110</v>
      </c>
      <c r="B39" s="349"/>
      <c r="C39" s="350" t="s">
        <v>111</v>
      </c>
      <c r="D39" s="351" t="s">
        <v>116</v>
      </c>
      <c r="E39" s="351" t="s">
        <v>117</v>
      </c>
      <c r="F39"/>
      <c r="G39"/>
      <c r="H39"/>
      <c r="I39"/>
      <c r="J39"/>
      <c r="K39"/>
      <c r="L39"/>
      <c r="M39"/>
      <c r="N39"/>
      <c r="O39"/>
      <c r="P39"/>
      <c r="Q39"/>
      <c r="S39" s="283"/>
      <c r="T39" s="284"/>
      <c r="U39" s="284"/>
      <c r="V39" s="284"/>
      <c r="W39" s="284"/>
      <c r="X39" s="284"/>
      <c r="Y39" s="284"/>
      <c r="Z39" s="284"/>
      <c r="AA39" s="284"/>
      <c r="AB39" s="284"/>
      <c r="AC39" s="284"/>
      <c r="AD39" s="284"/>
      <c r="AE39" s="284"/>
      <c r="AF39" s="348"/>
      <c r="AG39" s="284"/>
      <c r="AH39" s="283"/>
      <c r="AI39" s="283"/>
      <c r="AJ39" s="286"/>
    </row>
    <row r="40" spans="1:40" s="285" customFormat="1" ht="18" customHeight="1" x14ac:dyDescent="0.15">
      <c r="A40" s="353" t="s">
        <v>114</v>
      </c>
      <c r="B40" s="353"/>
      <c r="C40" s="350" t="e">
        <f>ROUNDDOWN(IF(Q29&lt;=30,1,1+ROUNDUP((Q29-30)/30,0)),1)</f>
        <v>#DIV/0!</v>
      </c>
      <c r="D40" s="350" t="e">
        <f>ROUNDDOWN(Q29/6,1)</f>
        <v>#DIV/0!</v>
      </c>
      <c r="E40" s="350" t="e">
        <f>ROUNDDOWN(Q29/10,1)</f>
        <v>#DIV/0!</v>
      </c>
      <c r="F40"/>
      <c r="G40"/>
      <c r="H40"/>
      <c r="I40"/>
      <c r="J40"/>
      <c r="K40"/>
      <c r="L40"/>
      <c r="M40"/>
      <c r="N40"/>
      <c r="O40"/>
      <c r="P40"/>
      <c r="Q40"/>
      <c r="S40" s="283"/>
      <c r="T40" s="284"/>
      <c r="U40" s="284"/>
      <c r="V40" s="284"/>
      <c r="W40" s="284"/>
      <c r="X40" s="284"/>
      <c r="Y40" s="284"/>
      <c r="Z40" s="284"/>
      <c r="AA40" s="284"/>
      <c r="AB40" s="284"/>
      <c r="AC40" s="284"/>
      <c r="AD40" s="284"/>
      <c r="AE40" s="284"/>
      <c r="AF40" s="348"/>
      <c r="AG40" s="284"/>
      <c r="AH40" s="283"/>
      <c r="AI40" s="283"/>
      <c r="AJ40" s="286"/>
    </row>
  </sheetData>
  <mergeCells count="22">
    <mergeCell ref="A35:C35"/>
    <mergeCell ref="A36:C36"/>
    <mergeCell ref="A39:B39"/>
    <mergeCell ref="A40:B40"/>
    <mergeCell ref="B16:C16"/>
    <mergeCell ref="A17:C17"/>
    <mergeCell ref="A20:B20"/>
    <mergeCell ref="A21:B21"/>
    <mergeCell ref="A28:C28"/>
    <mergeCell ref="A29:C29"/>
    <mergeCell ref="A10:C10"/>
    <mergeCell ref="A11:C11"/>
    <mergeCell ref="B12:C12"/>
    <mergeCell ref="A13:C13"/>
    <mergeCell ref="B14:C14"/>
    <mergeCell ref="A15:C15"/>
    <mergeCell ref="P1:Q1"/>
    <mergeCell ref="R1:U1"/>
    <mergeCell ref="A6:C6"/>
    <mergeCell ref="A7:C7"/>
    <mergeCell ref="A8:C8"/>
    <mergeCell ref="A9:C9"/>
  </mergeCells>
  <phoneticPr fontId="11"/>
  <dataValidations count="2">
    <dataValidation operator="greaterThanOrEqual" allowBlank="1" showInputMessage="1" showErrorMessage="1" sqref="I18:I19 L18:L19 Q7:Q16 P7:P17 R6 R12 R14 R16 I37:I38 L37:L38 Q29:Q35 P29:P36"/>
    <dataValidation type="whole" operator="greaterThanOrEqual" allowBlank="1" showInputMessage="1" showErrorMessage="1" sqref="D7:O17 D29:O36">
      <formula1>0</formula1>
    </dataValidation>
  </dataValidation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生活介護</vt:lpstr>
      <vt:lpstr>共同生活援助</vt:lpstr>
      <vt:lpstr>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lastPrinted>2025-01-10T02:05:16Z</cp:lastPrinted>
  <dcterms:created xsi:type="dcterms:W3CDTF">2014-12-26T02:58:06Z</dcterms:created>
  <dcterms:modified xsi:type="dcterms:W3CDTF">2025-03-25T06:25:45Z</dcterms:modified>
</cp:coreProperties>
</file>