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4000_庶務事業\30統計資料\年報\R6年度年報（R7年度作成分）\提出用\"/>
    </mc:Choice>
  </mc:AlternateContent>
  <bookViews>
    <workbookView xWindow="9720" yWindow="45" windowWidth="11700" windowHeight="9120" tabRatio="891" firstSheet="1" activeTab="9"/>
  </bookViews>
  <sheets>
    <sheet name="平成27年中の主な出来事" sheetId="9" state="hidden" r:id="rId1"/>
    <sheet name="火災統計" sheetId="10" r:id="rId2"/>
    <sheet name="月別6-1" sheetId="1" r:id="rId3"/>
    <sheet name="原因・種別" sheetId="2" r:id="rId4"/>
    <sheet name="署所別・原因" sheetId="3" r:id="rId5"/>
    <sheet name="四季別" sheetId="6" r:id="rId6"/>
    <sheet name="時間帯別・火災原因別6-5" sheetId="4" r:id="rId7"/>
    <sheet name="校区別・火災原因別" sheetId="20" r:id="rId8"/>
    <sheet name="人的被害の状況" sheetId="5" r:id="rId9"/>
    <sheet name="各年の火災の状況・被害状況" sheetId="8" r:id="rId10"/>
  </sheets>
  <externalReferences>
    <externalReference r:id="rId11"/>
  </externalReferences>
  <definedNames>
    <definedName name="_xlnm.Print_Area" localSheetId="1">火災統計!$A$1:$G$35</definedName>
    <definedName name="_xlnm.Print_Area" localSheetId="9">各年の火災の状況・被害状況!$A$1:$AD$91</definedName>
    <definedName name="_xlnm.Print_Area" localSheetId="2">'月別6-1'!$A$1:$Y$18</definedName>
    <definedName name="_xlnm.Print_Area" localSheetId="3">原因・種別!$A$1:$J$22</definedName>
    <definedName name="_xlnm.Print_Area" localSheetId="7">校区別・火災原因別!$A$1:$AA$21</definedName>
    <definedName name="_xlnm.Print_Area" localSheetId="5">四季別!$A$1:$G$21</definedName>
    <definedName name="_xlnm.Print_Area" localSheetId="6">'時間帯別・火災原因別6-5'!$A$1:$AB$20</definedName>
    <definedName name="_xlnm.Print_Area" localSheetId="4">署所別・原因!$A$1:$P$21</definedName>
    <definedName name="_xlnm.Print_Area" localSheetId="8">人的被害の状況!$A$1:$U$28</definedName>
    <definedName name="火災種別">[1]集計!$A$49:$A$54</definedName>
    <definedName name="出火原因記入欄">[1]出火原因記入欄!$A$2:$A$65536</definedName>
    <definedName name="判定書作成者">[1]判定書作成者!$A$2:$A$19</definedName>
  </definedNames>
  <calcPr calcId="162913" calcMode="manual"/>
</workbook>
</file>

<file path=xl/calcChain.xml><?xml version="1.0" encoding="utf-8"?>
<calcChain xmlns="http://schemas.openxmlformats.org/spreadsheetml/2006/main">
  <c r="AB91" i="8" l="1"/>
  <c r="AA91" i="8"/>
  <c r="Y91" i="8"/>
  <c r="H91" i="8"/>
  <c r="G91" i="8"/>
  <c r="AB88" i="8"/>
  <c r="AA88" i="8"/>
  <c r="Y88" i="8"/>
  <c r="H88" i="8"/>
  <c r="G88" i="8"/>
  <c r="AB85" i="8"/>
  <c r="AA85" i="8"/>
  <c r="Y85" i="8"/>
  <c r="H85" i="8"/>
  <c r="G85" i="8"/>
  <c r="AB82" i="8"/>
  <c r="AA82" i="8"/>
  <c r="Y82" i="8"/>
  <c r="H82" i="8"/>
  <c r="G82" i="8"/>
  <c r="AB79" i="8"/>
  <c r="AA79" i="8"/>
  <c r="Y79" i="8"/>
  <c r="H79" i="8"/>
  <c r="G79" i="8"/>
  <c r="AB76" i="8"/>
  <c r="AA76" i="8"/>
  <c r="Y76" i="8"/>
  <c r="H76" i="8"/>
  <c r="G76" i="8"/>
  <c r="AB73" i="8"/>
  <c r="AA73" i="8"/>
  <c r="Y73" i="8"/>
  <c r="L73" i="8"/>
  <c r="H73" i="8"/>
  <c r="G73" i="8"/>
  <c r="E73" i="8"/>
  <c r="AB70" i="8"/>
  <c r="AA70" i="8"/>
  <c r="Y70" i="8"/>
  <c r="H70" i="8"/>
  <c r="G70" i="8"/>
  <c r="K79" i="8" l="1"/>
  <c r="J79" i="8"/>
  <c r="T79" i="8"/>
  <c r="C4" i="20" l="1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7" i="20"/>
  <c r="C6" i="20"/>
  <c r="C5" i="20"/>
  <c r="AA4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F5" i="3"/>
  <c r="D5" i="3"/>
  <c r="M91" i="8" l="1"/>
  <c r="V90" i="8"/>
  <c r="M90" i="8"/>
  <c r="C90" i="8"/>
  <c r="V91" i="8"/>
  <c r="E5" i="5"/>
  <c r="C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H4" i="4"/>
  <c r="D4" i="4"/>
  <c r="G5" i="6"/>
  <c r="F5" i="6"/>
  <c r="E5" i="6"/>
  <c r="D5" i="6"/>
  <c r="C5" i="6"/>
  <c r="P5" i="3"/>
  <c r="O5" i="3"/>
  <c r="N5" i="3"/>
  <c r="M5" i="3"/>
  <c r="L5" i="3"/>
  <c r="K5" i="3"/>
  <c r="J5" i="3"/>
  <c r="I5" i="3"/>
  <c r="H5" i="3"/>
  <c r="G5" i="3"/>
  <c r="E5" i="3"/>
  <c r="C5" i="3"/>
  <c r="N6" i="1"/>
  <c r="O6" i="1"/>
  <c r="P6" i="1"/>
  <c r="Q6" i="1"/>
  <c r="R6" i="1"/>
  <c r="S6" i="1"/>
  <c r="T6" i="1"/>
  <c r="U6" i="1"/>
  <c r="V6" i="1"/>
  <c r="W6" i="1"/>
  <c r="Y6" i="1"/>
  <c r="I5" i="2"/>
  <c r="F5" i="2"/>
  <c r="C5" i="2"/>
  <c r="D5" i="2"/>
  <c r="J18" i="1" l="1"/>
  <c r="J17" i="1"/>
  <c r="J16" i="1"/>
  <c r="J15" i="1"/>
  <c r="J14" i="1"/>
  <c r="J13" i="1"/>
  <c r="J12" i="1"/>
  <c r="J11" i="1"/>
  <c r="J10" i="1"/>
  <c r="J9" i="1"/>
  <c r="J8" i="1"/>
  <c r="J7" i="1"/>
  <c r="C18" i="1"/>
  <c r="C17" i="1"/>
  <c r="C16" i="1"/>
  <c r="C15" i="1"/>
  <c r="C14" i="1"/>
  <c r="C12" i="1"/>
  <c r="C11" i="1"/>
  <c r="C10" i="1"/>
  <c r="C9" i="1"/>
  <c r="C8" i="1"/>
  <c r="C7" i="1"/>
  <c r="C6" i="1" l="1"/>
  <c r="D6" i="1"/>
  <c r="AB4" i="20" l="1"/>
  <c r="C87" i="8" l="1"/>
  <c r="BD87" i="8"/>
  <c r="T87" i="8"/>
  <c r="Q87" i="8"/>
  <c r="M6" i="1"/>
  <c r="L6" i="1"/>
  <c r="K6" i="1"/>
  <c r="J6" i="1"/>
  <c r="I6" i="1"/>
  <c r="F6" i="1"/>
  <c r="N85" i="8" l="1"/>
  <c r="L85" i="8"/>
  <c r="BD84" i="8"/>
  <c r="AC84" i="8" s="1"/>
  <c r="AC85" i="8" s="1"/>
  <c r="Z84" i="8"/>
  <c r="Z85" i="8" s="1"/>
  <c r="X84" i="8"/>
  <c r="X85" i="8" s="1"/>
  <c r="W84" i="8"/>
  <c r="U84" i="8"/>
  <c r="U85" i="8" s="1"/>
  <c r="T84" i="8"/>
  <c r="T85" i="8" s="1"/>
  <c r="S84" i="8"/>
  <c r="S85" i="8" s="1"/>
  <c r="R84" i="8"/>
  <c r="R85" i="8" s="1"/>
  <c r="Q84" i="8"/>
  <c r="Q85" i="8" s="1"/>
  <c r="P84" i="8"/>
  <c r="P85" i="8" s="1"/>
  <c r="O84" i="8"/>
  <c r="K84" i="8"/>
  <c r="K85" i="8" s="1"/>
  <c r="J84" i="8"/>
  <c r="J85" i="8" s="1"/>
  <c r="I84" i="8"/>
  <c r="I85" i="8" s="1"/>
  <c r="F84" i="8"/>
  <c r="F85" i="8" s="1"/>
  <c r="E84" i="8"/>
  <c r="E85" i="8" s="1"/>
  <c r="D84" i="8"/>
  <c r="D85" i="8" s="1"/>
  <c r="AC82" i="8"/>
  <c r="Z82" i="8"/>
  <c r="X82" i="8"/>
  <c r="W82" i="8"/>
  <c r="U82" i="8"/>
  <c r="T82" i="8"/>
  <c r="S82" i="8"/>
  <c r="R82" i="8"/>
  <c r="Q82" i="8"/>
  <c r="P82" i="8"/>
  <c r="O82" i="8"/>
  <c r="N82" i="8"/>
  <c r="L82" i="8"/>
  <c r="K82" i="8"/>
  <c r="J82" i="8"/>
  <c r="I82" i="8"/>
  <c r="F82" i="8"/>
  <c r="E82" i="8"/>
  <c r="D82" i="8"/>
  <c r="AC79" i="8"/>
  <c r="Z79" i="8"/>
  <c r="X79" i="8"/>
  <c r="W79" i="8"/>
  <c r="U79" i="8"/>
  <c r="S79" i="8"/>
  <c r="R79" i="8"/>
  <c r="Q79" i="8"/>
  <c r="P79" i="8"/>
  <c r="O79" i="8"/>
  <c r="N79" i="8"/>
  <c r="L79" i="8"/>
  <c r="I79" i="8"/>
  <c r="F79" i="8"/>
  <c r="E79" i="8"/>
  <c r="D79" i="8"/>
  <c r="V78" i="8"/>
  <c r="M78" i="8"/>
  <c r="C78" i="8"/>
  <c r="AC76" i="8"/>
  <c r="Z76" i="8"/>
  <c r="X76" i="8"/>
  <c r="W76" i="8"/>
  <c r="U76" i="8"/>
  <c r="T76" i="8"/>
  <c r="S76" i="8"/>
  <c r="R76" i="8"/>
  <c r="Q76" i="8"/>
  <c r="P76" i="8"/>
  <c r="O76" i="8"/>
  <c r="N76" i="8"/>
  <c r="L76" i="8"/>
  <c r="K76" i="8"/>
  <c r="J76" i="8"/>
  <c r="I76" i="8"/>
  <c r="F76" i="8"/>
  <c r="E76" i="8"/>
  <c r="D76" i="8"/>
  <c r="V75" i="8"/>
  <c r="M75" i="8"/>
  <c r="C75" i="8"/>
  <c r="AC73" i="8"/>
  <c r="Z73" i="8"/>
  <c r="X73" i="8"/>
  <c r="W73" i="8"/>
  <c r="U73" i="8"/>
  <c r="T73" i="8"/>
  <c r="S73" i="8"/>
  <c r="R73" i="8"/>
  <c r="Q73" i="8"/>
  <c r="P73" i="8"/>
  <c r="O73" i="8"/>
  <c r="N73" i="8"/>
  <c r="K73" i="8"/>
  <c r="J73" i="8"/>
  <c r="I73" i="8"/>
  <c r="F73" i="8"/>
  <c r="D73" i="8"/>
  <c r="V72" i="8"/>
  <c r="M72" i="8"/>
  <c r="C72" i="8"/>
  <c r="AC70" i="8"/>
  <c r="Z70" i="8"/>
  <c r="X70" i="8"/>
  <c r="W70" i="8"/>
  <c r="U70" i="8"/>
  <c r="T70" i="8"/>
  <c r="S70" i="8"/>
  <c r="R70" i="8"/>
  <c r="Q70" i="8"/>
  <c r="P70" i="8"/>
  <c r="O70" i="8"/>
  <c r="N70" i="8"/>
  <c r="L70" i="8"/>
  <c r="K70" i="8"/>
  <c r="J70" i="8"/>
  <c r="I70" i="8"/>
  <c r="F70" i="8"/>
  <c r="E70" i="8"/>
  <c r="D70" i="8"/>
  <c r="V69" i="8"/>
  <c r="M69" i="8"/>
  <c r="C69" i="8"/>
  <c r="V66" i="8"/>
  <c r="M66" i="8"/>
  <c r="C66" i="8"/>
  <c r="AC64" i="8"/>
  <c r="AB64" i="8"/>
  <c r="AA64" i="8"/>
  <c r="Z64" i="8"/>
  <c r="Y64" i="8"/>
  <c r="X64" i="8"/>
  <c r="W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AC61" i="8"/>
  <c r="AB61" i="8"/>
  <c r="AA61" i="8"/>
  <c r="Z61" i="8"/>
  <c r="Y61" i="8"/>
  <c r="X61" i="8"/>
  <c r="W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AC58" i="8"/>
  <c r="AB58" i="8"/>
  <c r="AA58" i="8"/>
  <c r="Z58" i="8"/>
  <c r="Y58" i="8"/>
  <c r="X58" i="8"/>
  <c r="W58" i="8"/>
  <c r="T58" i="8"/>
  <c r="H58" i="8"/>
  <c r="G58" i="8"/>
  <c r="V57" i="8"/>
  <c r="AC55" i="8"/>
  <c r="Z55" i="8"/>
  <c r="Y55" i="8"/>
  <c r="X55" i="8"/>
  <c r="W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V54" i="8"/>
  <c r="C54" i="8"/>
  <c r="C64" i="8" s="1"/>
  <c r="AC52" i="8"/>
  <c r="AB52" i="8"/>
  <c r="AA52" i="8"/>
  <c r="Z52" i="8"/>
  <c r="Y52" i="8"/>
  <c r="X52" i="8"/>
  <c r="W52" i="8"/>
  <c r="U52" i="8"/>
  <c r="U58" i="8" s="1"/>
  <c r="S52" i="8"/>
  <c r="S58" i="8" s="1"/>
  <c r="R52" i="8"/>
  <c r="R58" i="8" s="1"/>
  <c r="Q52" i="8"/>
  <c r="Q58" i="8" s="1"/>
  <c r="P52" i="8"/>
  <c r="P58" i="8" s="1"/>
  <c r="O52" i="8"/>
  <c r="O58" i="8" s="1"/>
  <c r="N52" i="8"/>
  <c r="N58" i="8" s="1"/>
  <c r="M52" i="8"/>
  <c r="M58" i="8" s="1"/>
  <c r="L52" i="8"/>
  <c r="L58" i="8" s="1"/>
  <c r="K52" i="8"/>
  <c r="K58" i="8" s="1"/>
  <c r="J52" i="8"/>
  <c r="J58" i="8" s="1"/>
  <c r="I52" i="8"/>
  <c r="I58" i="8" s="1"/>
  <c r="H52" i="8"/>
  <c r="G52" i="8"/>
  <c r="F52" i="8"/>
  <c r="F58" i="8" s="1"/>
  <c r="E52" i="8"/>
  <c r="E58" i="8" s="1"/>
  <c r="D52" i="8"/>
  <c r="D58" i="8" s="1"/>
  <c r="C52" i="8"/>
  <c r="C58" i="8" s="1"/>
  <c r="V51" i="8"/>
  <c r="V48" i="8"/>
  <c r="AC46" i="8"/>
  <c r="AB46" i="8"/>
  <c r="AA46" i="8"/>
  <c r="Z46" i="8"/>
  <c r="Y46" i="8"/>
  <c r="X46" i="8"/>
  <c r="W46" i="8"/>
  <c r="U46" i="8"/>
  <c r="T46" i="8"/>
  <c r="S46" i="8"/>
  <c r="R46" i="8"/>
  <c r="Q46" i="8"/>
  <c r="P46" i="8"/>
  <c r="O46" i="8"/>
  <c r="N46" i="8"/>
  <c r="L46" i="8"/>
  <c r="K46" i="8"/>
  <c r="J46" i="8"/>
  <c r="I46" i="8"/>
  <c r="H46" i="8"/>
  <c r="G46" i="8"/>
  <c r="F46" i="8"/>
  <c r="E46" i="8"/>
  <c r="V45" i="8"/>
  <c r="V46" i="8" s="1"/>
  <c r="M45" i="8"/>
  <c r="C45" i="8"/>
  <c r="C46" i="8" s="1"/>
  <c r="AC43" i="8"/>
  <c r="AB43" i="8"/>
  <c r="AA43" i="8"/>
  <c r="Z43" i="8"/>
  <c r="Y43" i="8"/>
  <c r="X43" i="8"/>
  <c r="W43" i="8"/>
  <c r="U43" i="8"/>
  <c r="T43" i="8"/>
  <c r="S43" i="8"/>
  <c r="R43" i="8"/>
  <c r="Q43" i="8"/>
  <c r="P43" i="8"/>
  <c r="O43" i="8"/>
  <c r="N43" i="8"/>
  <c r="L43" i="8"/>
  <c r="K43" i="8"/>
  <c r="J43" i="8"/>
  <c r="I43" i="8"/>
  <c r="H43" i="8"/>
  <c r="G43" i="8"/>
  <c r="F43" i="8"/>
  <c r="E43" i="8"/>
  <c r="D43" i="8"/>
  <c r="M42" i="8"/>
  <c r="D42" i="8"/>
  <c r="D46" i="8" s="1"/>
  <c r="C42" i="8"/>
  <c r="AC40" i="8"/>
  <c r="AB40" i="8"/>
  <c r="AA40" i="8"/>
  <c r="Z40" i="8"/>
  <c r="Y40" i="8"/>
  <c r="X40" i="8"/>
  <c r="W40" i="8"/>
  <c r="U40" i="8"/>
  <c r="T40" i="8"/>
  <c r="S40" i="8"/>
  <c r="R40" i="8"/>
  <c r="Q40" i="8"/>
  <c r="P40" i="8"/>
  <c r="O40" i="8"/>
  <c r="N40" i="8"/>
  <c r="L40" i="8"/>
  <c r="K40" i="8"/>
  <c r="J40" i="8"/>
  <c r="I40" i="8"/>
  <c r="H40" i="8"/>
  <c r="G40" i="8"/>
  <c r="F40" i="8"/>
  <c r="E40" i="8"/>
  <c r="D40" i="8"/>
  <c r="V39" i="8"/>
  <c r="M39" i="8"/>
  <c r="D39" i="8"/>
  <c r="C39" i="8"/>
  <c r="AC37" i="8"/>
  <c r="AB37" i="8"/>
  <c r="AA37" i="8"/>
  <c r="Z37" i="8"/>
  <c r="Y37" i="8"/>
  <c r="X37" i="8"/>
  <c r="W37" i="8"/>
  <c r="U37" i="8"/>
  <c r="T37" i="8"/>
  <c r="S37" i="8"/>
  <c r="R37" i="8"/>
  <c r="Q37" i="8"/>
  <c r="P37" i="8"/>
  <c r="O37" i="8"/>
  <c r="N37" i="8"/>
  <c r="L37" i="8"/>
  <c r="K37" i="8"/>
  <c r="J37" i="8"/>
  <c r="I37" i="8"/>
  <c r="H37" i="8"/>
  <c r="G37" i="8"/>
  <c r="F37" i="8"/>
  <c r="E37" i="8"/>
  <c r="D37" i="8"/>
  <c r="V36" i="8"/>
  <c r="V37" i="8" s="1"/>
  <c r="M36" i="8"/>
  <c r="D36" i="8"/>
  <c r="C36" i="8"/>
  <c r="C37" i="8" s="1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L34" i="8"/>
  <c r="K34" i="8"/>
  <c r="J34" i="8"/>
  <c r="I34" i="8"/>
  <c r="H34" i="8"/>
  <c r="G34" i="8"/>
  <c r="F34" i="8"/>
  <c r="E34" i="8"/>
  <c r="D34" i="8"/>
  <c r="C34" i="8"/>
  <c r="M33" i="8"/>
  <c r="D33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L31" i="8"/>
  <c r="K31" i="8"/>
  <c r="J31" i="8"/>
  <c r="I31" i="8"/>
  <c r="H31" i="8"/>
  <c r="G31" i="8"/>
  <c r="F31" i="8"/>
  <c r="E31" i="8"/>
  <c r="D31" i="8"/>
  <c r="C31" i="8"/>
  <c r="M30" i="8"/>
  <c r="D30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L28" i="8"/>
  <c r="K28" i="8"/>
  <c r="J28" i="8"/>
  <c r="I28" i="8"/>
  <c r="H28" i="8"/>
  <c r="G28" i="8"/>
  <c r="F28" i="8"/>
  <c r="E28" i="8"/>
  <c r="D28" i="8"/>
  <c r="C28" i="8"/>
  <c r="M27" i="8"/>
  <c r="D27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L25" i="8"/>
  <c r="K25" i="8"/>
  <c r="J25" i="8"/>
  <c r="I25" i="8"/>
  <c r="H25" i="8"/>
  <c r="G25" i="8"/>
  <c r="F25" i="8"/>
  <c r="E25" i="8"/>
  <c r="D25" i="8"/>
  <c r="C25" i="8"/>
  <c r="D24" i="8"/>
  <c r="AC22" i="8"/>
  <c r="AB22" i="8"/>
  <c r="AA22" i="8"/>
  <c r="Z22" i="8"/>
  <c r="Y22" i="8"/>
  <c r="X22" i="8"/>
  <c r="W22" i="8"/>
  <c r="V22" i="8"/>
  <c r="U22" i="8"/>
  <c r="T22" i="8"/>
  <c r="S22" i="8"/>
  <c r="R22" i="8"/>
  <c r="P22" i="8"/>
  <c r="O22" i="8"/>
  <c r="N22" i="8"/>
  <c r="L22" i="8"/>
  <c r="J22" i="8"/>
  <c r="I22" i="8"/>
  <c r="H22" i="8"/>
  <c r="G22" i="8"/>
  <c r="F22" i="8"/>
  <c r="E22" i="8"/>
  <c r="C22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L19" i="8"/>
  <c r="K19" i="8"/>
  <c r="J19" i="8"/>
  <c r="I19" i="8"/>
  <c r="H19" i="8"/>
  <c r="G19" i="8"/>
  <c r="F19" i="8"/>
  <c r="E19" i="8"/>
  <c r="C19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L16" i="8"/>
  <c r="K16" i="8"/>
  <c r="J16" i="8"/>
  <c r="I16" i="8"/>
  <c r="H16" i="8"/>
  <c r="G16" i="8"/>
  <c r="F16" i="8"/>
  <c r="E16" i="8"/>
  <c r="C16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L13" i="8"/>
  <c r="K13" i="8"/>
  <c r="J13" i="8"/>
  <c r="I13" i="8"/>
  <c r="H13" i="8"/>
  <c r="G13" i="8"/>
  <c r="F13" i="8"/>
  <c r="E13" i="8"/>
  <c r="C13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L10" i="8"/>
  <c r="K10" i="8"/>
  <c r="J10" i="8"/>
  <c r="I10" i="8"/>
  <c r="H10" i="8"/>
  <c r="G10" i="8"/>
  <c r="F10" i="8"/>
  <c r="E10" i="8"/>
  <c r="C6" i="8"/>
  <c r="C10" i="8" s="1"/>
  <c r="U28" i="5"/>
  <c r="T28" i="5"/>
  <c r="R28" i="5"/>
  <c r="Q28" i="5"/>
  <c r="P28" i="5"/>
  <c r="O28" i="5"/>
  <c r="M28" i="5"/>
  <c r="L28" i="5"/>
  <c r="K28" i="5"/>
  <c r="J28" i="5"/>
  <c r="I28" i="5"/>
  <c r="H28" i="5"/>
  <c r="G28" i="5"/>
  <c r="F28" i="5"/>
  <c r="S27" i="5"/>
  <c r="Q27" i="5"/>
  <c r="P27" i="5"/>
  <c r="O27" i="5"/>
  <c r="N27" i="5"/>
  <c r="M27" i="5"/>
  <c r="L27" i="5"/>
  <c r="K27" i="5"/>
  <c r="J27" i="5"/>
  <c r="I27" i="5"/>
  <c r="H27" i="5"/>
  <c r="G27" i="5"/>
  <c r="F27" i="5"/>
  <c r="S26" i="5"/>
  <c r="Q26" i="5"/>
  <c r="O26" i="5"/>
  <c r="N26" i="5"/>
  <c r="L26" i="5"/>
  <c r="K26" i="5"/>
  <c r="I26" i="5"/>
  <c r="H26" i="5"/>
  <c r="G26" i="5"/>
  <c r="F26" i="5"/>
  <c r="U25" i="5"/>
  <c r="T25" i="5"/>
  <c r="R25" i="5"/>
  <c r="P25" i="5"/>
  <c r="I25" i="5"/>
  <c r="H25" i="5"/>
  <c r="G25" i="5"/>
  <c r="F25" i="5"/>
  <c r="H5" i="2"/>
  <c r="G5" i="2"/>
  <c r="C70" i="8" l="1"/>
  <c r="M34" i="8"/>
  <c r="M43" i="8"/>
  <c r="V61" i="8"/>
  <c r="V73" i="8"/>
  <c r="M37" i="8"/>
  <c r="M40" i="8"/>
  <c r="V70" i="8"/>
  <c r="M73" i="8"/>
  <c r="C84" i="8"/>
  <c r="C85" i="8" s="1"/>
  <c r="C55" i="8"/>
  <c r="V79" i="8"/>
  <c r="V82" i="8"/>
  <c r="M70" i="8"/>
  <c r="M76" i="8"/>
  <c r="M28" i="8"/>
  <c r="M31" i="8"/>
  <c r="V40" i="8"/>
  <c r="V52" i="8"/>
  <c r="V55" i="8"/>
  <c r="C79" i="8"/>
  <c r="C82" i="8"/>
  <c r="C40" i="8"/>
  <c r="C43" i="8"/>
  <c r="V58" i="8"/>
  <c r="C76" i="8"/>
  <c r="V76" i="8"/>
  <c r="M79" i="8"/>
  <c r="M84" i="8"/>
  <c r="M85" i="8" s="1"/>
  <c r="V64" i="8"/>
  <c r="V84" i="8"/>
  <c r="V43" i="8"/>
  <c r="C73" i="8"/>
  <c r="O85" i="8"/>
  <c r="W85" i="8"/>
  <c r="V85" i="8" s="1"/>
  <c r="M82" i="8"/>
  <c r="X6" i="1" l="1"/>
</calcChain>
</file>

<file path=xl/sharedStrings.xml><?xml version="1.0" encoding="utf-8"?>
<sst xmlns="http://schemas.openxmlformats.org/spreadsheetml/2006/main" count="387" uniqueCount="212">
  <si>
    <t>合計</t>
    <rPh sb="0" eb="2">
      <t>ゴウケイ</t>
    </rPh>
    <phoneticPr fontId="8"/>
  </si>
  <si>
    <t>航空機</t>
    <rPh sb="0" eb="3">
      <t>コウクウキ</t>
    </rPh>
    <phoneticPr fontId="8"/>
  </si>
  <si>
    <t>その他</t>
    <rPh sb="2" eb="3">
      <t>タ</t>
    </rPh>
    <phoneticPr fontId="8"/>
  </si>
  <si>
    <t>火災種別</t>
    <rPh sb="0" eb="2">
      <t>カサイ</t>
    </rPh>
    <rPh sb="2" eb="4">
      <t>シュベツ</t>
    </rPh>
    <phoneticPr fontId="8"/>
  </si>
  <si>
    <t>火災件数</t>
    <rPh sb="0" eb="2">
      <t>カサイ</t>
    </rPh>
    <rPh sb="2" eb="4">
      <t>ケンスウ</t>
    </rPh>
    <phoneticPr fontId="8"/>
  </si>
  <si>
    <t>部分焼</t>
    <rPh sb="0" eb="2">
      <t>ブブン</t>
    </rPh>
    <rPh sb="2" eb="3">
      <t>ショウ</t>
    </rPh>
    <phoneticPr fontId="8"/>
  </si>
  <si>
    <t>焼損棟数</t>
    <rPh sb="0" eb="2">
      <t>ショウソン</t>
    </rPh>
    <rPh sb="2" eb="3">
      <t>ムネ</t>
    </rPh>
    <rPh sb="3" eb="4">
      <t>スウ</t>
    </rPh>
    <phoneticPr fontId="8"/>
  </si>
  <si>
    <t>り災世帯数</t>
    <rPh sb="1" eb="2">
      <t>サイ</t>
    </rPh>
    <rPh sb="2" eb="5">
      <t>セタイスウ</t>
    </rPh>
    <phoneticPr fontId="8"/>
  </si>
  <si>
    <t>り災人員</t>
    <rPh sb="1" eb="2">
      <t>サイ</t>
    </rPh>
    <rPh sb="2" eb="4">
      <t>ジンイン</t>
    </rPh>
    <phoneticPr fontId="8"/>
  </si>
  <si>
    <t>死傷者数</t>
    <rPh sb="0" eb="3">
      <t>シショウシャ</t>
    </rPh>
    <rPh sb="3" eb="4">
      <t>スウ</t>
    </rPh>
    <phoneticPr fontId="8"/>
  </si>
  <si>
    <t>１月</t>
    <rPh sb="1" eb="2">
      <t>ガツ</t>
    </rPh>
    <phoneticPr fontId="8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</si>
  <si>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</si>
  <si>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</si>
  <si>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</si>
  <si>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</si>
  <si>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</si>
  <si>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</si>
  <si>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</si>
  <si>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</si>
  <si>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月別火災発生状況</t>
    <rPh sb="0" eb="2">
      <t>ツキベツ</t>
    </rPh>
    <rPh sb="2" eb="4">
      <t>カサイ</t>
    </rPh>
    <rPh sb="4" eb="6">
      <t>ハッセイ</t>
    </rPh>
    <rPh sb="6" eb="8">
      <t>ジョウキョウ</t>
    </rPh>
    <phoneticPr fontId="8"/>
  </si>
  <si>
    <t>航空機火災</t>
    <rPh sb="0" eb="3">
      <t>コウクウキ</t>
    </rPh>
    <rPh sb="3" eb="5">
      <t>カサイ</t>
    </rPh>
    <phoneticPr fontId="8"/>
  </si>
  <si>
    <t>火災原因・火災種別状況</t>
    <rPh sb="0" eb="2">
      <t>カサイ</t>
    </rPh>
    <rPh sb="2" eb="4">
      <t>ゲンイン</t>
    </rPh>
    <rPh sb="5" eb="7">
      <t>カサイ</t>
    </rPh>
    <rPh sb="7" eb="9">
      <t>シュベツ</t>
    </rPh>
    <rPh sb="9" eb="11">
      <t>ジョウキョウ</t>
    </rPh>
    <phoneticPr fontId="8"/>
  </si>
  <si>
    <t>その他火災</t>
    <rPh sb="2" eb="3">
      <t>タ</t>
    </rPh>
    <rPh sb="3" eb="5">
      <t>カサイ</t>
    </rPh>
    <phoneticPr fontId="8"/>
  </si>
  <si>
    <t>件数</t>
    <rPh sb="0" eb="2">
      <t>ケンスウ</t>
    </rPh>
    <phoneticPr fontId="8"/>
  </si>
  <si>
    <t>損　害　額</t>
    <rPh sb="0" eb="1">
      <t>ソン</t>
    </rPh>
    <rPh sb="2" eb="3">
      <t>ガイ</t>
    </rPh>
    <rPh sb="4" eb="5">
      <t>ガク</t>
    </rPh>
    <phoneticPr fontId="8"/>
  </si>
  <si>
    <t>署所別火災原因・損害状況</t>
    <rPh sb="0" eb="1">
      <t>ショ</t>
    </rPh>
    <rPh sb="1" eb="2">
      <t>ショ</t>
    </rPh>
    <rPh sb="2" eb="3">
      <t>ベツ</t>
    </rPh>
    <rPh sb="3" eb="5">
      <t>カサイ</t>
    </rPh>
    <rPh sb="5" eb="7">
      <t>ゲンイン</t>
    </rPh>
    <rPh sb="8" eb="10">
      <t>ソンガイ</t>
    </rPh>
    <rPh sb="10" eb="12">
      <t>ジョウキョウ</t>
    </rPh>
    <phoneticPr fontId="8"/>
  </si>
  <si>
    <t>（６・７・８月）</t>
    <phoneticPr fontId="8"/>
  </si>
  <si>
    <t>（３・４・５月）</t>
    <rPh sb="6" eb="7">
      <t>ガツ</t>
    </rPh>
    <phoneticPr fontId="8"/>
  </si>
  <si>
    <t>合　　計</t>
    <rPh sb="0" eb="1">
      <t>ゴウ</t>
    </rPh>
    <rPh sb="3" eb="4">
      <t>ケイ</t>
    </rPh>
    <phoneticPr fontId="8"/>
  </si>
  <si>
    <t>四季別火災原因状況</t>
    <rPh sb="0" eb="2">
      <t>シキ</t>
    </rPh>
    <rPh sb="2" eb="3">
      <t>ベツ</t>
    </rPh>
    <rPh sb="3" eb="5">
      <t>カサイ</t>
    </rPh>
    <rPh sb="5" eb="7">
      <t>ゲンイン</t>
    </rPh>
    <rPh sb="7" eb="9">
      <t>ジョウキョウ</t>
    </rPh>
    <phoneticPr fontId="8"/>
  </si>
  <si>
    <t>時</t>
    <rPh sb="0" eb="1">
      <t>ジ</t>
    </rPh>
    <phoneticPr fontId="8"/>
  </si>
  <si>
    <t>合　計</t>
    <rPh sb="0" eb="1">
      <t>ゴウ</t>
    </rPh>
    <rPh sb="2" eb="3">
      <t>ケイ</t>
    </rPh>
    <phoneticPr fontId="8"/>
  </si>
  <si>
    <t>消防職員</t>
    <rPh sb="0" eb="2">
      <t>ショウボウ</t>
    </rPh>
    <rPh sb="2" eb="4">
      <t>ショクイン</t>
    </rPh>
    <phoneticPr fontId="8"/>
  </si>
  <si>
    <t>負傷者</t>
    <rPh sb="0" eb="3">
      <t>フショウシャ</t>
    </rPh>
    <phoneticPr fontId="8"/>
  </si>
  <si>
    <t>死　者</t>
    <rPh sb="0" eb="1">
      <t>シ</t>
    </rPh>
    <rPh sb="2" eb="3">
      <t>シャ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</si>
  <si>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</si>
  <si>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</si>
  <si>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その他の者</t>
    <rPh sb="2" eb="3">
      <t>タ</t>
    </rPh>
    <rPh sb="4" eb="5">
      <t>モノ</t>
    </rPh>
    <phoneticPr fontId="8"/>
  </si>
  <si>
    <t>不</t>
    <rPh sb="0" eb="1">
      <t>フ</t>
    </rPh>
    <phoneticPr fontId="8"/>
  </si>
  <si>
    <t>明</t>
    <rPh sb="0" eb="1">
      <t>メイ</t>
    </rPh>
    <phoneticPr fontId="8"/>
  </si>
  <si>
    <t>消防団員</t>
    <rPh sb="0" eb="3">
      <t>ショウボウダン</t>
    </rPh>
    <rPh sb="3" eb="4">
      <t>イン</t>
    </rPh>
    <phoneticPr fontId="8"/>
  </si>
  <si>
    <t>建物火災</t>
    <rPh sb="0" eb="2">
      <t>タテモノ</t>
    </rPh>
    <rPh sb="2" eb="4">
      <t>カサイ</t>
    </rPh>
    <phoneticPr fontId="8"/>
  </si>
  <si>
    <t>車両火災</t>
    <rPh sb="0" eb="2">
      <t>シャリョウ</t>
    </rPh>
    <rPh sb="2" eb="4">
      <t>カサイ</t>
    </rPh>
    <phoneticPr fontId="8"/>
  </si>
  <si>
    <t>林野火災</t>
    <rPh sb="0" eb="2">
      <t>リンヤ</t>
    </rPh>
    <rPh sb="2" eb="4">
      <t>カサイ</t>
    </rPh>
    <phoneticPr fontId="8"/>
  </si>
  <si>
    <t>船舶火災</t>
    <rPh sb="0" eb="2">
      <t>センパク</t>
    </rPh>
    <rPh sb="2" eb="4">
      <t>カサイ</t>
    </rPh>
    <phoneticPr fontId="8"/>
  </si>
  <si>
    <t>建　物</t>
    <rPh sb="0" eb="1">
      <t>ケン</t>
    </rPh>
    <rPh sb="2" eb="3">
      <t>ブツ</t>
    </rPh>
    <phoneticPr fontId="8"/>
  </si>
  <si>
    <t>林　野</t>
    <rPh sb="0" eb="1">
      <t>ハヤシ</t>
    </rPh>
    <rPh sb="2" eb="3">
      <t>ノ</t>
    </rPh>
    <phoneticPr fontId="8"/>
  </si>
  <si>
    <t>車　両</t>
    <rPh sb="0" eb="1">
      <t>クルマ</t>
    </rPh>
    <rPh sb="2" eb="3">
      <t>リョウ</t>
    </rPh>
    <phoneticPr fontId="8"/>
  </si>
  <si>
    <t>船　舶</t>
    <rPh sb="0" eb="1">
      <t>フネ</t>
    </rPh>
    <rPh sb="2" eb="3">
      <t>ハク</t>
    </rPh>
    <phoneticPr fontId="8"/>
  </si>
  <si>
    <t>全　焼</t>
    <rPh sb="0" eb="1">
      <t>ゼン</t>
    </rPh>
    <rPh sb="2" eb="3">
      <t>ヤキ</t>
    </rPh>
    <phoneticPr fontId="8"/>
  </si>
  <si>
    <t>半　焼</t>
    <rPh sb="0" eb="1">
      <t>ハン</t>
    </rPh>
    <rPh sb="2" eb="3">
      <t>ヤキ</t>
    </rPh>
    <phoneticPr fontId="8"/>
  </si>
  <si>
    <t>ぼ　や</t>
    <phoneticPr fontId="8"/>
  </si>
  <si>
    <t>全　損</t>
    <rPh sb="0" eb="1">
      <t>ゼン</t>
    </rPh>
    <rPh sb="2" eb="3">
      <t>ソン</t>
    </rPh>
    <phoneticPr fontId="8"/>
  </si>
  <si>
    <t>半　損</t>
    <rPh sb="0" eb="1">
      <t>ハン</t>
    </rPh>
    <rPh sb="2" eb="3">
      <t>ソン</t>
    </rPh>
    <phoneticPr fontId="8"/>
  </si>
  <si>
    <t>小　損</t>
    <rPh sb="0" eb="1">
      <t>ショウ</t>
    </rPh>
    <rPh sb="2" eb="3">
      <t>ゾン</t>
    </rPh>
    <phoneticPr fontId="8"/>
  </si>
  <si>
    <t>傷　者</t>
    <rPh sb="0" eb="1">
      <t>キズ</t>
    </rPh>
    <rPh sb="2" eb="3">
      <t>シャ</t>
    </rPh>
    <phoneticPr fontId="8"/>
  </si>
  <si>
    <t>時間帯別火災発生状況</t>
    <rPh sb="0" eb="3">
      <t>ジカンタイ</t>
    </rPh>
    <rPh sb="3" eb="4">
      <t>ベツ</t>
    </rPh>
    <rPh sb="4" eb="6">
      <t>カサイ</t>
    </rPh>
    <rPh sb="6" eb="8">
      <t>ハッセイ</t>
    </rPh>
    <rPh sb="8" eb="10">
      <t>ジョウキョウ</t>
    </rPh>
    <phoneticPr fontId="8"/>
  </si>
  <si>
    <t>（単位：千円）</t>
    <rPh sb="1" eb="3">
      <t>タンイ</t>
    </rPh>
    <rPh sb="4" eb="6">
      <t>センエン</t>
    </rPh>
    <phoneticPr fontId="8"/>
  </si>
  <si>
    <t>応急消火義務者</t>
    <rPh sb="0" eb="2">
      <t>オウキュウ</t>
    </rPh>
    <rPh sb="2" eb="4">
      <t>ショウカ</t>
    </rPh>
    <rPh sb="4" eb="7">
      <t>ギムシャ</t>
    </rPh>
    <phoneticPr fontId="8"/>
  </si>
  <si>
    <t>消防協力者</t>
    <rPh sb="0" eb="2">
      <t>ショウボウ</t>
    </rPh>
    <rPh sb="2" eb="5">
      <t>キョウリョクシャ</t>
    </rPh>
    <phoneticPr fontId="8"/>
  </si>
  <si>
    <t>～</t>
    <phoneticPr fontId="8"/>
  </si>
  <si>
    <t>以上</t>
    <rPh sb="0" eb="2">
      <t>イジョウ</t>
    </rPh>
    <phoneticPr fontId="8"/>
  </si>
  <si>
    <t>人的被害の状況</t>
    <rPh sb="0" eb="2">
      <t>ジンテキ</t>
    </rPh>
    <rPh sb="2" eb="4">
      <t>ヒガイ</t>
    </rPh>
    <rPh sb="5" eb="7">
      <t>ジョウキョウ</t>
    </rPh>
    <phoneticPr fontId="8"/>
  </si>
  <si>
    <t>0</t>
    <phoneticPr fontId="8"/>
  </si>
  <si>
    <t>東葛城出張所</t>
    <rPh sb="0" eb="1">
      <t>ヒガシ</t>
    </rPh>
    <rPh sb="1" eb="2">
      <t>クズ</t>
    </rPh>
    <rPh sb="2" eb="3">
      <t>シロ</t>
    </rPh>
    <rPh sb="3" eb="5">
      <t>シュッチョウ</t>
    </rPh>
    <rPh sb="5" eb="6">
      <t>ショ</t>
    </rPh>
    <phoneticPr fontId="8"/>
  </si>
  <si>
    <t>山直分署</t>
    <rPh sb="0" eb="1">
      <t>ヤマ</t>
    </rPh>
    <rPh sb="1" eb="2">
      <t>チョク</t>
    </rPh>
    <rPh sb="2" eb="4">
      <t>ブンショ</t>
    </rPh>
    <phoneticPr fontId="8"/>
  </si>
  <si>
    <t>八木出張所</t>
    <rPh sb="0" eb="1">
      <t>ハチ</t>
    </rPh>
    <rPh sb="1" eb="2">
      <t>キ</t>
    </rPh>
    <rPh sb="2" eb="4">
      <t>シュッチョウ</t>
    </rPh>
    <rPh sb="4" eb="5">
      <t>ショ</t>
    </rPh>
    <phoneticPr fontId="8"/>
  </si>
  <si>
    <t>春木分署</t>
    <rPh sb="0" eb="1">
      <t>ハル</t>
    </rPh>
    <rPh sb="1" eb="2">
      <t>キ</t>
    </rPh>
    <rPh sb="2" eb="4">
      <t>ブンショ</t>
    </rPh>
    <phoneticPr fontId="8"/>
  </si>
  <si>
    <t>岸城分署</t>
    <rPh sb="0" eb="1">
      <t>キシ</t>
    </rPh>
    <rPh sb="1" eb="2">
      <t>シロ</t>
    </rPh>
    <rPh sb="2" eb="4">
      <t>ブンショ</t>
    </rPh>
    <phoneticPr fontId="8"/>
  </si>
  <si>
    <t>本署</t>
    <rPh sb="0" eb="1">
      <t>ホン</t>
    </rPh>
    <rPh sb="1" eb="2">
      <t>ショ</t>
    </rPh>
    <phoneticPr fontId="8"/>
  </si>
  <si>
    <t>合計</t>
    <rPh sb="0" eb="1">
      <t>ゴウ</t>
    </rPh>
    <rPh sb="1" eb="2">
      <t>ケイ</t>
    </rPh>
    <phoneticPr fontId="8"/>
  </si>
  <si>
    <t>10月</t>
    <phoneticPr fontId="8"/>
  </si>
  <si>
    <t>11月</t>
    <phoneticPr fontId="8"/>
  </si>
  <si>
    <t>12月</t>
    <phoneticPr fontId="8"/>
  </si>
  <si>
    <t>（９・10・11月）</t>
    <phoneticPr fontId="8"/>
  </si>
  <si>
    <t>（12・１・２月）</t>
    <rPh sb="7" eb="8">
      <t>ガツ</t>
    </rPh>
    <phoneticPr fontId="8"/>
  </si>
  <si>
    <t>春　季　　　</t>
    <rPh sb="0" eb="1">
      <t>ハル</t>
    </rPh>
    <rPh sb="2" eb="3">
      <t>キ</t>
    </rPh>
    <phoneticPr fontId="8"/>
  </si>
  <si>
    <t>秋　季</t>
    <rPh sb="0" eb="1">
      <t>アキ</t>
    </rPh>
    <rPh sb="2" eb="3">
      <t>キ</t>
    </rPh>
    <phoneticPr fontId="8"/>
  </si>
  <si>
    <t>冬　季</t>
    <rPh sb="0" eb="1">
      <t>フユ</t>
    </rPh>
    <rPh sb="2" eb="3">
      <t>キ</t>
    </rPh>
    <phoneticPr fontId="8"/>
  </si>
  <si>
    <t>25年</t>
    <rPh sb="2" eb="3">
      <t>ネン</t>
    </rPh>
    <phoneticPr fontId="8"/>
  </si>
  <si>
    <t>24年</t>
    <rPh sb="2" eb="3">
      <t>ネン</t>
    </rPh>
    <phoneticPr fontId="8"/>
  </si>
  <si>
    <t>23年</t>
    <rPh sb="2" eb="3">
      <t>ネン</t>
    </rPh>
    <phoneticPr fontId="8"/>
  </si>
  <si>
    <t>22年</t>
    <rPh sb="2" eb="3">
      <t>ネン</t>
    </rPh>
    <phoneticPr fontId="8"/>
  </si>
  <si>
    <t>21年</t>
    <rPh sb="2" eb="3">
      <t>ネン</t>
    </rPh>
    <phoneticPr fontId="8"/>
  </si>
  <si>
    <t>20年</t>
    <rPh sb="2" eb="3">
      <t>ネン</t>
    </rPh>
    <phoneticPr fontId="8"/>
  </si>
  <si>
    <t>16年</t>
    <rPh sb="2" eb="3">
      <t>ネン</t>
    </rPh>
    <phoneticPr fontId="8"/>
  </si>
  <si>
    <t>14年</t>
    <rPh sb="2" eb="3">
      <t>ネン</t>
    </rPh>
    <phoneticPr fontId="8"/>
  </si>
  <si>
    <t>13年</t>
    <rPh sb="2" eb="3">
      <t>ネン</t>
    </rPh>
    <phoneticPr fontId="8"/>
  </si>
  <si>
    <t>12年</t>
    <rPh sb="2" eb="3">
      <t>ネン</t>
    </rPh>
    <phoneticPr fontId="8"/>
  </si>
  <si>
    <t>11年</t>
    <rPh sb="2" eb="3">
      <t>ネン</t>
    </rPh>
    <phoneticPr fontId="8"/>
  </si>
  <si>
    <t>10年</t>
    <rPh sb="2" eb="3">
      <t>ネン</t>
    </rPh>
    <phoneticPr fontId="8"/>
  </si>
  <si>
    <t>９年</t>
    <rPh sb="1" eb="2">
      <t>ネン</t>
    </rPh>
    <phoneticPr fontId="8"/>
  </si>
  <si>
    <t>8年</t>
    <rPh sb="0" eb="2">
      <t>８ネン</t>
    </rPh>
    <phoneticPr fontId="8"/>
  </si>
  <si>
    <t>7年</t>
    <rPh sb="0" eb="2">
      <t>７ネン</t>
    </rPh>
    <phoneticPr fontId="8"/>
  </si>
  <si>
    <t>6年</t>
    <rPh sb="0" eb="2">
      <t>６ネン</t>
    </rPh>
    <phoneticPr fontId="8"/>
  </si>
  <si>
    <t>5年</t>
    <rPh sb="0" eb="2">
      <t>５ネン</t>
    </rPh>
    <phoneticPr fontId="8"/>
  </si>
  <si>
    <t>4年</t>
    <rPh sb="0" eb="2">
      <t>４ネン</t>
    </rPh>
    <phoneticPr fontId="8"/>
  </si>
  <si>
    <t>3年</t>
    <rPh sb="0" eb="2">
      <t>３ネン</t>
    </rPh>
    <phoneticPr fontId="8"/>
  </si>
  <si>
    <t>２年</t>
    <rPh sb="0" eb="2">
      <t>２ネン</t>
    </rPh>
    <phoneticPr fontId="8"/>
  </si>
  <si>
    <t>収容物</t>
    <rPh sb="0" eb="2">
      <t>シュウヨウ</t>
    </rPh>
    <rPh sb="2" eb="3">
      <t>ブツ</t>
    </rPh>
    <phoneticPr fontId="8"/>
  </si>
  <si>
    <t>表面積</t>
    <rPh sb="0" eb="3">
      <t>ヒョウメンセキ</t>
    </rPh>
    <phoneticPr fontId="8"/>
  </si>
  <si>
    <t>床面積</t>
    <rPh sb="0" eb="3">
      <t>ユカメンセキ</t>
    </rPh>
    <phoneticPr fontId="8"/>
  </si>
  <si>
    <t>部分焼</t>
    <rPh sb="0" eb="3">
      <t>ブブンショウ</t>
    </rPh>
    <phoneticPr fontId="8"/>
  </si>
  <si>
    <t>その他</t>
    <rPh sb="0" eb="3">
      <t>ソノタ</t>
    </rPh>
    <phoneticPr fontId="8"/>
  </si>
  <si>
    <t>建　　　物</t>
    <rPh sb="0" eb="1">
      <t>ケン</t>
    </rPh>
    <rPh sb="4" eb="5">
      <t>ブツ</t>
    </rPh>
    <phoneticPr fontId="8"/>
  </si>
  <si>
    <t>計</t>
    <rPh sb="0" eb="1">
      <t>ケイ</t>
    </rPh>
    <phoneticPr fontId="8"/>
  </si>
  <si>
    <t>人　員</t>
    <rPh sb="0" eb="1">
      <t>ヒト</t>
    </rPh>
    <rPh sb="2" eb="3">
      <t>イン</t>
    </rPh>
    <phoneticPr fontId="8"/>
  </si>
  <si>
    <t>世　帯</t>
    <rPh sb="0" eb="1">
      <t>ヨ</t>
    </rPh>
    <rPh sb="2" eb="3">
      <t>オビ</t>
    </rPh>
    <phoneticPr fontId="8"/>
  </si>
  <si>
    <t>建物（㎡）</t>
    <rPh sb="0" eb="2">
      <t>タテモノ</t>
    </rPh>
    <phoneticPr fontId="8"/>
  </si>
  <si>
    <t>建　物</t>
    <phoneticPr fontId="8"/>
  </si>
  <si>
    <t>火災損害額  (千円）</t>
    <rPh sb="0" eb="2">
      <t>カサイ</t>
    </rPh>
    <rPh sb="2" eb="5">
      <t>ソンガイガク</t>
    </rPh>
    <rPh sb="8" eb="10">
      <t>センエン</t>
    </rPh>
    <phoneticPr fontId="8"/>
  </si>
  <si>
    <t>死傷者</t>
    <rPh sb="0" eb="3">
      <t>シショウシャ</t>
    </rPh>
    <phoneticPr fontId="8"/>
  </si>
  <si>
    <t>り災</t>
    <rPh sb="1" eb="2">
      <t>サイ</t>
    </rPh>
    <phoneticPr fontId="8"/>
  </si>
  <si>
    <t>焼損面積</t>
    <rPh sb="0" eb="2">
      <t>ショウソン</t>
    </rPh>
    <rPh sb="2" eb="4">
      <t>メンセキ</t>
    </rPh>
    <phoneticPr fontId="8"/>
  </si>
  <si>
    <t>　　　　　　　　    年 齢 別
  死傷者別</t>
    <rPh sb="12" eb="13">
      <t>ネン</t>
    </rPh>
    <rPh sb="14" eb="15">
      <t>ヨワイ</t>
    </rPh>
    <rPh sb="16" eb="17">
      <t>ベツ</t>
    </rPh>
    <phoneticPr fontId="8"/>
  </si>
  <si>
    <t>合　  　計</t>
    <rPh sb="0" eb="1">
      <t>ゴウ</t>
    </rPh>
    <rPh sb="5" eb="6">
      <t>ケイ</t>
    </rPh>
    <phoneticPr fontId="8"/>
  </si>
  <si>
    <t xml:space="preserve">                      時 間 別
  原 因 別</t>
    <rPh sb="22" eb="23">
      <t>ジ</t>
    </rPh>
    <rPh sb="24" eb="25">
      <t>アイダ</t>
    </rPh>
    <rPh sb="26" eb="27">
      <t>ベツ</t>
    </rPh>
    <phoneticPr fontId="8"/>
  </si>
  <si>
    <t>合        計</t>
    <rPh sb="0" eb="1">
      <t>ゴウ</t>
    </rPh>
    <rPh sb="9" eb="10">
      <t>ケイ</t>
    </rPh>
    <phoneticPr fontId="8"/>
  </si>
  <si>
    <t>　　 区 分
 月 別</t>
    <rPh sb="3" eb="4">
      <t>ク</t>
    </rPh>
    <rPh sb="5" eb="6">
      <t>フン</t>
    </rPh>
    <rPh sb="12" eb="13">
      <t>ツキ</t>
    </rPh>
    <rPh sb="14" eb="15">
      <t>ベツ</t>
    </rPh>
    <phoneticPr fontId="8"/>
  </si>
  <si>
    <t>合 　　　計</t>
    <rPh sb="0" eb="1">
      <t>ゴウ</t>
    </rPh>
    <rPh sb="5" eb="6">
      <t>ケイ</t>
    </rPh>
    <phoneticPr fontId="8"/>
  </si>
  <si>
    <t>【参考】</t>
    <rPh sb="1" eb="3">
      <t>サンコウ</t>
    </rPh>
    <phoneticPr fontId="13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</si>
  <si>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</si>
  <si>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消防出初め式（千亀利公園周辺）</t>
    <phoneticPr fontId="13"/>
  </si>
  <si>
    <t>下池田町　ガレージ火災　負傷者1名　焼損面積80㎡　損害額1,764千円</t>
    <phoneticPr fontId="13"/>
  </si>
  <si>
    <t>山直中町　障害者支援施設建物火災　焼損面積358㎡　損害額17,423千円</t>
    <phoneticPr fontId="13"/>
  </si>
  <si>
    <t>春の火災予防運動キャンペーンを開催（港緑町  浪切ホール祭りの広場及びその周辺）　第66代横綱　若乃花　花田虎上さんに一日消防長を委嘱</t>
    <phoneticPr fontId="13"/>
  </si>
  <si>
    <t>岸和田市消防職員立入検査証等に関する規則を一部改正する</t>
    <phoneticPr fontId="13"/>
  </si>
  <si>
    <t>岸和田市火災調査規程を一部改正する</t>
    <phoneticPr fontId="13"/>
  </si>
  <si>
    <t>下野町　長屋住宅火災　負傷者2名　焼損面積6㎡　損害額182千円</t>
    <phoneticPr fontId="13"/>
  </si>
  <si>
    <t>岸和田市消防本部電子署名実施規程を一部改正する</t>
    <phoneticPr fontId="13"/>
  </si>
  <si>
    <t>本町　共同住宅火災　負傷者1名　焼損面積43㎡　損害額2,626千円</t>
    <phoneticPr fontId="13"/>
  </si>
  <si>
    <t>平成25年度(第37回)岸和田市総合防災訓練が実施される</t>
    <phoneticPr fontId="13"/>
  </si>
  <si>
    <t>岸和田市消防本部及び消防署事務決裁規程を一部改正する</t>
    <phoneticPr fontId="13"/>
  </si>
  <si>
    <t>稲葉町　住宅火災　死者1名　焼損面積40㎡　損害額450千円</t>
    <phoneticPr fontId="13"/>
  </si>
  <si>
    <t>尾生町　納屋火災　焼損面積130㎡　損害額3,334千円</t>
    <phoneticPr fontId="13"/>
  </si>
  <si>
    <t>上野町東　共同住宅火災　死者1名</t>
    <phoneticPr fontId="13"/>
  </si>
  <si>
    <t>救助工作車I型ポンプ付消防自動車を購入　　山直分署に配置</t>
    <phoneticPr fontId="13"/>
  </si>
  <si>
    <t>高規格救急車を購入　　本署に配置</t>
    <phoneticPr fontId="13"/>
  </si>
  <si>
    <t>平成25年度岸和田市防災福祉コミュニティシンポジウムを開催（荒木町　岸和田市立文化会館　自主防災会参加）</t>
    <phoneticPr fontId="13"/>
  </si>
  <si>
    <t>　↓↓ 調査係　入力欄 ↓↓</t>
    <rPh sb="4" eb="6">
      <t>チョウサ</t>
    </rPh>
    <rPh sb="6" eb="7">
      <t>カカリ</t>
    </rPh>
    <rPh sb="8" eb="10">
      <t>ニュウリョク</t>
    </rPh>
    <rPh sb="10" eb="11">
      <t>ラン</t>
    </rPh>
    <phoneticPr fontId="13"/>
  </si>
  <si>
    <t>　　　　　　　　　　　　署所別
 原因別</t>
    <rPh sb="12" eb="13">
      <t>ショ</t>
    </rPh>
    <rPh sb="13" eb="14">
      <t>ショ</t>
    </rPh>
    <rPh sb="14" eb="15">
      <t>ベツ</t>
    </rPh>
    <phoneticPr fontId="8"/>
  </si>
  <si>
    <t>南上町一丁目　長屋住宅火災　死者１名、負傷者２名　焼損面積１４６㎡　</t>
    <rPh sb="0" eb="1">
      <t>ミナミ</t>
    </rPh>
    <rPh sb="3" eb="6">
      <t>イッチョウメ</t>
    </rPh>
    <rPh sb="7" eb="9">
      <t>ナガヤ</t>
    </rPh>
    <rPh sb="9" eb="11">
      <t>ジュウタク</t>
    </rPh>
    <rPh sb="11" eb="13">
      <t>カサイ</t>
    </rPh>
    <rPh sb="14" eb="16">
      <t>シシャ</t>
    </rPh>
    <rPh sb="17" eb="18">
      <t>メイ</t>
    </rPh>
    <rPh sb="19" eb="22">
      <t>フショウシャ</t>
    </rPh>
    <rPh sb="23" eb="24">
      <t>メイ</t>
    </rPh>
    <rPh sb="25" eb="27">
      <t>ショウソン</t>
    </rPh>
    <rPh sb="27" eb="29">
      <t>メンセキ</t>
    </rPh>
    <phoneticPr fontId="8"/>
  </si>
  <si>
    <t>並松町　織物工場火災　焼損面積１，２２４㎡　</t>
    <rPh sb="0" eb="3">
      <t>ナンマツ</t>
    </rPh>
    <rPh sb="4" eb="6">
      <t>オリモノ</t>
    </rPh>
    <rPh sb="6" eb="8">
      <t>コウジョウ</t>
    </rPh>
    <rPh sb="8" eb="10">
      <t>カサイ</t>
    </rPh>
    <rPh sb="11" eb="13">
      <t>ショウソン</t>
    </rPh>
    <rPh sb="13" eb="15">
      <t>メンセキ</t>
    </rPh>
    <phoneticPr fontId="8"/>
  </si>
  <si>
    <t>木材町　工場火災　焼損面積２，９９８㎡　</t>
    <rPh sb="0" eb="3">
      <t>モクザイチョウ</t>
    </rPh>
    <rPh sb="4" eb="6">
      <t>コウジョウ</t>
    </rPh>
    <rPh sb="6" eb="8">
      <t>カサイ</t>
    </rPh>
    <rPh sb="9" eb="11">
      <t>ショウソン</t>
    </rPh>
    <rPh sb="11" eb="13">
      <t>メンセキ</t>
    </rPh>
    <phoneticPr fontId="8"/>
  </si>
  <si>
    <t>岡山町　住宅火災　死者１名　焼損面積１２７㎡　</t>
    <rPh sb="0" eb="3">
      <t>オカヤマチョウ</t>
    </rPh>
    <rPh sb="4" eb="6">
      <t>ジュウタク</t>
    </rPh>
    <rPh sb="6" eb="8">
      <t>カサイ</t>
    </rPh>
    <rPh sb="9" eb="11">
      <t>シシャ</t>
    </rPh>
    <rPh sb="12" eb="13">
      <t>メイ</t>
    </rPh>
    <rPh sb="14" eb="16">
      <t>ショウソン</t>
    </rPh>
    <rPh sb="16" eb="18">
      <t>メンセキ</t>
    </rPh>
    <phoneticPr fontId="8"/>
  </si>
  <si>
    <t>相川町　織物工場火災　焼損面積３８２㎡　</t>
    <rPh sb="0" eb="1">
      <t>ソウ</t>
    </rPh>
    <rPh sb="1" eb="2">
      <t>カワ</t>
    </rPh>
    <rPh sb="2" eb="3">
      <t>マチ</t>
    </rPh>
    <rPh sb="4" eb="6">
      <t>オリモノ</t>
    </rPh>
    <rPh sb="6" eb="8">
      <t>コウジョウ</t>
    </rPh>
    <rPh sb="8" eb="10">
      <t>カサイ</t>
    </rPh>
    <rPh sb="11" eb="13">
      <t>ショウソン</t>
    </rPh>
    <rPh sb="13" eb="15">
      <t>メンセキ</t>
    </rPh>
    <phoneticPr fontId="8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</si>
  <si>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3"/>
  </si>
  <si>
    <t>夏　季</t>
    <rPh sb="0" eb="1">
      <t>ナツ</t>
    </rPh>
    <rPh sb="2" eb="3">
      <t>キ</t>
    </rPh>
    <phoneticPr fontId="8"/>
  </si>
  <si>
    <t>合     　　計</t>
    <rPh sb="0" eb="1">
      <t>ゴウ</t>
    </rPh>
    <rPh sb="8" eb="9">
      <t>ケイ</t>
    </rPh>
    <phoneticPr fontId="8"/>
  </si>
  <si>
    <t>火災統計</t>
    <rPh sb="0" eb="2">
      <t>カサイ</t>
    </rPh>
    <rPh sb="2" eb="4">
      <t>トウケイ</t>
    </rPh>
    <phoneticPr fontId="8"/>
  </si>
  <si>
    <r>
      <t>各年の火災件数・被害状況</t>
    </r>
    <r>
      <rPr>
        <sz val="18"/>
        <rFont val="ＭＳ ゴシック"/>
        <family val="3"/>
        <charset val="128"/>
      </rPr>
      <t>　</t>
    </r>
    <r>
      <rPr>
        <sz val="18"/>
        <rFont val="ＭＳ Ｐゴシック"/>
        <family val="3"/>
        <charset val="128"/>
      </rPr>
      <t>　</t>
    </r>
    <r>
      <rPr>
        <sz val="16"/>
        <rFont val="ＭＳ Ｐゴシック"/>
        <family val="3"/>
        <charset val="128"/>
      </rPr>
      <t>(下段は昨年との増減数）</t>
    </r>
    <phoneticPr fontId="8"/>
  </si>
  <si>
    <r>
      <t>損害額
    （</t>
    </r>
    <r>
      <rPr>
        <sz val="10"/>
        <rFont val="ＭＳ Ｐゴシック"/>
        <family val="3"/>
        <charset val="128"/>
      </rPr>
      <t>千円</t>
    </r>
    <r>
      <rPr>
        <sz val="11"/>
        <rFont val="ＭＳ Ｐゴシック"/>
        <family val="3"/>
        <charset val="128"/>
      </rPr>
      <t>）</t>
    </r>
    <rPh sb="0" eb="2">
      <t>ソンガイ</t>
    </rPh>
    <rPh sb="2" eb="3">
      <t>ガク</t>
    </rPh>
    <rPh sb="10" eb="12">
      <t>センエン</t>
    </rPh>
    <phoneticPr fontId="8"/>
  </si>
  <si>
    <t>林野面積
       （ａ）　　　　　</t>
    <rPh sb="0" eb="1">
      <t>ハヤシ</t>
    </rPh>
    <rPh sb="1" eb="2">
      <t>ノ</t>
    </rPh>
    <rPh sb="2" eb="3">
      <t>メン</t>
    </rPh>
    <rPh sb="3" eb="4">
      <t>セキ</t>
    </rPh>
    <phoneticPr fontId="8"/>
  </si>
  <si>
    <t>焼　 損
表面積
       （㎡）　　　　　</t>
    <rPh sb="0" eb="1">
      <t>ヤキ</t>
    </rPh>
    <rPh sb="3" eb="4">
      <t>ソン</t>
    </rPh>
    <rPh sb="5" eb="6">
      <t>オモテ</t>
    </rPh>
    <rPh sb="6" eb="8">
      <t>メンセキ</t>
    </rPh>
    <phoneticPr fontId="8"/>
  </si>
  <si>
    <t>焼　 損
床面積
       （㎡）　　　</t>
    <rPh sb="0" eb="1">
      <t>ヤキ</t>
    </rPh>
    <rPh sb="3" eb="4">
      <t>ソン</t>
    </rPh>
    <rPh sb="5" eb="8">
      <t>ユカメンセキ</t>
    </rPh>
    <phoneticPr fontId="8"/>
  </si>
  <si>
    <t>28年</t>
    <rPh sb="2" eb="3">
      <t>ネン</t>
    </rPh>
    <phoneticPr fontId="8"/>
  </si>
  <si>
    <t xml:space="preserve"> 区分
　　 年別</t>
    <rPh sb="1" eb="3">
      <t>クブン</t>
    </rPh>
    <rPh sb="7" eb="9">
      <t>ネンベツ</t>
    </rPh>
    <phoneticPr fontId="8"/>
  </si>
  <si>
    <t>　　　　　 　  　　　       火災種別
  原 因 別</t>
    <rPh sb="19" eb="21">
      <t>カサイ</t>
    </rPh>
    <rPh sb="21" eb="23">
      <t>シュベツ</t>
    </rPh>
    <phoneticPr fontId="8"/>
  </si>
  <si>
    <t>　　　　　　　　　　　　  　  四 季 別
  原 因 別</t>
    <rPh sb="17" eb="18">
      <t>ヨン</t>
    </rPh>
    <rPh sb="19" eb="20">
      <t>キ</t>
    </rPh>
    <rPh sb="21" eb="22">
      <t>ベツ</t>
    </rPh>
    <phoneticPr fontId="8"/>
  </si>
  <si>
    <t>29年</t>
    <rPh sb="2" eb="3">
      <t>ネン</t>
    </rPh>
    <phoneticPr fontId="8"/>
  </si>
  <si>
    <t>たばこ</t>
    <phoneticPr fontId="8"/>
  </si>
  <si>
    <t>30年</t>
    <rPh sb="2" eb="3">
      <t>ネン</t>
    </rPh>
    <phoneticPr fontId="8"/>
  </si>
  <si>
    <t>31年</t>
    <rPh sb="2" eb="3">
      <t>ネン</t>
    </rPh>
    <phoneticPr fontId="8"/>
  </si>
  <si>
    <t>旭</t>
    <rPh sb="0" eb="1">
      <t>アサヒ</t>
    </rPh>
    <phoneticPr fontId="8"/>
  </si>
  <si>
    <t>天神山</t>
    <rPh sb="0" eb="2">
      <t>テンジン</t>
    </rPh>
    <rPh sb="2" eb="3">
      <t>ヤマ</t>
    </rPh>
    <phoneticPr fontId="8"/>
  </si>
  <si>
    <t>八木北</t>
    <rPh sb="0" eb="2">
      <t>ヤギ</t>
    </rPh>
    <rPh sb="2" eb="3">
      <t>キタ</t>
    </rPh>
    <phoneticPr fontId="8"/>
  </si>
  <si>
    <t>八木南</t>
    <rPh sb="0" eb="2">
      <t>ヤギ</t>
    </rPh>
    <rPh sb="2" eb="3">
      <t>ミナミ</t>
    </rPh>
    <phoneticPr fontId="8"/>
  </si>
  <si>
    <t>山直北</t>
    <rPh sb="0" eb="2">
      <t>ヤマダイ</t>
    </rPh>
    <rPh sb="2" eb="3">
      <t>キタ</t>
    </rPh>
    <phoneticPr fontId="8"/>
  </si>
  <si>
    <t>山直南</t>
    <rPh sb="0" eb="2">
      <t>ヤマダイ</t>
    </rPh>
    <rPh sb="2" eb="3">
      <t>ミナミ</t>
    </rPh>
    <phoneticPr fontId="8"/>
  </si>
  <si>
    <t>東葛城</t>
    <rPh sb="0" eb="1">
      <t>ヒガシ</t>
    </rPh>
    <rPh sb="1" eb="3">
      <t>カツラギ</t>
    </rPh>
    <phoneticPr fontId="8"/>
  </si>
  <si>
    <t>※岸之浦町は浜校区として計上しています。</t>
    <rPh sb="1" eb="5">
      <t>キシノウラ</t>
    </rPh>
    <rPh sb="6" eb="7">
      <t>ハマ</t>
    </rPh>
    <rPh sb="7" eb="9">
      <t>コウク</t>
    </rPh>
    <rPh sb="12" eb="14">
      <t>ケイジョウ</t>
    </rPh>
    <phoneticPr fontId="8"/>
  </si>
  <si>
    <t>校区別火災発生状況</t>
    <rPh sb="0" eb="2">
      <t>コウク</t>
    </rPh>
    <rPh sb="2" eb="3">
      <t>ベツ</t>
    </rPh>
    <rPh sb="3" eb="5">
      <t>カサイ</t>
    </rPh>
    <rPh sb="5" eb="7">
      <t>ハッセイ</t>
    </rPh>
    <rPh sb="7" eb="9">
      <t>ジョウキョウ</t>
    </rPh>
    <phoneticPr fontId="8"/>
  </si>
  <si>
    <t>中 央</t>
    <rPh sb="0" eb="1">
      <t>ナカ</t>
    </rPh>
    <rPh sb="2" eb="3">
      <t>オウ</t>
    </rPh>
    <phoneticPr fontId="8"/>
  </si>
  <si>
    <t>春 木</t>
    <rPh sb="0" eb="1">
      <t>ハル</t>
    </rPh>
    <rPh sb="2" eb="3">
      <t>キ</t>
    </rPh>
    <phoneticPr fontId="8"/>
  </si>
  <si>
    <t>城 内</t>
    <rPh sb="0" eb="1">
      <t>シロ</t>
    </rPh>
    <rPh sb="2" eb="3">
      <t>ウチ</t>
    </rPh>
    <phoneticPr fontId="8"/>
  </si>
  <si>
    <t>朝 陽</t>
    <rPh sb="0" eb="1">
      <t>チョウ</t>
    </rPh>
    <rPh sb="2" eb="3">
      <t>ヨウ</t>
    </rPh>
    <phoneticPr fontId="8"/>
  </si>
  <si>
    <t>東 光</t>
    <rPh sb="0" eb="1">
      <t>ヒガシ</t>
    </rPh>
    <rPh sb="2" eb="3">
      <t>ミツ</t>
    </rPh>
    <phoneticPr fontId="8"/>
  </si>
  <si>
    <t>太 田</t>
    <rPh sb="0" eb="1">
      <t>フトシ</t>
    </rPh>
    <rPh sb="2" eb="3">
      <t>タ</t>
    </rPh>
    <phoneticPr fontId="8"/>
  </si>
  <si>
    <t>修 斉</t>
    <rPh sb="0" eb="1">
      <t>オサム</t>
    </rPh>
    <rPh sb="2" eb="3">
      <t>セイ</t>
    </rPh>
    <phoneticPr fontId="8"/>
  </si>
  <si>
    <t>大 芝</t>
    <rPh sb="0" eb="1">
      <t>ダイ</t>
    </rPh>
    <rPh sb="2" eb="3">
      <t>シバ</t>
    </rPh>
    <phoneticPr fontId="8"/>
  </si>
  <si>
    <t>大 宮</t>
    <rPh sb="0" eb="1">
      <t>ダイ</t>
    </rPh>
    <rPh sb="2" eb="3">
      <t>ミヤ</t>
    </rPh>
    <phoneticPr fontId="8"/>
  </si>
  <si>
    <t>城 北</t>
    <rPh sb="0" eb="1">
      <t>シロ</t>
    </rPh>
    <rPh sb="2" eb="3">
      <t>キタ</t>
    </rPh>
    <phoneticPr fontId="8"/>
  </si>
  <si>
    <t>新 条</t>
    <rPh sb="0" eb="1">
      <t>シン</t>
    </rPh>
    <rPh sb="2" eb="3">
      <t>ジョウ</t>
    </rPh>
    <phoneticPr fontId="8"/>
  </si>
  <si>
    <t>八 木</t>
    <rPh sb="0" eb="1">
      <t>ハチ</t>
    </rPh>
    <rPh sb="2" eb="3">
      <t>キ</t>
    </rPh>
    <phoneticPr fontId="8"/>
  </si>
  <si>
    <t>光 明</t>
    <rPh sb="0" eb="1">
      <t>ミツ</t>
    </rPh>
    <rPh sb="2" eb="3">
      <t>アキラ</t>
    </rPh>
    <phoneticPr fontId="8"/>
  </si>
  <si>
    <t>常 盤</t>
    <rPh sb="0" eb="1">
      <t>ツネ</t>
    </rPh>
    <rPh sb="2" eb="3">
      <t>バン</t>
    </rPh>
    <phoneticPr fontId="8"/>
  </si>
  <si>
    <t>城 東</t>
    <rPh sb="0" eb="1">
      <t>シロ</t>
    </rPh>
    <rPh sb="2" eb="3">
      <t>アズマ</t>
    </rPh>
    <phoneticPr fontId="8"/>
  </si>
  <si>
    <t>山 滝</t>
    <rPh sb="0" eb="1">
      <t>ヤマ</t>
    </rPh>
    <rPh sb="2" eb="3">
      <t>タキ</t>
    </rPh>
    <phoneticPr fontId="8"/>
  </si>
  <si>
    <r>
      <t>浜</t>
    </r>
    <r>
      <rPr>
        <sz val="2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※</t>
    </r>
    <rPh sb="0" eb="1">
      <t>ハマ</t>
    </rPh>
    <phoneticPr fontId="8"/>
  </si>
  <si>
    <t xml:space="preserve">                          校 区 別
  原 因 別</t>
    <rPh sb="26" eb="27">
      <t>コウ</t>
    </rPh>
    <rPh sb="28" eb="29">
      <t>ク</t>
    </rPh>
    <rPh sb="30" eb="31">
      <t>ベツ</t>
    </rPh>
    <phoneticPr fontId="8"/>
  </si>
  <si>
    <t>こんろ(天ぷら油以外)</t>
    <phoneticPr fontId="8"/>
  </si>
  <si>
    <t>2年</t>
    <rPh sb="1" eb="2">
      <t>ネン</t>
    </rPh>
    <phoneticPr fontId="8"/>
  </si>
  <si>
    <t>3年</t>
    <rPh sb="1" eb="2">
      <t>ネン</t>
    </rPh>
    <phoneticPr fontId="8"/>
  </si>
  <si>
    <t>4年</t>
    <rPh sb="1" eb="2">
      <t>ネン</t>
    </rPh>
    <phoneticPr fontId="8"/>
  </si>
  <si>
    <t>火遊び</t>
    <rPh sb="0" eb="2">
      <t>ヒアソ</t>
    </rPh>
    <phoneticPr fontId="8"/>
  </si>
  <si>
    <t>放火</t>
    <rPh sb="0" eb="2">
      <t>ホウカ</t>
    </rPh>
    <phoneticPr fontId="8"/>
  </si>
  <si>
    <t>電灯電話等の配線</t>
    <rPh sb="0" eb="2">
      <t>デントウ</t>
    </rPh>
    <rPh sb="2" eb="4">
      <t>デンワ</t>
    </rPh>
    <rPh sb="4" eb="5">
      <t>トウ</t>
    </rPh>
    <rPh sb="6" eb="8">
      <t>ハイセン</t>
    </rPh>
    <phoneticPr fontId="8"/>
  </si>
  <si>
    <t>溶接機・切断機</t>
    <rPh sb="0" eb="2">
      <t>ヨウセツ</t>
    </rPh>
    <rPh sb="2" eb="3">
      <t>キ</t>
    </rPh>
    <rPh sb="4" eb="7">
      <t>セツダンキ</t>
    </rPh>
    <phoneticPr fontId="8"/>
  </si>
  <si>
    <t>灯火</t>
    <rPh sb="0" eb="1">
      <t>トウ</t>
    </rPh>
    <rPh sb="1" eb="2">
      <t>ヒ</t>
    </rPh>
    <phoneticPr fontId="8"/>
  </si>
  <si>
    <t>風呂かまど</t>
    <rPh sb="0" eb="2">
      <t>フロ</t>
    </rPh>
    <phoneticPr fontId="8"/>
  </si>
  <si>
    <t>たき火（焼却火等を含む）</t>
    <rPh sb="2" eb="3">
      <t>ビ</t>
    </rPh>
    <rPh sb="4" eb="6">
      <t>ショウキャク</t>
    </rPh>
    <rPh sb="6" eb="7">
      <t>ヒ</t>
    </rPh>
    <rPh sb="7" eb="8">
      <t>トウ</t>
    </rPh>
    <rPh sb="9" eb="10">
      <t>フク</t>
    </rPh>
    <phoneticPr fontId="8"/>
  </si>
  <si>
    <t>5年</t>
    <rPh sb="1" eb="2">
      <t>ネン</t>
    </rPh>
    <phoneticPr fontId="8"/>
  </si>
  <si>
    <t>−7</t>
    <phoneticPr fontId="8"/>
  </si>
  <si>
    <t>−4</t>
    <phoneticPr fontId="8"/>
  </si>
  <si>
    <t>配線器具</t>
    <rPh sb="0" eb="2">
      <t>ハイセン</t>
    </rPh>
    <rPh sb="2" eb="4">
      <t>キグ</t>
    </rPh>
    <phoneticPr fontId="8"/>
  </si>
  <si>
    <t>焼却炉</t>
    <rPh sb="0" eb="2">
      <t>ショウキャク</t>
    </rPh>
    <rPh sb="2" eb="3">
      <t>ロ</t>
    </rPh>
    <phoneticPr fontId="8"/>
  </si>
  <si>
    <t>電気機器</t>
    <rPh sb="0" eb="2">
      <t>デンキ</t>
    </rPh>
    <rPh sb="2" eb="4">
      <t>キキ</t>
    </rPh>
    <phoneticPr fontId="8"/>
  </si>
  <si>
    <t>こんろ(天ぷら油)</t>
    <phoneticPr fontId="8"/>
  </si>
  <si>
    <t>不明・調査中</t>
    <rPh sb="0" eb="2">
      <t>フメイ</t>
    </rPh>
    <rPh sb="3" eb="6">
      <t>チョウサチュウ</t>
    </rPh>
    <phoneticPr fontId="8"/>
  </si>
  <si>
    <t>焼却炉</t>
    <rPh sb="0" eb="2">
      <t>ショウキャク</t>
    </rPh>
    <rPh sb="2" eb="3">
      <t>ロ</t>
    </rPh>
    <phoneticPr fontId="8"/>
  </si>
  <si>
    <t>電気装置</t>
    <rPh sb="0" eb="2">
      <t>デンキ</t>
    </rPh>
    <rPh sb="2" eb="4">
      <t>ソウチ</t>
    </rPh>
    <phoneticPr fontId="8"/>
  </si>
  <si>
    <t>6年</t>
    <rPh sb="1" eb="2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</si>
</sst>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_ ;[Red]\-#,##0\ "/>
    <numFmt numFmtId="179" formatCode="m&quot;月&quot;d&quot;日&quot;;@"/>
  </numFmts>
  <fonts count="3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Arial"/>
      <family val="2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18"/>
      <name val="平成明朝体W3"/>
      <family val="3"/>
      <charset val="128"/>
    </font>
    <font>
      <sz val="16"/>
      <name val="ＭＳ Ｐゴシック"/>
      <family val="3"/>
      <charset val="128"/>
    </font>
    <font>
      <sz val="2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/>
  </cellStyleXfs>
  <cellXfs count="445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/>
    </xf>
    <xf numFmtId="177" fontId="0" fillId="0" borderId="28" xfId="0" applyNumberFormat="1" applyBorder="1" applyAlignment="1">
      <alignment horizontal="distributed" vertical="center" indent="1"/>
    </xf>
    <xf numFmtId="177" fontId="0" fillId="0" borderId="63" xfId="0" applyNumberFormat="1" applyBorder="1" applyAlignment="1">
      <alignment horizontal="distributed" vertical="center" indent="1"/>
    </xf>
    <xf numFmtId="177" fontId="0" fillId="0" borderId="64" xfId="0" applyNumberFormat="1" applyBorder="1" applyAlignment="1">
      <alignment horizontal="distributed" vertical="center" indent="1"/>
    </xf>
    <xf numFmtId="178" fontId="0" fillId="0" borderId="28" xfId="0" applyNumberFormat="1" applyBorder="1" applyAlignment="1">
      <alignment horizontal="right" vertical="center"/>
    </xf>
    <xf numFmtId="178" fontId="0" fillId="0" borderId="75" xfId="0" applyNumberFormat="1" applyBorder="1" applyAlignment="1" applyProtection="1">
      <alignment horizontal="right" vertical="center"/>
      <protection locked="0"/>
    </xf>
    <xf numFmtId="178" fontId="0" fillId="0" borderId="21" xfId="0" applyNumberFormat="1" applyBorder="1" applyAlignment="1" applyProtection="1">
      <alignment horizontal="right" vertical="center"/>
      <protection locked="0"/>
    </xf>
    <xf numFmtId="178" fontId="0" fillId="0" borderId="24" xfId="0" applyNumberFormat="1" applyBorder="1" applyAlignment="1" applyProtection="1">
      <alignment horizontal="right" vertical="center"/>
      <protection locked="0"/>
    </xf>
    <xf numFmtId="178" fontId="0" fillId="0" borderId="76" xfId="0" applyNumberFormat="1" applyBorder="1" applyAlignment="1" applyProtection="1">
      <alignment horizontal="right" vertical="center"/>
      <protection locked="0"/>
    </xf>
    <xf numFmtId="178" fontId="0" fillId="0" borderId="30" xfId="0" applyNumberFormat="1" applyBorder="1" applyAlignment="1" applyProtection="1">
      <alignment horizontal="right" vertical="center"/>
      <protection locked="0"/>
    </xf>
    <xf numFmtId="178" fontId="0" fillId="0" borderId="73" xfId="0" applyNumberFormat="1" applyBorder="1" applyAlignment="1" applyProtection="1">
      <alignment horizontal="right" vertical="center"/>
      <protection locked="0"/>
    </xf>
    <xf numFmtId="178" fontId="0" fillId="0" borderId="83" xfId="0" applyNumberFormat="1" applyBorder="1" applyAlignment="1">
      <alignment horizontal="right" vertical="center"/>
    </xf>
    <xf numFmtId="178" fontId="0" fillId="0" borderId="79" xfId="0" applyNumberFormat="1" applyBorder="1" applyAlignment="1" applyProtection="1">
      <alignment horizontal="right" vertical="center"/>
      <protection locked="0"/>
    </xf>
    <xf numFmtId="178" fontId="0" fillId="0" borderId="68" xfId="0" applyNumberFormat="1" applyBorder="1" applyAlignment="1" applyProtection="1">
      <alignment horizontal="right" vertical="center"/>
      <protection locked="0"/>
    </xf>
    <xf numFmtId="178" fontId="0" fillId="0" borderId="74" xfId="0" applyNumberFormat="1" applyBorder="1" applyAlignment="1" applyProtection="1">
      <alignment horizontal="right" vertical="center"/>
      <protection locked="0"/>
    </xf>
    <xf numFmtId="0" fontId="0" fillId="2" borderId="0" xfId="0" applyFill="1">
      <alignment vertical="center"/>
    </xf>
    <xf numFmtId="0" fontId="7" fillId="2" borderId="55" xfId="0" applyFont="1" applyFill="1" applyBorder="1" applyAlignment="1">
      <alignment horizontal="center" vertical="top"/>
    </xf>
    <xf numFmtId="0" fontId="7" fillId="2" borderId="50" xfId="0" applyFont="1" applyFill="1" applyBorder="1" applyAlignment="1">
      <alignment horizontal="center" vertical="top"/>
    </xf>
    <xf numFmtId="0" fontId="7" fillId="2" borderId="52" xfId="0" applyFont="1" applyFill="1" applyBorder="1" applyAlignment="1">
      <alignment horizontal="center" vertical="top"/>
    </xf>
    <xf numFmtId="176" fontId="0" fillId="0" borderId="96" xfId="0" applyNumberFormat="1" applyBorder="1" applyAlignment="1">
      <alignment horizontal="center" vertical="center"/>
    </xf>
    <xf numFmtId="176" fontId="0" fillId="0" borderId="97" xfId="0" applyNumberFormat="1" applyBorder="1" applyAlignment="1">
      <alignment horizontal="center" vertical="center"/>
    </xf>
    <xf numFmtId="176" fontId="0" fillId="0" borderId="98" xfId="0" applyNumberFormat="1" applyBorder="1" applyAlignment="1">
      <alignment horizontal="center" vertical="center"/>
    </xf>
    <xf numFmtId="176" fontId="0" fillId="0" borderId="99" xfId="0" applyNumberFormat="1" applyBorder="1" applyAlignment="1">
      <alignment horizontal="center" vertical="center"/>
    </xf>
    <xf numFmtId="176" fontId="0" fillId="0" borderId="100" xfId="0" applyNumberFormat="1" applyBorder="1" applyAlignment="1">
      <alignment horizontal="center" vertical="center"/>
    </xf>
    <xf numFmtId="176" fontId="0" fillId="0" borderId="101" xfId="0" applyNumberFormat="1" applyBorder="1" applyAlignment="1">
      <alignment horizontal="center" vertical="center"/>
    </xf>
    <xf numFmtId="176" fontId="0" fillId="0" borderId="102" xfId="0" applyNumberFormat="1" applyBorder="1" applyAlignment="1">
      <alignment horizontal="center" vertical="center"/>
    </xf>
    <xf numFmtId="176" fontId="0" fillId="2" borderId="0" xfId="0" applyNumberFormat="1" applyFill="1" applyAlignment="1">
      <alignment vertical="center"/>
    </xf>
    <xf numFmtId="178" fontId="0" fillId="0" borderId="104" xfId="0" applyNumberFormat="1" applyBorder="1" applyAlignment="1">
      <alignment horizontal="right" vertical="center"/>
    </xf>
    <xf numFmtId="178" fontId="0" fillId="0" borderId="105" xfId="0" applyNumberFormat="1" applyBorder="1" applyAlignment="1">
      <alignment horizontal="right" vertical="center"/>
    </xf>
    <xf numFmtId="178" fontId="0" fillId="0" borderId="95" xfId="0" applyNumberFormat="1" applyBorder="1" applyAlignment="1">
      <alignment horizontal="right" vertical="center"/>
    </xf>
    <xf numFmtId="178" fontId="0" fillId="0" borderId="106" xfId="0" applyNumberFormat="1" applyBorder="1" applyAlignment="1">
      <alignment horizontal="right" vertical="center"/>
    </xf>
    <xf numFmtId="178" fontId="0" fillId="0" borderId="107" xfId="0" applyNumberFormat="1" applyBorder="1" applyAlignment="1">
      <alignment horizontal="right" vertical="center"/>
    </xf>
    <xf numFmtId="178" fontId="0" fillId="0" borderId="67" xfId="0" applyNumberFormat="1" applyBorder="1" applyAlignment="1">
      <alignment horizontal="right" vertical="center"/>
    </xf>
    <xf numFmtId="178" fontId="0" fillId="0" borderId="94" xfId="0" applyNumberFormat="1" applyBorder="1" applyAlignment="1">
      <alignment horizontal="right" vertical="center"/>
    </xf>
    <xf numFmtId="177" fontId="0" fillId="0" borderId="79" xfId="0" applyNumberFormat="1" applyBorder="1" applyAlignment="1">
      <alignment vertical="center" textRotation="255"/>
    </xf>
    <xf numFmtId="177" fontId="0" fillId="0" borderId="66" xfId="0" applyNumberFormat="1" applyBorder="1" applyAlignment="1">
      <alignment vertical="center" textRotation="255"/>
    </xf>
    <xf numFmtId="177" fontId="0" fillId="0" borderId="80" xfId="0" applyNumberFormat="1" applyBorder="1" applyAlignment="1">
      <alignment vertical="center" textRotation="255"/>
    </xf>
    <xf numFmtId="177" fontId="0" fillId="0" borderId="65" xfId="0" applyNumberFormat="1" applyBorder="1" applyAlignment="1">
      <alignment horizontal="center" vertical="center"/>
    </xf>
    <xf numFmtId="0" fontId="12" fillId="3" borderId="0" xfId="2" applyFont="1" applyFill="1" applyAlignment="1" applyProtection="1">
      <alignment horizontal="center" vertical="center"/>
    </xf>
    <xf numFmtId="0" fontId="14" fillId="3" borderId="0" xfId="2" applyFont="1" applyFill="1" applyAlignment="1" applyProtection="1">
      <alignment vertical="center"/>
    </xf>
    <xf numFmtId="0" fontId="6" fillId="2" borderId="0" xfId="2" applyFill="1" applyProtection="1">
      <alignment vertical="center"/>
    </xf>
    <xf numFmtId="0" fontId="6" fillId="0" borderId="0" xfId="2" applyProtection="1">
      <alignment vertical="center"/>
    </xf>
    <xf numFmtId="179" fontId="17" fillId="0" borderId="19" xfId="2" applyNumberFormat="1" applyFont="1" applyBorder="1" applyProtection="1">
      <alignment vertical="center"/>
    </xf>
    <xf numFmtId="0" fontId="18" fillId="0" borderId="17" xfId="2" applyFont="1" applyBorder="1" applyAlignment="1" applyProtection="1">
      <alignment horizontal="left" vertical="center" indent="1"/>
    </xf>
    <xf numFmtId="0" fontId="19" fillId="2" borderId="0" xfId="2" applyFont="1" applyFill="1" applyAlignment="1" applyProtection="1">
      <alignment horizontal="justify" vertical="center"/>
    </xf>
    <xf numFmtId="179" fontId="17" fillId="0" borderId="19" xfId="2" applyNumberFormat="1" applyFont="1" applyBorder="1" applyProtection="1">
      <alignment vertical="center"/>
      <protection locked="0"/>
    </xf>
    <xf numFmtId="0" fontId="6" fillId="0" borderId="17" xfId="2" applyBorder="1" applyAlignment="1" applyProtection="1">
      <alignment horizontal="left" vertical="center" indent="1"/>
      <protection locked="0"/>
    </xf>
    <xf numFmtId="0" fontId="5" fillId="0" borderId="17" xfId="2" applyFont="1" applyBorder="1" applyAlignment="1" applyProtection="1">
      <alignment horizontal="left" vertical="center" indent="1"/>
      <protection locked="0"/>
    </xf>
    <xf numFmtId="0" fontId="4" fillId="0" borderId="17" xfId="2" applyFont="1" applyBorder="1" applyAlignment="1" applyProtection="1">
      <alignment horizontal="left" vertical="center" indent="1"/>
      <protection locked="0"/>
    </xf>
    <xf numFmtId="0" fontId="25" fillId="0" borderId="0" xfId="0" applyFont="1" applyAlignment="1">
      <alignment vertical="center"/>
    </xf>
    <xf numFmtId="0" fontId="26" fillId="2" borderId="0" xfId="0" applyFont="1" applyFill="1" applyAlignment="1">
      <alignment horizontal="justify" vertical="center"/>
    </xf>
    <xf numFmtId="0" fontId="27" fillId="2" borderId="0" xfId="0" applyFont="1" applyFill="1" applyAlignment="1">
      <alignment horizontal="justify" vertical="center"/>
    </xf>
    <xf numFmtId="0" fontId="28" fillId="2" borderId="108" xfId="0" applyFont="1" applyFill="1" applyBorder="1" applyAlignment="1">
      <alignment horizontal="justify" vertical="top" wrapText="1"/>
    </xf>
    <xf numFmtId="0" fontId="29" fillId="2" borderId="9" xfId="0" applyFont="1" applyFill="1" applyBorder="1" applyAlignment="1">
      <alignment horizontal="distributed" vertical="center" wrapText="1" indent="3"/>
    </xf>
    <xf numFmtId="0" fontId="28" fillId="2" borderId="109" xfId="0" applyFont="1" applyFill="1" applyBorder="1" applyAlignment="1">
      <alignment horizontal="justify" vertical="top" wrapText="1"/>
    </xf>
    <xf numFmtId="0" fontId="30" fillId="2" borderId="0" xfId="0" applyFont="1" applyFill="1" applyAlignment="1">
      <alignment horizontal="justify" vertical="center"/>
    </xf>
    <xf numFmtId="176" fontId="0" fillId="0" borderId="0" xfId="0" applyNumberFormat="1" applyAlignment="1" applyProtection="1">
      <alignment horizontal="center"/>
    </xf>
    <xf numFmtId="176" fontId="0" fillId="0" borderId="0" xfId="0" applyNumberFormat="1" applyBorder="1" applyAlignment="1" applyProtection="1">
      <alignment horizontal="center"/>
    </xf>
    <xf numFmtId="176" fontId="0" fillId="0" borderId="11" xfId="0" applyNumberFormat="1" applyBorder="1">
      <alignment vertical="center"/>
    </xf>
    <xf numFmtId="176" fontId="0" fillId="0" borderId="10" xfId="0" applyNumberFormat="1" applyBorder="1">
      <alignment vertical="center"/>
    </xf>
    <xf numFmtId="177" fontId="0" fillId="0" borderId="24" xfId="0" applyNumberFormat="1" applyBorder="1" applyAlignment="1" applyProtection="1">
      <alignment horizontal="right" vertical="center"/>
      <protection locked="0"/>
    </xf>
    <xf numFmtId="177" fontId="0" fillId="0" borderId="73" xfId="0" applyNumberFormat="1" applyBorder="1" applyAlignment="1" applyProtection="1">
      <alignment horizontal="right" vertical="center"/>
      <protection locked="0"/>
    </xf>
    <xf numFmtId="177" fontId="0" fillId="0" borderId="74" xfId="0" applyNumberFormat="1" applyBorder="1" applyAlignment="1" applyProtection="1">
      <alignment horizontal="right" vertical="center"/>
      <protection locked="0"/>
    </xf>
    <xf numFmtId="0" fontId="0" fillId="0" borderId="94" xfId="0" applyBorder="1" applyAlignment="1">
      <alignment horizontal="distributed" vertical="center" indent="1"/>
    </xf>
    <xf numFmtId="178" fontId="0" fillId="0" borderId="121" xfId="0" applyNumberFormat="1" applyBorder="1" applyAlignment="1">
      <alignment horizontal="right" vertical="center"/>
    </xf>
    <xf numFmtId="49" fontId="0" fillId="0" borderId="104" xfId="0" applyNumberFormat="1" applyBorder="1" applyAlignment="1">
      <alignment horizontal="right" vertical="center"/>
    </xf>
    <xf numFmtId="178" fontId="0" fillId="0" borderId="118" xfId="0" applyNumberFormat="1" applyBorder="1" applyAlignment="1">
      <alignment horizontal="right" vertical="center"/>
    </xf>
    <xf numFmtId="49" fontId="0" fillId="0" borderId="54" xfId="0" applyNumberFormat="1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textRotation="255"/>
    </xf>
    <xf numFmtId="0" fontId="0" fillId="0" borderId="3" xfId="0" applyFill="1" applyBorder="1" applyAlignment="1">
      <alignment horizontal="center" vertical="center" textRotation="255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8" fontId="0" fillId="0" borderId="124" xfId="0" applyNumberFormat="1" applyBorder="1" applyAlignment="1" applyProtection="1">
      <alignment horizontal="right" vertical="center"/>
      <protection locked="0"/>
    </xf>
    <xf numFmtId="177" fontId="0" fillId="0" borderId="124" xfId="0" applyNumberFormat="1" applyBorder="1">
      <alignment vertical="center"/>
    </xf>
    <xf numFmtId="177" fontId="0" fillId="0" borderId="125" xfId="0" applyNumberFormat="1" applyBorder="1">
      <alignment vertical="center"/>
    </xf>
    <xf numFmtId="178" fontId="0" fillId="0" borderId="126" xfId="0" applyNumberFormat="1" applyBorder="1" applyAlignment="1" applyProtection="1">
      <alignment horizontal="right" vertical="center"/>
      <protection locked="0"/>
    </xf>
    <xf numFmtId="177" fontId="0" fillId="0" borderId="126" xfId="0" applyNumberFormat="1" applyBorder="1">
      <alignment vertical="center"/>
    </xf>
    <xf numFmtId="177" fontId="0" fillId="0" borderId="127" xfId="0" applyNumberFormat="1" applyBorder="1">
      <alignment vertical="center"/>
    </xf>
    <xf numFmtId="178" fontId="0" fillId="0" borderId="128" xfId="0" applyNumberFormat="1" applyBorder="1" applyAlignment="1" applyProtection="1">
      <alignment horizontal="right" vertical="center"/>
      <protection locked="0"/>
    </xf>
    <xf numFmtId="177" fontId="0" fillId="0" borderId="128" xfId="0" applyNumberFormat="1" applyBorder="1">
      <alignment vertical="center"/>
    </xf>
    <xf numFmtId="177" fontId="0" fillId="0" borderId="129" xfId="0" applyNumberFormat="1" applyBorder="1">
      <alignment vertical="center"/>
    </xf>
    <xf numFmtId="177" fontId="0" fillId="0" borderId="130" xfId="0" applyNumberFormat="1" applyBorder="1">
      <alignment vertical="center"/>
    </xf>
    <xf numFmtId="177" fontId="0" fillId="0" borderId="123" xfId="0" applyNumberFormat="1" applyBorder="1">
      <alignment vertical="center"/>
    </xf>
    <xf numFmtId="177" fontId="0" fillId="0" borderId="131" xfId="0" applyNumberFormat="1" applyBorder="1">
      <alignment vertical="center"/>
    </xf>
    <xf numFmtId="177" fontId="0" fillId="0" borderId="132" xfId="0" applyNumberFormat="1" applyBorder="1">
      <alignment vertical="center"/>
    </xf>
    <xf numFmtId="177" fontId="0" fillId="0" borderId="133" xfId="0" applyNumberFormat="1" applyBorder="1">
      <alignment vertical="center"/>
    </xf>
    <xf numFmtId="177" fontId="0" fillId="0" borderId="18" xfId="0" applyNumberFormat="1" applyBorder="1">
      <alignment vertical="center"/>
    </xf>
    <xf numFmtId="177" fontId="0" fillId="0" borderId="134" xfId="0" applyNumberFormat="1" applyBorder="1">
      <alignment vertical="center"/>
    </xf>
    <xf numFmtId="177" fontId="0" fillId="0" borderId="73" xfId="0" applyNumberFormat="1" applyBorder="1">
      <alignment vertical="center"/>
    </xf>
    <xf numFmtId="177" fontId="0" fillId="0" borderId="135" xfId="0" applyNumberFormat="1" applyBorder="1">
      <alignment vertical="center"/>
    </xf>
    <xf numFmtId="177" fontId="0" fillId="0" borderId="13" xfId="0" applyNumberFormat="1" applyBorder="1">
      <alignment vertical="center"/>
    </xf>
    <xf numFmtId="177" fontId="0" fillId="0" borderId="136" xfId="0" applyNumberFormat="1" applyBorder="1">
      <alignment vertical="center"/>
    </xf>
    <xf numFmtId="177" fontId="0" fillId="0" borderId="74" xfId="0" applyNumberFormat="1" applyBorder="1">
      <alignment vertical="center"/>
    </xf>
    <xf numFmtId="178" fontId="0" fillId="0" borderId="137" xfId="0" applyNumberFormat="1" applyBorder="1" applyAlignment="1" applyProtection="1">
      <alignment horizontal="right" vertical="center"/>
      <protection locked="0"/>
    </xf>
    <xf numFmtId="178" fontId="0" fillId="0" borderId="138" xfId="0" applyNumberFormat="1" applyBorder="1" applyAlignment="1" applyProtection="1">
      <alignment horizontal="right" vertical="center"/>
      <protection locked="0"/>
    </xf>
    <xf numFmtId="178" fontId="0" fillId="0" borderId="139" xfId="0" applyNumberFormat="1" applyBorder="1" applyAlignment="1" applyProtection="1">
      <alignment horizontal="right" vertical="center"/>
      <protection locked="0"/>
    </xf>
    <xf numFmtId="176" fontId="0" fillId="0" borderId="1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42" xfId="0" applyNumberFormat="1" applyBorder="1" applyAlignment="1">
      <alignment horizontal="distributed" vertical="center" indent="1"/>
    </xf>
    <xf numFmtId="176" fontId="0" fillId="0" borderId="143" xfId="0" applyNumberFormat="1" applyBorder="1">
      <alignment vertical="center"/>
    </xf>
    <xf numFmtId="176" fontId="0" fillId="0" borderId="144" xfId="0" applyNumberFormat="1" applyBorder="1">
      <alignment vertical="center"/>
    </xf>
    <xf numFmtId="176" fontId="0" fillId="0" borderId="63" xfId="0" applyNumberFormat="1" applyBorder="1" applyAlignment="1">
      <alignment horizontal="distributed" vertical="center" indent="1"/>
    </xf>
    <xf numFmtId="176" fontId="0" fillId="0" borderId="16" xfId="0" applyNumberFormat="1" applyBorder="1">
      <alignment vertical="center"/>
    </xf>
    <xf numFmtId="176" fontId="0" fillId="0" borderId="28" xfId="0" applyNumberFormat="1" applyBorder="1" applyAlignment="1">
      <alignment horizontal="distributed" vertical="center" indent="1"/>
    </xf>
    <xf numFmtId="176" fontId="0" fillId="0" borderId="34" xfId="0" applyNumberFormat="1" applyBorder="1">
      <alignment vertical="center"/>
    </xf>
    <xf numFmtId="176" fontId="0" fillId="0" borderId="64" xfId="0" applyNumberFormat="1" applyBorder="1" applyAlignment="1">
      <alignment horizontal="distributed" vertical="center" indent="1"/>
    </xf>
    <xf numFmtId="176" fontId="0" fillId="0" borderId="145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46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22" xfId="0" applyNumberFormat="1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176" fontId="21" fillId="2" borderId="18" xfId="2" applyNumberFormat="1" applyFont="1" applyFill="1" applyBorder="1" applyAlignment="1" applyProtection="1">
      <alignment horizontal="right" vertical="center"/>
    </xf>
    <xf numFmtId="176" fontId="21" fillId="2" borderId="17" xfId="2" applyNumberFormat="1" applyFont="1" applyFill="1" applyBorder="1" applyAlignment="1" applyProtection="1">
      <alignment horizontal="right" vertical="center"/>
    </xf>
    <xf numFmtId="176" fontId="21" fillId="2" borderId="1" xfId="2" applyNumberFormat="1" applyFont="1" applyFill="1" applyBorder="1" applyAlignment="1" applyProtection="1">
      <alignment horizontal="right" vertical="center"/>
    </xf>
    <xf numFmtId="176" fontId="21" fillId="2" borderId="16" xfId="2" applyNumberFormat="1" applyFont="1" applyFill="1" applyBorder="1" applyAlignment="1" applyProtection="1">
      <alignment horizontal="right" vertical="center"/>
    </xf>
    <xf numFmtId="176" fontId="21" fillId="2" borderId="20" xfId="2" applyNumberFormat="1" applyFont="1" applyFill="1" applyBorder="1" applyAlignment="1" applyProtection="1">
      <alignment horizontal="right" vertical="center"/>
    </xf>
    <xf numFmtId="176" fontId="21" fillId="2" borderId="19" xfId="2" applyNumberFormat="1" applyFont="1" applyFill="1" applyBorder="1" applyAlignment="1" applyProtection="1">
      <alignment horizontal="right" vertical="center"/>
    </xf>
    <xf numFmtId="176" fontId="6" fillId="2" borderId="0" xfId="2" applyNumberFormat="1" applyFill="1" applyBorder="1" applyAlignment="1" applyProtection="1">
      <alignment horizontal="center" vertical="distributed" justifyLastLine="1"/>
    </xf>
    <xf numFmtId="176" fontId="21" fillId="2" borderId="0" xfId="2" applyNumberFormat="1" applyFont="1" applyFill="1" applyBorder="1" applyAlignment="1" applyProtection="1">
      <alignment horizontal="center"/>
    </xf>
    <xf numFmtId="176" fontId="21" fillId="2" borderId="21" xfId="2" applyNumberFormat="1" applyFont="1" applyFill="1" applyBorder="1" applyAlignment="1" applyProtection="1">
      <alignment horizontal="center"/>
    </xf>
    <xf numFmtId="176" fontId="6" fillId="2" borderId="29" xfId="2" applyNumberFormat="1" applyFill="1" applyBorder="1" applyAlignment="1" applyProtection="1">
      <alignment horizontal="center" vertical="center"/>
    </xf>
    <xf numFmtId="176" fontId="21" fillId="2" borderId="63" xfId="2" applyNumberFormat="1" applyFont="1" applyFill="1" applyBorder="1" applyAlignment="1" applyProtection="1">
      <alignment horizontal="right" vertical="center"/>
    </xf>
    <xf numFmtId="176" fontId="21" fillId="2" borderId="57" xfId="2" applyNumberFormat="1" applyFont="1" applyFill="1" applyBorder="1" applyAlignment="1" applyProtection="1">
      <alignment horizontal="right" vertical="center"/>
    </xf>
    <xf numFmtId="176" fontId="6" fillId="2" borderId="22" xfId="2" applyNumberFormat="1" applyFill="1" applyBorder="1" applyAlignment="1" applyProtection="1">
      <alignment horizontal="center" vertical="center"/>
    </xf>
    <xf numFmtId="176" fontId="21" fillId="2" borderId="26" xfId="2" applyNumberFormat="1" applyFont="1" applyFill="1" applyBorder="1" applyAlignment="1" applyProtection="1">
      <alignment horizontal="right" vertical="center"/>
    </xf>
    <xf numFmtId="176" fontId="21" fillId="2" borderId="7" xfId="2" applyNumberFormat="1" applyFont="1" applyFill="1" applyBorder="1" applyAlignment="1" applyProtection="1">
      <alignment horizontal="right" vertical="center"/>
    </xf>
    <xf numFmtId="176" fontId="21" fillId="2" borderId="4" xfId="2" applyNumberFormat="1" applyFont="1" applyFill="1" applyBorder="1" applyAlignment="1" applyProtection="1">
      <alignment horizontal="right" vertical="center"/>
    </xf>
    <xf numFmtId="176" fontId="21" fillId="2" borderId="25" xfId="2" applyNumberFormat="1" applyFont="1" applyFill="1" applyBorder="1" applyAlignment="1" applyProtection="1">
      <alignment horizontal="right" vertical="center"/>
    </xf>
    <xf numFmtId="176" fontId="21" fillId="2" borderId="27" xfId="2" applyNumberFormat="1" applyFont="1" applyFill="1" applyBorder="1" applyAlignment="1" applyProtection="1">
      <alignment horizontal="right" vertical="center"/>
    </xf>
    <xf numFmtId="176" fontId="21" fillId="2" borderId="6" xfId="2" applyNumberFormat="1" applyFont="1" applyFill="1" applyBorder="1" applyAlignment="1" applyProtection="1">
      <alignment horizontal="right" vertical="center"/>
    </xf>
    <xf numFmtId="176" fontId="6" fillId="2" borderId="30" xfId="2" applyNumberFormat="1" applyFill="1" applyBorder="1" applyAlignment="1" applyProtection="1">
      <alignment horizontal="center" vertical="distributed" justifyLastLine="1"/>
    </xf>
    <xf numFmtId="176" fontId="21" fillId="2" borderId="117" xfId="2" applyNumberFormat="1" applyFont="1" applyFill="1" applyBorder="1" applyAlignment="1" applyProtection="1">
      <alignment horizontal="right" vertical="center"/>
    </xf>
    <xf numFmtId="176" fontId="21" fillId="2" borderId="30" xfId="2" applyNumberFormat="1" applyFont="1" applyFill="1" applyBorder="1" applyAlignment="1" applyProtection="1">
      <alignment horizontal="right" vertical="center"/>
    </xf>
    <xf numFmtId="176" fontId="6" fillId="2" borderId="28" xfId="2" applyNumberFormat="1" applyFill="1" applyBorder="1" applyAlignment="1" applyProtection="1">
      <alignment horizontal="center" vertical="center"/>
    </xf>
    <xf numFmtId="176" fontId="6" fillId="2" borderId="21" xfId="2" applyNumberFormat="1" applyFill="1" applyBorder="1" applyAlignment="1" applyProtection="1">
      <alignment horizontal="center" vertical="distributed" justifyLastLine="1"/>
    </xf>
    <xf numFmtId="176" fontId="21" fillId="2" borderId="0" xfId="2" applyNumberFormat="1" applyFont="1" applyFill="1" applyBorder="1" applyAlignment="1" applyProtection="1">
      <alignment horizontal="right" vertical="center"/>
    </xf>
    <xf numFmtId="176" fontId="21" fillId="2" borderId="21" xfId="2" applyNumberFormat="1" applyFont="1" applyFill="1" applyBorder="1" applyAlignment="1" applyProtection="1">
      <alignment horizontal="right" vertical="center"/>
    </xf>
    <xf numFmtId="176" fontId="6" fillId="0" borderId="0" xfId="2" applyNumberFormat="1" applyAlignment="1" applyProtection="1">
      <alignment horizontal="center"/>
    </xf>
    <xf numFmtId="176" fontId="21" fillId="2" borderId="57" xfId="2" applyNumberFormat="1" applyFont="1" applyFill="1" applyBorder="1" applyAlignment="1" applyProtection="1">
      <alignment horizontal="right" vertical="center"/>
      <protection locked="0"/>
    </xf>
    <xf numFmtId="176" fontId="21" fillId="2" borderId="1" xfId="2" applyNumberFormat="1" applyFont="1" applyFill="1" applyBorder="1" applyAlignment="1" applyProtection="1">
      <alignment horizontal="right" vertical="center"/>
      <protection locked="0"/>
    </xf>
    <xf numFmtId="176" fontId="21" fillId="2" borderId="16" xfId="2" applyNumberFormat="1" applyFont="1" applyFill="1" applyBorder="1" applyAlignment="1" applyProtection="1">
      <alignment horizontal="right" vertical="center"/>
      <protection locked="0"/>
    </xf>
    <xf numFmtId="176" fontId="21" fillId="2" borderId="17" xfId="2" applyNumberFormat="1" applyFont="1" applyFill="1" applyBorder="1" applyAlignment="1" applyProtection="1">
      <alignment horizontal="right" vertical="center"/>
      <protection locked="0"/>
    </xf>
    <xf numFmtId="176" fontId="21" fillId="2" borderId="19" xfId="2" applyNumberFormat="1" applyFont="1" applyFill="1" applyBorder="1" applyAlignment="1" applyProtection="1">
      <alignment horizontal="right" vertical="center"/>
      <protection locked="0"/>
    </xf>
    <xf numFmtId="176" fontId="21" fillId="2" borderId="20" xfId="2" applyNumberFormat="1" applyFont="1" applyFill="1" applyBorder="1" applyAlignment="1" applyProtection="1">
      <alignment horizontal="right" vertical="center"/>
      <protection locked="0"/>
    </xf>
    <xf numFmtId="176" fontId="7" fillId="2" borderId="29" xfId="2" applyNumberFormat="1" applyFont="1" applyFill="1" applyBorder="1" applyAlignment="1" applyProtection="1">
      <alignment horizontal="center" vertical="center"/>
    </xf>
    <xf numFmtId="176" fontId="0" fillId="0" borderId="58" xfId="0" applyNumberFormat="1" applyBorder="1">
      <alignment vertical="center"/>
    </xf>
    <xf numFmtId="176" fontId="0" fillId="0" borderId="147" xfId="0" applyNumberFormat="1" applyBorder="1">
      <alignment vertical="center"/>
    </xf>
    <xf numFmtId="176" fontId="0" fillId="0" borderId="92" xfId="0" applyNumberFormat="1" applyBorder="1">
      <alignment vertical="center"/>
    </xf>
    <xf numFmtId="176" fontId="0" fillId="0" borderId="113" xfId="0" applyNumberFormat="1" applyBorder="1">
      <alignment vertical="center"/>
    </xf>
    <xf numFmtId="176" fontId="0" fillId="0" borderId="93" xfId="0" applyNumberFormat="1" applyBorder="1">
      <alignment vertical="center"/>
    </xf>
    <xf numFmtId="0" fontId="0" fillId="0" borderId="148" xfId="0" applyBorder="1">
      <alignment vertical="center"/>
    </xf>
    <xf numFmtId="0" fontId="0" fillId="0" borderId="149" xfId="0" applyBorder="1">
      <alignment vertical="center"/>
    </xf>
    <xf numFmtId="0" fontId="0" fillId="0" borderId="17" xfId="0" applyBorder="1">
      <alignment vertical="center"/>
    </xf>
    <xf numFmtId="0" fontId="0" fillId="0" borderId="54" xfId="0" applyBorder="1">
      <alignment vertical="center"/>
    </xf>
    <xf numFmtId="0" fontId="0" fillId="0" borderId="47" xfId="0" applyBorder="1">
      <alignment vertical="center"/>
    </xf>
    <xf numFmtId="0" fontId="0" fillId="0" borderId="51" xfId="0" applyBorder="1">
      <alignment vertical="center"/>
    </xf>
    <xf numFmtId="0" fontId="0" fillId="0" borderId="150" xfId="0" applyBorder="1">
      <alignment vertical="center"/>
    </xf>
    <xf numFmtId="0" fontId="0" fillId="0" borderId="16" xfId="0" applyBorder="1">
      <alignment vertical="center"/>
    </xf>
    <xf numFmtId="0" fontId="0" fillId="0" borderId="34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13" xfId="0" applyBorder="1">
      <alignment vertical="center"/>
    </xf>
    <xf numFmtId="0" fontId="0" fillId="0" borderId="140" xfId="0" applyBorder="1">
      <alignment vertical="center"/>
    </xf>
    <xf numFmtId="0" fontId="0" fillId="0" borderId="19" xfId="0" applyBorder="1">
      <alignment vertical="center"/>
    </xf>
    <xf numFmtId="0" fontId="0" fillId="0" borderId="116" xfId="0" applyBorder="1">
      <alignment vertical="center"/>
    </xf>
    <xf numFmtId="0" fontId="0" fillId="0" borderId="114" xfId="0" applyBorder="1">
      <alignment vertical="center"/>
    </xf>
    <xf numFmtId="0" fontId="0" fillId="0" borderId="57" xfId="0" applyBorder="1">
      <alignment vertical="center"/>
    </xf>
    <xf numFmtId="0" fontId="0" fillId="0" borderId="93" xfId="0" applyBorder="1">
      <alignment vertical="center"/>
    </xf>
    <xf numFmtId="0" fontId="0" fillId="0" borderId="14" xfId="0" applyBorder="1">
      <alignment vertical="center"/>
    </xf>
    <xf numFmtId="0" fontId="0" fillId="0" borderId="122" xfId="0" applyBorder="1">
      <alignment vertical="center"/>
    </xf>
    <xf numFmtId="0" fontId="22" fillId="2" borderId="0" xfId="2" applyFont="1" applyFill="1" applyBorder="1" applyAlignment="1" applyProtection="1">
      <alignment vertical="center"/>
    </xf>
    <xf numFmtId="0" fontId="6" fillId="2" borderId="0" xfId="2" applyFill="1" applyBorder="1" applyAlignment="1" applyProtection="1">
      <alignment vertical="center"/>
    </xf>
    <xf numFmtId="0" fontId="11" fillId="2" borderId="0" xfId="2" applyFont="1" applyFill="1" applyBorder="1" applyAlignment="1" applyProtection="1">
      <alignment vertical="center"/>
    </xf>
    <xf numFmtId="176" fontId="6" fillId="2" borderId="0" xfId="2" applyNumberFormat="1" applyFill="1" applyAlignment="1" applyProtection="1">
      <alignment horizontal="center"/>
    </xf>
    <xf numFmtId="176" fontId="6" fillId="2" borderId="20" xfId="2" applyNumberFormat="1" applyFill="1" applyBorder="1" applyAlignment="1" applyProtection="1">
      <alignment horizontal="center" vertical="center" textRotation="255"/>
    </xf>
    <xf numFmtId="176" fontId="6" fillId="2" borderId="1" xfId="2" applyNumberFormat="1" applyFill="1" applyBorder="1" applyAlignment="1" applyProtection="1">
      <alignment horizontal="center" vertical="center" textRotation="255"/>
    </xf>
    <xf numFmtId="176" fontId="6" fillId="2" borderId="17" xfId="2" applyNumberFormat="1" applyFill="1" applyBorder="1" applyAlignment="1" applyProtection="1">
      <alignment horizontal="center" vertical="center" textRotation="255"/>
    </xf>
    <xf numFmtId="176" fontId="6" fillId="2" borderId="30" xfId="2" applyNumberFormat="1" applyFill="1" applyBorder="1" applyAlignment="1" applyProtection="1">
      <alignment horizontal="center"/>
    </xf>
    <xf numFmtId="176" fontId="6" fillId="2" borderId="1" xfId="2" applyNumberFormat="1" applyFill="1" applyBorder="1" applyAlignment="1" applyProtection="1">
      <alignment horizontal="center"/>
    </xf>
    <xf numFmtId="176" fontId="6" fillId="2" borderId="16" xfId="2" applyNumberFormat="1" applyFill="1" applyBorder="1" applyAlignment="1" applyProtection="1">
      <alignment horizontal="center"/>
    </xf>
    <xf numFmtId="176" fontId="6" fillId="2" borderId="22" xfId="2" applyNumberFormat="1" applyFill="1" applyBorder="1" applyAlignment="1" applyProtection="1">
      <alignment horizontal="center" vertical="distributed" justifyLastLine="1"/>
    </xf>
    <xf numFmtId="176" fontId="6" fillId="2" borderId="0" xfId="2" applyNumberFormat="1" applyFill="1" applyBorder="1" applyAlignment="1" applyProtection="1">
      <alignment horizontal="center"/>
    </xf>
    <xf numFmtId="176" fontId="6" fillId="2" borderId="32" xfId="2" applyNumberFormat="1" applyFill="1" applyBorder="1" applyAlignment="1" applyProtection="1">
      <alignment horizontal="center"/>
    </xf>
    <xf numFmtId="176" fontId="6" fillId="2" borderId="21" xfId="2" applyNumberFormat="1" applyFill="1" applyBorder="1" applyAlignment="1" applyProtection="1">
      <alignment horizontal="center"/>
    </xf>
    <xf numFmtId="176" fontId="6" fillId="2" borderId="18" xfId="2" applyNumberFormat="1" applyFill="1" applyBorder="1" applyAlignment="1" applyProtection="1">
      <alignment horizontal="right" vertical="center"/>
    </xf>
    <xf numFmtId="176" fontId="6" fillId="2" borderId="17" xfId="2" applyNumberFormat="1" applyFill="1" applyBorder="1" applyAlignment="1" applyProtection="1">
      <alignment horizontal="right" vertical="center"/>
    </xf>
    <xf numFmtId="176" fontId="6" fillId="2" borderId="1" xfId="2" applyNumberFormat="1" applyFill="1" applyBorder="1" applyAlignment="1" applyProtection="1">
      <alignment horizontal="right" vertical="center"/>
    </xf>
    <xf numFmtId="176" fontId="6" fillId="2" borderId="16" xfId="2" applyNumberFormat="1" applyFill="1" applyBorder="1" applyAlignment="1" applyProtection="1">
      <alignment horizontal="right" vertical="center"/>
    </xf>
    <xf numFmtId="176" fontId="6" fillId="2" borderId="20" xfId="2" applyNumberFormat="1" applyFill="1" applyBorder="1" applyAlignment="1" applyProtection="1">
      <alignment horizontal="right" vertical="center"/>
    </xf>
    <xf numFmtId="176" fontId="6" fillId="2" borderId="19" xfId="2" applyNumberFormat="1" applyFill="1" applyBorder="1" applyAlignment="1" applyProtection="1">
      <alignment horizontal="right" vertical="center"/>
    </xf>
    <xf numFmtId="176" fontId="6" fillId="2" borderId="0" xfId="2" applyNumberFormat="1" applyFill="1" applyBorder="1" applyAlignment="1" applyProtection="1">
      <alignment horizontal="right" vertical="center"/>
    </xf>
    <xf numFmtId="176" fontId="6" fillId="2" borderId="30" xfId="2" applyNumberFormat="1" applyFill="1" applyBorder="1" applyAlignment="1" applyProtection="1">
      <alignment horizontal="right" vertical="center"/>
    </xf>
    <xf numFmtId="176" fontId="6" fillId="2" borderId="29" xfId="2" applyNumberFormat="1" applyFill="1" applyBorder="1" applyAlignment="1" applyProtection="1">
      <alignment horizontal="center" vertical="center" readingOrder="1"/>
    </xf>
    <xf numFmtId="176" fontId="6" fillId="2" borderId="29" xfId="2" applyNumberFormat="1" applyFill="1" applyBorder="1" applyAlignment="1" applyProtection="1">
      <alignment horizontal="center" vertical="distributed" readingOrder="1"/>
    </xf>
    <xf numFmtId="176" fontId="6" fillId="2" borderId="28" xfId="2" applyNumberFormat="1" applyFill="1" applyBorder="1" applyAlignment="1" applyProtection="1">
      <alignment horizontal="center" vertical="center" readingOrder="1"/>
    </xf>
    <xf numFmtId="176" fontId="6" fillId="2" borderId="28" xfId="2" applyNumberFormat="1" applyFill="1" applyBorder="1" applyAlignment="1" applyProtection="1">
      <alignment horizontal="center" vertical="distributed" readingOrder="1"/>
    </xf>
    <xf numFmtId="176" fontId="6" fillId="2" borderId="117" xfId="2" applyNumberFormat="1" applyFill="1" applyBorder="1" applyAlignment="1" applyProtection="1">
      <alignment horizontal="center" vertical="distributed" justifyLastLine="1"/>
    </xf>
    <xf numFmtId="176" fontId="6" fillId="0" borderId="0" xfId="2" applyNumberFormat="1" applyBorder="1" applyAlignment="1" applyProtection="1">
      <alignment horizontal="center"/>
    </xf>
    <xf numFmtId="176" fontId="6" fillId="0" borderId="0" xfId="2" applyNumberFormat="1" applyAlignment="1" applyProtection="1">
      <alignment horizontal="center" vertical="center" textRotation="255"/>
    </xf>
    <xf numFmtId="0" fontId="0" fillId="0" borderId="3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53" xfId="0" applyBorder="1" applyAlignment="1">
      <alignment horizontal="center" vertical="center"/>
    </xf>
    <xf numFmtId="176" fontId="3" fillId="2" borderId="29" xfId="2" applyNumberFormat="1" applyFont="1" applyFill="1" applyBorder="1" applyAlignment="1" applyProtection="1">
      <alignment horizontal="center" vertical="center"/>
    </xf>
    <xf numFmtId="178" fontId="0" fillId="0" borderId="159" xfId="0" applyNumberFormat="1" applyBorder="1" applyAlignment="1">
      <alignment horizontal="right" vertical="center"/>
    </xf>
    <xf numFmtId="178" fontId="0" fillId="0" borderId="158" xfId="0" applyNumberFormat="1" applyBorder="1" applyAlignment="1">
      <alignment horizontal="right" vertical="center"/>
    </xf>
    <xf numFmtId="176" fontId="0" fillId="0" borderId="74" xfId="0" applyNumberFormat="1" applyBorder="1" applyAlignment="1">
      <alignment horizontal="distributed" vertical="center" indent="1"/>
    </xf>
    <xf numFmtId="176" fontId="0" fillId="0" borderId="24" xfId="0" applyNumberFormat="1" applyBorder="1" applyAlignment="1">
      <alignment horizontal="distributed" vertical="center" indent="1"/>
    </xf>
    <xf numFmtId="176" fontId="0" fillId="0" borderId="73" xfId="0" applyNumberFormat="1" applyBorder="1" applyAlignment="1">
      <alignment horizontal="distributed" vertical="center" indent="1"/>
    </xf>
    <xf numFmtId="176" fontId="0" fillId="0" borderId="132" xfId="0" applyNumberFormat="1" applyBorder="1" applyAlignment="1">
      <alignment horizontal="distributed" vertical="center" indent="1"/>
    </xf>
    <xf numFmtId="176" fontId="0" fillId="0" borderId="160" xfId="0" applyNumberFormat="1" applyBorder="1" applyAlignment="1">
      <alignment horizontal="distributed" vertical="center" indent="1"/>
    </xf>
    <xf numFmtId="176" fontId="0" fillId="0" borderId="123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90" xfId="0" applyNumberFormat="1" applyBorder="1">
      <alignment vertical="center"/>
    </xf>
    <xf numFmtId="176" fontId="0" fillId="0" borderId="161" xfId="0" applyNumberFormat="1" applyBorder="1">
      <alignment vertical="center"/>
    </xf>
    <xf numFmtId="176" fontId="0" fillId="0" borderId="118" xfId="0" applyNumberFormat="1" applyBorder="1">
      <alignment vertical="center"/>
    </xf>
    <xf numFmtId="0" fontId="0" fillId="0" borderId="90" xfId="0" applyBorder="1">
      <alignment vertical="center"/>
    </xf>
    <xf numFmtId="0" fontId="0" fillId="0" borderId="162" xfId="0" applyBorder="1">
      <alignment vertical="center"/>
    </xf>
    <xf numFmtId="0" fontId="0" fillId="0" borderId="23" xfId="0" applyBorder="1">
      <alignment vertical="center"/>
    </xf>
    <xf numFmtId="0" fontId="0" fillId="0" borderId="103" xfId="0" applyBorder="1">
      <alignment vertical="center"/>
    </xf>
    <xf numFmtId="0" fontId="0" fillId="0" borderId="160" xfId="0" applyBorder="1" applyAlignment="1">
      <alignment horizontal="distributed" vertical="center" indent="1"/>
    </xf>
    <xf numFmtId="0" fontId="0" fillId="0" borderId="163" xfId="0" applyBorder="1">
      <alignment vertical="center"/>
    </xf>
    <xf numFmtId="176" fontId="2" fillId="2" borderId="29" xfId="2" applyNumberFormat="1" applyFont="1" applyFill="1" applyBorder="1" applyAlignment="1" applyProtection="1">
      <alignment horizontal="center" vertical="center"/>
    </xf>
    <xf numFmtId="49" fontId="0" fillId="0" borderId="0" xfId="0" applyNumberFormat="1">
      <alignment vertical="center"/>
    </xf>
    <xf numFmtId="176" fontId="33" fillId="2" borderId="16" xfId="2" applyNumberFormat="1" applyFont="1" applyFill="1" applyBorder="1" applyAlignment="1" applyProtection="1">
      <alignment horizontal="right" vertical="center"/>
    </xf>
    <xf numFmtId="49" fontId="7" fillId="0" borderId="54" xfId="0" applyNumberFormat="1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0" fontId="7" fillId="0" borderId="51" xfId="0" applyFont="1" applyFill="1" applyBorder="1" applyAlignment="1">
      <alignment horizontal="center"/>
    </xf>
    <xf numFmtId="176" fontId="1" fillId="2" borderId="29" xfId="2" applyNumberFormat="1" applyFont="1" applyFill="1" applyBorder="1" applyAlignment="1" applyProtection="1">
      <alignment horizontal="center" vertical="center"/>
    </xf>
    <xf numFmtId="0" fontId="0" fillId="0" borderId="115" xfId="0" applyFill="1" applyBorder="1" applyAlignment="1">
      <alignment horizontal="distributed" vertical="center" indent="2"/>
    </xf>
    <xf numFmtId="0" fontId="0" fillId="0" borderId="50" xfId="0" applyFill="1" applyBorder="1" applyAlignment="1">
      <alignment horizontal="distributed" vertical="center" indent="2"/>
    </xf>
    <xf numFmtId="0" fontId="0" fillId="0" borderId="52" xfId="0" applyFill="1" applyBorder="1" applyAlignment="1">
      <alignment horizontal="distributed" vertical="center" indent="2"/>
    </xf>
    <xf numFmtId="176" fontId="0" fillId="0" borderId="61" xfId="0" applyNumberFormat="1" applyBorder="1" applyAlignment="1" applyProtection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7" xfId="0" applyNumberForma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0" borderId="16" xfId="0" applyNumberFormat="1" applyBorder="1" applyAlignment="1" applyProtection="1">
      <alignment horizontal="center" vertical="center"/>
      <protection locked="0"/>
    </xf>
    <xf numFmtId="176" fontId="0" fillId="0" borderId="33" xfId="0" applyNumberFormat="1" applyBorder="1" applyAlignment="1">
      <alignment horizontal="center" vertical="center"/>
    </xf>
    <xf numFmtId="176" fontId="0" fillId="0" borderId="2" xfId="0" applyNumberFormat="1" applyFill="1" applyBorder="1" applyAlignment="1" applyProtection="1">
      <alignment horizontal="center" vertical="center"/>
      <protection locked="0"/>
    </xf>
    <xf numFmtId="176" fontId="0" fillId="0" borderId="5" xfId="0" applyNumberFormat="1" applyFill="1" applyBorder="1" applyAlignment="1" applyProtection="1">
      <alignment horizontal="center" vertical="center"/>
      <protection locked="0"/>
    </xf>
    <xf numFmtId="176" fontId="0" fillId="0" borderId="34" xfId="0" applyNumberFormat="1" applyFill="1" applyBorder="1" applyAlignment="1" applyProtection="1">
      <alignment horizontal="center" vertical="center"/>
      <protection locked="0"/>
    </xf>
    <xf numFmtId="176" fontId="0" fillId="0" borderId="95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5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0" fillId="0" borderId="155" xfId="0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3" fontId="21" fillId="2" borderId="63" xfId="2" applyNumberFormat="1" applyFont="1" applyFill="1" applyBorder="1" applyAlignment="1" applyProtection="1">
      <alignment horizontal="right" vertical="center"/>
    </xf>
    <xf numFmtId="3" fontId="21" fillId="2" borderId="57" xfId="2" applyNumberFormat="1" applyFont="1" applyFill="1" applyBorder="1" applyAlignment="1" applyProtection="1">
      <alignment horizontal="right" vertical="center"/>
    </xf>
    <xf numFmtId="3" fontId="21" fillId="2" borderId="1" xfId="2" applyNumberFormat="1" applyFont="1" applyFill="1" applyBorder="1" applyAlignment="1" applyProtection="1">
      <alignment horizontal="right" vertical="center"/>
    </xf>
    <xf numFmtId="3" fontId="21" fillId="2" borderId="16" xfId="2" applyNumberFormat="1" applyFont="1" applyFill="1" applyBorder="1" applyAlignment="1" applyProtection="1">
      <alignment horizontal="right" vertical="center"/>
    </xf>
    <xf numFmtId="3" fontId="21" fillId="2" borderId="17" xfId="2" applyNumberFormat="1" applyFont="1" applyFill="1" applyBorder="1" applyAlignment="1" applyProtection="1">
      <alignment horizontal="right" vertical="center"/>
    </xf>
    <xf numFmtId="3" fontId="21" fillId="2" borderId="18" xfId="2" applyNumberFormat="1" applyFont="1" applyFill="1" applyBorder="1" applyAlignment="1" applyProtection="1">
      <alignment horizontal="right" vertical="center"/>
    </xf>
    <xf numFmtId="3" fontId="21" fillId="2" borderId="19" xfId="2" applyNumberFormat="1" applyFont="1" applyFill="1" applyBorder="1" applyAlignment="1" applyProtection="1">
      <alignment horizontal="right" vertical="center"/>
    </xf>
    <xf numFmtId="3" fontId="21" fillId="2" borderId="20" xfId="2" applyNumberFormat="1" applyFont="1" applyFill="1" applyBorder="1" applyAlignment="1" applyProtection="1">
      <alignment horizontal="right" vertical="center"/>
    </xf>
    <xf numFmtId="0" fontId="0" fillId="0" borderId="57" xfId="0" applyFont="1" applyBorder="1">
      <alignment vertical="center"/>
    </xf>
    <xf numFmtId="0" fontId="15" fillId="0" borderId="21" xfId="2" applyFont="1" applyBorder="1" applyAlignment="1" applyProtection="1">
      <alignment horizontal="justify"/>
    </xf>
    <xf numFmtId="0" fontId="20" fillId="4" borderId="21" xfId="2" applyFont="1" applyFill="1" applyBorder="1" applyAlignment="1" applyProtection="1"/>
    <xf numFmtId="177" fontId="0" fillId="0" borderId="110" xfId="0" applyNumberFormat="1" applyFill="1" applyBorder="1" applyAlignment="1">
      <alignment horizontal="center" vertical="center" wrapText="1"/>
    </xf>
    <xf numFmtId="0" fontId="0" fillId="0" borderId="111" xfId="0" applyFill="1" applyBorder="1" applyAlignment="1">
      <alignment horizontal="center" vertical="center"/>
    </xf>
    <xf numFmtId="0" fontId="0" fillId="0" borderId="112" xfId="0" applyFill="1" applyBorder="1" applyAlignment="1">
      <alignment horizontal="center" vertical="center"/>
    </xf>
    <xf numFmtId="177" fontId="0" fillId="0" borderId="39" xfId="0" applyNumberFormat="1" applyFill="1" applyBorder="1" applyAlignment="1">
      <alignment horizontal="center" vertical="center"/>
    </xf>
    <xf numFmtId="177" fontId="0" fillId="0" borderId="37" xfId="0" applyNumberFormat="1" applyFill="1" applyBorder="1" applyAlignment="1">
      <alignment horizontal="center" vertical="center"/>
    </xf>
    <xf numFmtId="177" fontId="0" fillId="0" borderId="77" xfId="0" applyNumberFormat="1" applyBorder="1" applyAlignment="1">
      <alignment vertical="center" textRotation="255"/>
    </xf>
    <xf numFmtId="177" fontId="0" fillId="0" borderId="66" xfId="0" applyNumberFormat="1" applyBorder="1" applyAlignment="1">
      <alignment vertical="center"/>
    </xf>
    <xf numFmtId="177" fontId="0" fillId="0" borderId="63" xfId="0" applyNumberFormat="1" applyBorder="1" applyAlignment="1">
      <alignment vertical="center" textRotation="255"/>
    </xf>
    <xf numFmtId="177" fontId="0" fillId="0" borderId="64" xfId="0" applyNumberFormat="1" applyBorder="1" applyAlignment="1">
      <alignment vertical="center" textRotation="255"/>
    </xf>
    <xf numFmtId="177" fontId="0" fillId="0" borderId="57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39" xfId="0" applyNumberFormat="1" applyBorder="1" applyAlignment="1">
      <alignment horizontal="center" vertical="center"/>
    </xf>
    <xf numFmtId="177" fontId="0" fillId="0" borderId="38" xfId="0" applyNumberFormat="1" applyBorder="1" applyAlignment="1">
      <alignment horizontal="center" vertical="center"/>
    </xf>
    <xf numFmtId="177" fontId="0" fillId="0" borderId="37" xfId="0" applyNumberFormat="1" applyBorder="1" applyAlignment="1">
      <alignment horizontal="center" vertical="center"/>
    </xf>
    <xf numFmtId="177" fontId="0" fillId="0" borderId="71" xfId="0" applyNumberFormat="1" applyBorder="1" applyAlignment="1">
      <alignment vertical="center" textRotation="255"/>
    </xf>
    <xf numFmtId="177" fontId="0" fillId="0" borderId="72" xfId="0" applyNumberFormat="1" applyBorder="1" applyAlignment="1">
      <alignment vertical="center" textRotation="255"/>
    </xf>
    <xf numFmtId="177" fontId="0" fillId="0" borderId="69" xfId="0" applyNumberFormat="1" applyBorder="1" applyAlignment="1">
      <alignment vertical="center" textRotation="255"/>
    </xf>
    <xf numFmtId="177" fontId="0" fillId="0" borderId="70" xfId="0" applyNumberFormat="1" applyBorder="1" applyAlignment="1">
      <alignment vertical="center" textRotation="255"/>
    </xf>
    <xf numFmtId="177" fontId="25" fillId="0" borderId="0" xfId="0" applyNumberFormat="1" applyFont="1" applyBorder="1" applyAlignment="1">
      <alignment vertical="center"/>
    </xf>
    <xf numFmtId="177" fontId="0" fillId="0" borderId="38" xfId="0" applyNumberFormat="1" applyFill="1" applyBorder="1" applyAlignment="1">
      <alignment horizontal="center" vertical="center"/>
    </xf>
    <xf numFmtId="177" fontId="0" fillId="0" borderId="43" xfId="0" applyNumberFormat="1" applyBorder="1" applyAlignment="1">
      <alignment vertical="center" textRotation="255"/>
    </xf>
    <xf numFmtId="177" fontId="0" fillId="0" borderId="30" xfId="0" applyNumberFormat="1" applyBorder="1" applyAlignment="1">
      <alignment vertical="center" textRotation="255"/>
    </xf>
    <xf numFmtId="177" fontId="0" fillId="0" borderId="68" xfId="0" applyNumberFormat="1" applyBorder="1" applyAlignment="1">
      <alignment vertical="center" textRotation="255"/>
    </xf>
    <xf numFmtId="177" fontId="0" fillId="0" borderId="78" xfId="0" applyNumberFormat="1" applyBorder="1" applyAlignment="1">
      <alignment vertical="center" textRotation="255"/>
    </xf>
    <xf numFmtId="177" fontId="0" fillId="0" borderId="80" xfId="0" applyNumberFormat="1" applyBorder="1" applyAlignment="1">
      <alignment vertical="center"/>
    </xf>
    <xf numFmtId="177" fontId="0" fillId="0" borderId="41" xfId="0" applyNumberFormat="1" applyBorder="1" applyAlignment="1">
      <alignment horizontal="center" vertical="center"/>
    </xf>
    <xf numFmtId="177" fontId="0" fillId="0" borderId="40" xfId="0" applyNumberFormat="1" applyBorder="1" applyAlignment="1">
      <alignment horizontal="center" vertical="center"/>
    </xf>
    <xf numFmtId="177" fontId="0" fillId="0" borderId="18" xfId="0" applyNumberFormat="1" applyBorder="1" applyAlignment="1">
      <alignment vertical="center" textRotation="255"/>
    </xf>
    <xf numFmtId="177" fontId="0" fillId="0" borderId="13" xfId="0" applyNumberFormat="1" applyBorder="1" applyAlignment="1">
      <alignment vertical="center" textRotation="255"/>
    </xf>
    <xf numFmtId="177" fontId="0" fillId="0" borderId="84" xfId="0" applyNumberFormat="1" applyBorder="1" applyAlignment="1">
      <alignment vertical="center" textRotation="255"/>
    </xf>
    <xf numFmtId="177" fontId="0" fillId="0" borderId="85" xfId="0" applyNumberFormat="1" applyBorder="1" applyAlignment="1">
      <alignment vertical="center" textRotation="255"/>
    </xf>
    <xf numFmtId="177" fontId="0" fillId="0" borderId="66" xfId="0" applyNumberFormat="1" applyBorder="1" applyAlignment="1">
      <alignment vertical="center" textRotation="255"/>
    </xf>
    <xf numFmtId="177" fontId="0" fillId="0" borderId="80" xfId="0" applyNumberFormat="1" applyBorder="1" applyAlignment="1">
      <alignment vertical="center" textRotation="255"/>
    </xf>
    <xf numFmtId="177" fontId="0" fillId="0" borderId="23" xfId="0" applyNumberFormat="1" applyBorder="1" applyAlignment="1">
      <alignment vertical="center" textRotation="255"/>
    </xf>
    <xf numFmtId="177" fontId="0" fillId="0" borderId="90" xfId="0" applyNumberFormat="1" applyBorder="1" applyAlignment="1">
      <alignment vertical="center"/>
    </xf>
    <xf numFmtId="177" fontId="0" fillId="0" borderId="85" xfId="0" applyNumberFormat="1" applyBorder="1" applyAlignment="1">
      <alignment vertical="center"/>
    </xf>
    <xf numFmtId="177" fontId="0" fillId="0" borderId="111" xfId="0" applyNumberFormat="1" applyFill="1" applyBorder="1" applyAlignment="1">
      <alignment horizontal="center" vertical="center" wrapText="1"/>
    </xf>
    <xf numFmtId="177" fontId="0" fillId="0" borderId="112" xfId="0" applyNumberFormat="1" applyFill="1" applyBorder="1" applyAlignment="1">
      <alignment horizontal="center" vertical="center" wrapText="1"/>
    </xf>
    <xf numFmtId="177" fontId="0" fillId="0" borderId="81" xfId="1" applyNumberFormat="1" applyFont="1" applyBorder="1" applyAlignment="1">
      <alignment horizontal="left" vertical="center" wrapText="1"/>
    </xf>
    <xf numFmtId="177" fontId="0" fillId="0" borderId="82" xfId="1" applyNumberFormat="1" applyFont="1" applyBorder="1" applyAlignment="1">
      <alignment horizontal="left" vertical="center"/>
    </xf>
    <xf numFmtId="177" fontId="0" fillId="0" borderId="91" xfId="1" applyNumberFormat="1" applyFont="1" applyBorder="1" applyAlignment="1">
      <alignment horizontal="left" vertical="center"/>
    </xf>
    <xf numFmtId="176" fontId="25" fillId="0" borderId="0" xfId="0" applyNumberFormat="1" applyFont="1" applyAlignment="1">
      <alignment vertical="center"/>
    </xf>
    <xf numFmtId="176" fontId="25" fillId="0" borderId="0" xfId="0" applyNumberFormat="1" applyFont="1" applyBorder="1" applyAlignment="1">
      <alignment vertical="center"/>
    </xf>
    <xf numFmtId="176" fontId="0" fillId="0" borderId="37" xfId="0" applyNumberFormat="1" applyFill="1" applyBorder="1" applyAlignment="1">
      <alignment horizontal="distributed" vertical="distributed" indent="1"/>
    </xf>
    <xf numFmtId="176" fontId="0" fillId="0" borderId="25" xfId="0" applyNumberFormat="1" applyFill="1" applyBorder="1" applyAlignment="1">
      <alignment horizontal="distributed" vertical="distributed" indent="1"/>
    </xf>
    <xf numFmtId="176" fontId="0" fillId="0" borderId="38" xfId="0" applyNumberFormat="1" applyFill="1" applyBorder="1" applyAlignment="1">
      <alignment horizontal="distributed" vertical="distributed" indent="1"/>
    </xf>
    <xf numFmtId="176" fontId="0" fillId="0" borderId="4" xfId="0" applyNumberFormat="1" applyFill="1" applyBorder="1" applyAlignment="1">
      <alignment horizontal="distributed" vertical="distributed" indent="1"/>
    </xf>
    <xf numFmtId="176" fontId="0" fillId="0" borderId="103" xfId="0" applyNumberFormat="1" applyFill="1" applyBorder="1" applyAlignment="1">
      <alignment horizontal="center" vertical="distributed"/>
    </xf>
    <xf numFmtId="176" fontId="0" fillId="0" borderId="141" xfId="0" applyNumberFormat="1" applyFill="1" applyBorder="1" applyAlignment="1">
      <alignment horizontal="center" vertical="distributed"/>
    </xf>
    <xf numFmtId="176" fontId="0" fillId="0" borderId="41" xfId="0" applyNumberFormat="1" applyFill="1" applyBorder="1" applyAlignment="1">
      <alignment horizontal="distributed" vertical="distributed" indent="1"/>
    </xf>
    <xf numFmtId="176" fontId="0" fillId="0" borderId="7" xfId="0" applyNumberFormat="1" applyFill="1" applyBorder="1" applyAlignment="1">
      <alignment horizontal="distributed" vertical="distributed" indent="1"/>
    </xf>
    <xf numFmtId="176" fontId="0" fillId="0" borderId="81" xfId="0" applyNumberFormat="1" applyBorder="1" applyAlignment="1">
      <alignment horizontal="left" vertical="center" wrapText="1"/>
    </xf>
    <xf numFmtId="176" fontId="0" fillId="0" borderId="82" xfId="0" applyNumberFormat="1" applyBorder="1" applyAlignment="1">
      <alignment horizontal="left" vertical="center" wrapText="1"/>
    </xf>
    <xf numFmtId="176" fontId="0" fillId="0" borderId="91" xfId="0" applyNumberFormat="1" applyBorder="1" applyAlignment="1">
      <alignment horizontal="left" vertical="center"/>
    </xf>
    <xf numFmtId="176" fontId="25" fillId="0" borderId="9" xfId="0" applyNumberFormat="1" applyFont="1" applyBorder="1" applyAlignment="1">
      <alignment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47" xfId="0" applyNumberFormat="1" applyFill="1" applyBorder="1" applyAlignment="1">
      <alignment horizontal="distributed" vertical="center" indent="1"/>
    </xf>
    <xf numFmtId="176" fontId="0" fillId="0" borderId="51" xfId="0" applyNumberFormat="1" applyFill="1" applyBorder="1" applyAlignment="1">
      <alignment horizontal="distributed" vertical="center" indent="1"/>
    </xf>
    <xf numFmtId="176" fontId="0" fillId="0" borderId="54" xfId="0" applyNumberFormat="1" applyFill="1" applyBorder="1" applyAlignment="1">
      <alignment horizontal="distributed" vertical="center" indent="1"/>
    </xf>
    <xf numFmtId="176" fontId="0" fillId="0" borderId="60" xfId="0" applyNumberFormat="1" applyFill="1" applyBorder="1" applyAlignment="1">
      <alignment horizontal="distributed" vertical="center" indent="1"/>
    </xf>
    <xf numFmtId="0" fontId="25" fillId="2" borderId="0" xfId="0" applyFont="1" applyFill="1" applyAlignment="1">
      <alignment vertical="center"/>
    </xf>
    <xf numFmtId="0" fontId="0" fillId="0" borderId="51" xfId="0" applyFill="1" applyBorder="1" applyAlignment="1">
      <alignment horizontal="distributed" indent="2"/>
    </xf>
    <xf numFmtId="0" fontId="0" fillId="0" borderId="53" xfId="0" applyFill="1" applyBorder="1" applyAlignment="1">
      <alignment horizontal="distributed" indent="2"/>
    </xf>
    <xf numFmtId="0" fontId="0" fillId="0" borderId="54" xfId="0" applyFill="1" applyBorder="1" applyAlignment="1">
      <alignment horizontal="distributed" indent="2"/>
    </xf>
    <xf numFmtId="0" fontId="0" fillId="0" borderId="8" xfId="0" applyFill="1" applyBorder="1" applyAlignment="1">
      <alignment horizontal="distributed" indent="2"/>
    </xf>
    <xf numFmtId="0" fontId="0" fillId="0" borderId="47" xfId="0" applyFill="1" applyBorder="1" applyAlignment="1">
      <alignment horizontal="distributed" indent="2"/>
    </xf>
    <xf numFmtId="0" fontId="0" fillId="0" borderId="3" xfId="0" applyFill="1" applyBorder="1" applyAlignment="1">
      <alignment horizontal="distributed" indent="2"/>
    </xf>
    <xf numFmtId="0" fontId="0" fillId="0" borderId="8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81" xfId="0" applyBorder="1" applyAlignment="1">
      <alignment horizontal="left" vertical="center" wrapText="1"/>
    </xf>
    <xf numFmtId="0" fontId="0" fillId="0" borderId="82" xfId="0" applyBorder="1" applyAlignment="1">
      <alignment horizontal="left" vertical="center" wrapText="1"/>
    </xf>
    <xf numFmtId="0" fontId="0" fillId="0" borderId="91" xfId="0" applyBorder="1" applyAlignment="1">
      <alignment horizontal="left" vertical="center" wrapText="1"/>
    </xf>
    <xf numFmtId="0" fontId="0" fillId="0" borderId="89" xfId="0" applyBorder="1" applyAlignment="1">
      <alignment vertical="center" textRotation="255"/>
    </xf>
    <xf numFmtId="0" fontId="0" fillId="0" borderId="90" xfId="0" applyBorder="1" applyAlignment="1">
      <alignment vertical="center" textRotation="255"/>
    </xf>
    <xf numFmtId="0" fontId="0" fillId="0" borderId="91" xfId="0" applyBorder="1" applyAlignment="1">
      <alignment horizontal="left" vertical="center"/>
    </xf>
    <xf numFmtId="0" fontId="9" fillId="0" borderId="120" xfId="0" applyFont="1" applyBorder="1" applyAlignment="1">
      <alignment horizontal="left" vertical="center" indent="1"/>
    </xf>
    <xf numFmtId="0" fontId="9" fillId="0" borderId="38" xfId="0" applyFont="1" applyFill="1" applyBorder="1" applyAlignment="1">
      <alignment horizontal="center" vertical="center" textRotation="255" shrinkToFit="1"/>
    </xf>
    <xf numFmtId="0" fontId="9" fillId="0" borderId="11" xfId="0" applyFont="1" applyFill="1" applyBorder="1" applyAlignment="1">
      <alignment horizontal="center" vertical="center" textRotation="255" shrinkToFit="1"/>
    </xf>
    <xf numFmtId="0" fontId="9" fillId="0" borderId="37" xfId="0" applyFont="1" applyFill="1" applyBorder="1" applyAlignment="1">
      <alignment horizontal="center" vertical="center" textRotation="255" shrinkToFit="1"/>
    </xf>
    <xf numFmtId="0" fontId="9" fillId="0" borderId="10" xfId="0" applyFont="1" applyFill="1" applyBorder="1" applyAlignment="1">
      <alignment horizontal="center" vertical="center" textRotation="255" shrinkToFit="1"/>
    </xf>
    <xf numFmtId="0" fontId="9" fillId="0" borderId="119" xfId="0" applyFont="1" applyBorder="1" applyAlignment="1">
      <alignment vertical="center" textRotation="255"/>
    </xf>
    <xf numFmtId="0" fontId="9" fillId="0" borderId="13" xfId="0" applyFont="1" applyBorder="1" applyAlignment="1">
      <alignment vertical="center" textRotation="255"/>
    </xf>
    <xf numFmtId="0" fontId="9" fillId="0" borderId="41" xfId="0" applyFont="1" applyFill="1" applyBorder="1" applyAlignment="1">
      <alignment horizontal="center" vertical="center" textRotation="255" shrinkToFit="1"/>
    </xf>
    <xf numFmtId="0" fontId="9" fillId="0" borderId="12" xfId="0" applyFont="1" applyFill="1" applyBorder="1" applyAlignment="1">
      <alignment horizontal="center" vertical="center" textRotation="255" shrinkToFit="1"/>
    </xf>
    <xf numFmtId="0" fontId="0" fillId="0" borderId="53" xfId="0" applyFill="1" applyBorder="1" applyAlignment="1">
      <alignment horizontal="center" vertical="center" textRotation="255"/>
    </xf>
    <xf numFmtId="0" fontId="0" fillId="0" borderId="16" xfId="0" applyFill="1" applyBorder="1" applyAlignment="1">
      <alignment horizontal="distributed" vertical="center"/>
    </xf>
    <xf numFmtId="0" fontId="0" fillId="0" borderId="25" xfId="0" applyFill="1" applyBorder="1" applyAlignment="1">
      <alignment horizontal="distributed" vertical="center"/>
    </xf>
    <xf numFmtId="0" fontId="0" fillId="0" borderId="3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46" xfId="0" applyFill="1" applyBorder="1" applyAlignment="1">
      <alignment horizontal="distributed" vertical="center" indent="1"/>
    </xf>
    <xf numFmtId="0" fontId="0" fillId="0" borderId="48" xfId="0" applyFill="1" applyBorder="1" applyAlignment="1">
      <alignment horizontal="distributed" vertical="center" indent="1"/>
    </xf>
    <xf numFmtId="0" fontId="0" fillId="0" borderId="49" xfId="0" applyFill="1" applyBorder="1" applyAlignment="1">
      <alignment horizontal="distributed" vertical="center" indent="1"/>
    </xf>
    <xf numFmtId="0" fontId="0" fillId="0" borderId="34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0" fillId="0" borderId="37" xfId="0" applyFill="1" applyBorder="1" applyAlignment="1">
      <alignment horizontal="distributed" vertical="center"/>
    </xf>
    <xf numFmtId="0" fontId="0" fillId="0" borderId="41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45" xfId="0" applyFill="1" applyBorder="1" applyAlignment="1">
      <alignment horizontal="left" vertical="center" wrapText="1"/>
    </xf>
    <xf numFmtId="0" fontId="0" fillId="0" borderId="87" xfId="0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0" fillId="0" borderId="88" xfId="0" applyFill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86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176" fontId="10" fillId="2" borderId="9" xfId="2" applyNumberFormat="1" applyFont="1" applyFill="1" applyBorder="1" applyAlignment="1" applyProtection="1">
      <alignment horizontal="center"/>
    </xf>
    <xf numFmtId="176" fontId="6" fillId="2" borderId="41" xfId="2" applyNumberFormat="1" applyFill="1" applyBorder="1" applyAlignment="1" applyProtection="1">
      <alignment horizontal="center" vertical="center" justifyLastLine="1"/>
    </xf>
    <xf numFmtId="176" fontId="6" fillId="2" borderId="37" xfId="2" applyNumberFormat="1" applyFill="1" applyBorder="1" applyAlignment="1" applyProtection="1">
      <alignment horizontal="center" vertical="center" justifyLastLine="1"/>
    </xf>
    <xf numFmtId="176" fontId="6" fillId="2" borderId="40" xfId="2" applyNumberFormat="1" applyFill="1" applyBorder="1" applyAlignment="1" applyProtection="1">
      <alignment horizontal="center" vertical="center" justifyLastLine="1"/>
    </xf>
    <xf numFmtId="176" fontId="6" fillId="2" borderId="39" xfId="2" applyNumberFormat="1" applyFill="1" applyBorder="1" applyAlignment="1" applyProtection="1">
      <alignment horizontal="center" vertical="center" justifyLastLine="1"/>
    </xf>
    <xf numFmtId="176" fontId="6" fillId="2" borderId="38" xfId="2" applyNumberFormat="1" applyFill="1" applyBorder="1" applyAlignment="1" applyProtection="1">
      <alignment horizontal="center" vertical="center" justifyLastLine="1"/>
    </xf>
    <xf numFmtId="176" fontId="6" fillId="2" borderId="16" xfId="2" applyNumberFormat="1" applyFill="1" applyBorder="1" applyAlignment="1" applyProtection="1">
      <alignment horizontal="center" vertical="center" textRotation="255"/>
    </xf>
    <xf numFmtId="176" fontId="6" fillId="2" borderId="17" xfId="2" applyNumberFormat="1" applyFill="1" applyBorder="1" applyAlignment="1" applyProtection="1">
      <alignment horizontal="center" vertical="center" textRotation="255"/>
    </xf>
    <xf numFmtId="176" fontId="6" fillId="2" borderId="19" xfId="2" applyNumberFormat="1" applyFill="1" applyBorder="1" applyAlignment="1" applyProtection="1">
      <alignment horizontal="center" vertical="center" textRotation="255"/>
    </xf>
    <xf numFmtId="176" fontId="6" fillId="2" borderId="18" xfId="2" applyNumberFormat="1" applyFill="1" applyBorder="1" applyAlignment="1" applyProtection="1">
      <alignment horizontal="center" vertical="distributed" textRotation="255" justifyLastLine="1"/>
    </xf>
    <xf numFmtId="176" fontId="6" fillId="2" borderId="17" xfId="2" applyNumberFormat="1" applyFill="1" applyBorder="1" applyAlignment="1" applyProtection="1">
      <alignment horizontal="center" vertical="center"/>
    </xf>
    <xf numFmtId="176" fontId="6" fillId="2" borderId="1" xfId="2" applyNumberFormat="1" applyFill="1" applyBorder="1" applyAlignment="1" applyProtection="1">
      <alignment horizontal="center" vertical="center"/>
    </xf>
    <xf numFmtId="176" fontId="6" fillId="2" borderId="1" xfId="2" applyNumberFormat="1" applyFill="1" applyBorder="1" applyAlignment="1" applyProtection="1">
      <alignment horizontal="center" vertical="center" textRotation="255"/>
    </xf>
    <xf numFmtId="176" fontId="6" fillId="2" borderId="44" xfId="2" applyNumberFormat="1" applyFill="1" applyBorder="1" applyAlignment="1" applyProtection="1">
      <alignment horizontal="center" vertical="center" justifyLastLine="1"/>
    </xf>
    <xf numFmtId="176" fontId="6" fillId="2" borderId="43" xfId="2" applyNumberFormat="1" applyFill="1" applyBorder="1" applyAlignment="1" applyProtection="1">
      <alignment horizontal="center" vertical="center" justifyLastLine="1"/>
    </xf>
    <xf numFmtId="176" fontId="6" fillId="2" borderId="42" xfId="2" applyNumberFormat="1" applyFill="1" applyBorder="1" applyAlignment="1" applyProtection="1">
      <alignment horizontal="center" vertical="center" justifyLastLine="1"/>
    </xf>
    <xf numFmtId="176" fontId="6" fillId="2" borderId="20" xfId="2" applyNumberFormat="1" applyFill="1" applyBorder="1" applyAlignment="1" applyProtection="1">
      <alignment horizontal="center" vertical="center" justifyLastLine="1"/>
    </xf>
    <xf numFmtId="176" fontId="6" fillId="2" borderId="1" xfId="2" applyNumberFormat="1" applyFill="1" applyBorder="1" applyAlignment="1" applyProtection="1">
      <alignment horizontal="center" vertical="center" justifyLastLine="1"/>
    </xf>
    <xf numFmtId="176" fontId="6" fillId="2" borderId="25" xfId="2" applyNumberFormat="1" applyFill="1" applyBorder="1" applyAlignment="1" applyProtection="1">
      <alignment vertical="top" textRotation="255"/>
    </xf>
    <xf numFmtId="0" fontId="6" fillId="2" borderId="34" xfId="2" applyFill="1" applyBorder="1" applyAlignment="1" applyProtection="1">
      <alignment vertical="center"/>
    </xf>
    <xf numFmtId="176" fontId="6" fillId="2" borderId="26" xfId="2" applyNumberFormat="1" applyFill="1" applyBorder="1" applyAlignment="1" applyProtection="1">
      <alignment horizontal="center" vertical="distributed" textRotation="255" justifyLastLine="1"/>
    </xf>
    <xf numFmtId="176" fontId="6" fillId="2" borderId="33" xfId="2" applyNumberFormat="1" applyFill="1" applyBorder="1" applyAlignment="1" applyProtection="1">
      <alignment horizontal="center" vertical="distributed" textRotation="255" justifyLastLine="1"/>
    </xf>
    <xf numFmtId="176" fontId="6" fillId="2" borderId="27" xfId="2" applyNumberFormat="1" applyFill="1" applyBorder="1" applyAlignment="1" applyProtection="1">
      <alignment horizontal="center" vertical="center"/>
    </xf>
    <xf numFmtId="176" fontId="6" fillId="2" borderId="31" xfId="2" applyNumberFormat="1" applyFill="1" applyBorder="1" applyAlignment="1" applyProtection="1">
      <alignment horizontal="center" vertical="center"/>
    </xf>
    <xf numFmtId="176" fontId="6" fillId="0" borderId="45" xfId="2" applyNumberFormat="1" applyFill="1" applyBorder="1" applyAlignment="1" applyProtection="1">
      <alignment horizontal="center" vertical="top" textRotation="255" wrapText="1"/>
    </xf>
    <xf numFmtId="176" fontId="6" fillId="0" borderId="36" xfId="2" applyNumberFormat="1" applyFill="1" applyBorder="1" applyAlignment="1" applyProtection="1">
      <alignment horizontal="center" vertical="top" textRotation="255"/>
    </xf>
    <xf numFmtId="176" fontId="6" fillId="0" borderId="35" xfId="2" applyNumberFormat="1" applyFill="1" applyBorder="1" applyAlignment="1" applyProtection="1">
      <alignment horizontal="center" vertical="top" textRotation="255"/>
    </xf>
    <xf numFmtId="176" fontId="6" fillId="2" borderId="18" xfId="2" applyNumberFormat="1" applyFill="1" applyBorder="1" applyAlignment="1" applyProtection="1">
      <alignment horizontal="center" vertical="center" textRotation="255"/>
    </xf>
    <xf numFmtId="176" fontId="7" fillId="2" borderId="7" xfId="2" applyNumberFormat="1" applyFont="1" applyFill="1" applyBorder="1" applyAlignment="1" applyProtection="1">
      <alignment horizontal="center" vertical="center" textRotation="255"/>
    </xf>
    <xf numFmtId="176" fontId="7" fillId="2" borderId="2" xfId="2" applyNumberFormat="1" applyFont="1" applyFill="1" applyBorder="1" applyAlignment="1" applyProtection="1">
      <alignment horizontal="center" vertical="center" textRotation="255"/>
    </xf>
    <xf numFmtId="176" fontId="7" fillId="2" borderId="1" xfId="2" applyNumberFormat="1" applyFont="1" applyFill="1" applyBorder="1" applyAlignment="1" applyProtection="1">
      <alignment horizontal="center" vertical="center" textRotation="255"/>
    </xf>
    <xf numFmtId="176" fontId="7" fillId="2" borderId="16" xfId="2" applyNumberFormat="1" applyFont="1" applyFill="1" applyBorder="1" applyAlignment="1" applyProtection="1">
      <alignment horizontal="center" vertical="center" textRotation="255"/>
    </xf>
    <xf numFmtId="176" fontId="6" fillId="2" borderId="20" xfId="2" applyNumberFormat="1" applyFill="1" applyBorder="1" applyAlignment="1" applyProtection="1">
      <alignment horizontal="center" vertical="distributed" textRotation="255" justifyLastLine="1"/>
    </xf>
    <xf numFmtId="176" fontId="6" fillId="2" borderId="27" xfId="2" applyNumberFormat="1" applyFill="1" applyBorder="1" applyAlignment="1" applyProtection="1">
      <alignment horizontal="center" vertical="distributed" textRotation="255" justifyLastLine="1"/>
    </xf>
    <xf numFmtId="176" fontId="6" fillId="2" borderId="31" xfId="2" applyNumberFormat="1" applyFill="1" applyBorder="1" applyAlignment="1" applyProtection="1">
      <alignment horizontal="center" vertical="distributed" textRotation="255" justifyLastLine="1"/>
    </xf>
  </cellXfs>
  <cellStyles count="4">
    <cellStyle name="パーセント" xfId="1" builtinId="5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9</xdr:row>
      <xdr:rowOff>104775</xdr:rowOff>
    </xdr:from>
    <xdr:to>
      <xdr:col>0</xdr:col>
      <xdr:colOff>459581</xdr:colOff>
      <xdr:row>10</xdr:row>
      <xdr:rowOff>295275</xdr:rowOff>
    </xdr:to>
    <xdr:sp macro="" textlink="">
      <xdr:nvSpPr>
        <xdr:cNvPr id="2" name="テキスト ボックス 1"/>
        <xdr:cNvSpPr txBox="1"/>
      </xdr:nvSpPr>
      <xdr:spPr>
        <a:xfrm rot="5400000">
          <a:off x="25003" y="3556397"/>
          <a:ext cx="571500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Century" panose="02040604050505020304" pitchFamily="18" charset="0"/>
            </a:rPr>
            <a:t>6-1</a:t>
          </a:r>
          <a:endParaRPr kumimoji="1" lang="ja-JP" altLang="en-US" sz="1200">
            <a:latin typeface="Century" panose="020406040505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173182</xdr:colOff>
      <xdr:row>11</xdr:row>
      <xdr:rowOff>294409</xdr:rowOff>
    </xdr:from>
    <xdr:to>
      <xdr:col>0</xdr:col>
      <xdr:colOff>470838</xdr:colOff>
      <xdr:row>13</xdr:row>
      <xdr:rowOff>242455</xdr:rowOff>
    </xdr:to>
    <xdr:sp macro="" textlink="">
      <xdr:nvSpPr>
        <xdr:cNvPr id="2" name="テキスト ボックス 1"/>
        <xdr:cNvSpPr txBox="1"/>
      </xdr:nvSpPr>
      <xdr:spPr>
        <a:xfrm rot="5400000">
          <a:off x="36260" y="3652513"/>
          <a:ext cx="571500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Century" panose="02040604050505020304" pitchFamily="18" charset="0"/>
            </a:rPr>
            <a:t>6-2</a:t>
          </a:r>
          <a:endParaRPr kumimoji="1" lang="ja-JP" altLang="en-US" sz="1200">
            <a:latin typeface="Century" panose="020406040505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204030</xdr:colOff>
      <xdr:row>13</xdr:row>
      <xdr:rowOff>5954</xdr:rowOff>
    </xdr:from>
    <xdr:to>
      <xdr:col>0</xdr:col>
      <xdr:colOff>501686</xdr:colOff>
      <xdr:row>14</xdr:row>
      <xdr:rowOff>270056</xdr:rowOff>
    </xdr:to>
    <xdr:sp macro="" textlink="">
      <xdr:nvSpPr>
        <xdr:cNvPr id="2" name="テキスト ボックス 1"/>
        <xdr:cNvSpPr txBox="1"/>
      </xdr:nvSpPr>
      <xdr:spPr>
        <a:xfrm rot="5400000">
          <a:off x="64943" y="3989677"/>
          <a:ext cx="575830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Century" panose="02040604050505020304" pitchFamily="18" charset="0"/>
            </a:rPr>
            <a:t>6-3</a:t>
          </a:r>
          <a:endParaRPr kumimoji="1" lang="ja-JP" altLang="en-US" sz="1200">
            <a:latin typeface="Century" panose="020406040505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173182</xdr:colOff>
      <xdr:row>11</xdr:row>
      <xdr:rowOff>173182</xdr:rowOff>
    </xdr:from>
    <xdr:to>
      <xdr:col>0</xdr:col>
      <xdr:colOff>470838</xdr:colOff>
      <xdr:row>13</xdr:row>
      <xdr:rowOff>137103</xdr:rowOff>
    </xdr:to>
    <xdr:sp macro="" textlink="">
      <xdr:nvSpPr>
        <xdr:cNvPr id="2" name="テキスト ボックス 1"/>
        <xdr:cNvSpPr txBox="1"/>
      </xdr:nvSpPr>
      <xdr:spPr>
        <a:xfrm rot="5400000">
          <a:off x="28322" y="3435315"/>
          <a:ext cx="587375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Century" panose="02040604050505020304" pitchFamily="18" charset="0"/>
            </a:rPr>
            <a:t>6-4</a:t>
          </a:r>
          <a:endParaRPr kumimoji="1" lang="ja-JP" altLang="en-US" sz="1200">
            <a:latin typeface="Century" panose="020406040505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225137</xdr:colOff>
      <xdr:row>11</xdr:row>
      <xdr:rowOff>121229</xdr:rowOff>
    </xdr:from>
    <xdr:to>
      <xdr:col>0</xdr:col>
      <xdr:colOff>522793</xdr:colOff>
      <xdr:row>13</xdr:row>
      <xdr:rowOff>85150</xdr:rowOff>
    </xdr:to>
    <xdr:sp macro="" textlink="">
      <xdr:nvSpPr>
        <xdr:cNvPr id="2" name="テキスト ボックス 1"/>
        <xdr:cNvSpPr txBox="1"/>
      </xdr:nvSpPr>
      <xdr:spPr>
        <a:xfrm rot="5400000">
          <a:off x="80277" y="3764362"/>
          <a:ext cx="587375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Century" panose="02040604050505020304" pitchFamily="18" charset="0"/>
            </a:rPr>
            <a:t>6-5</a:t>
          </a:r>
          <a:endParaRPr kumimoji="1" lang="ja-JP" altLang="en-US" sz="1200">
            <a:latin typeface="Century" panose="020406040505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8</xdr:row>
      <xdr:rowOff>294409</xdr:rowOff>
    </xdr:from>
    <xdr:to>
      <xdr:col>0</xdr:col>
      <xdr:colOff>488156</xdr:colOff>
      <xdr:row>10</xdr:row>
      <xdr:rowOff>258330</xdr:rowOff>
    </xdr:to>
    <xdr:sp macro="" textlink="">
      <xdr:nvSpPr>
        <xdr:cNvPr id="2" name="テキスト ボックス 1"/>
        <xdr:cNvSpPr txBox="1"/>
      </xdr:nvSpPr>
      <xdr:spPr>
        <a:xfrm rot="5400000">
          <a:off x="45640" y="3002360"/>
          <a:ext cx="587375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Century" panose="02040604050505020304" pitchFamily="18" charset="0"/>
            </a:rPr>
            <a:t>6-6</a:t>
          </a:r>
          <a:endParaRPr kumimoji="1" lang="ja-JP" altLang="en-US" sz="1200">
            <a:latin typeface="Century" panose="020406040505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207818</xdr:colOff>
      <xdr:row>12</xdr:row>
      <xdr:rowOff>121228</xdr:rowOff>
    </xdr:from>
    <xdr:to>
      <xdr:col>0</xdr:col>
      <xdr:colOff>505474</xdr:colOff>
      <xdr:row>14</xdr:row>
      <xdr:rowOff>232353</xdr:rowOff>
    </xdr:to>
    <xdr:sp macro="" textlink="">
      <xdr:nvSpPr>
        <xdr:cNvPr id="2" name="テキスト ボックス 1"/>
        <xdr:cNvSpPr txBox="1"/>
      </xdr:nvSpPr>
      <xdr:spPr>
        <a:xfrm rot="5400000">
          <a:off x="58629" y="3318417"/>
          <a:ext cx="596034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Century" panose="02040604050505020304" pitchFamily="18" charset="0"/>
            </a:rPr>
            <a:t>6-7</a:t>
          </a:r>
          <a:endParaRPr kumimoji="1" lang="ja-JP" altLang="en-US" sz="1200">
            <a:latin typeface="Century" panose="020406040505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2</xdr:row>
      <xdr:rowOff>333375</xdr:rowOff>
    </xdr:from>
    <xdr:to>
      <xdr:col>11</xdr:col>
      <xdr:colOff>342900</xdr:colOff>
      <xdr:row>2</xdr:row>
      <xdr:rowOff>514350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344150" y="68580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0</xdr:col>
      <xdr:colOff>196342</xdr:colOff>
      <xdr:row>78</xdr:row>
      <xdr:rowOff>124949</xdr:rowOff>
    </xdr:from>
    <xdr:to>
      <xdr:col>0</xdr:col>
      <xdr:colOff>493998</xdr:colOff>
      <xdr:row>81</xdr:row>
      <xdr:rowOff>77110</xdr:rowOff>
    </xdr:to>
    <xdr:sp macro="" textlink="">
      <xdr:nvSpPr>
        <xdr:cNvPr id="3" name="テキスト ボックス 2"/>
        <xdr:cNvSpPr txBox="1"/>
      </xdr:nvSpPr>
      <xdr:spPr>
        <a:xfrm rot="5400000">
          <a:off x="54764" y="4543252"/>
          <a:ext cx="580811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Century" panose="02040604050505020304" pitchFamily="18" charset="0"/>
            </a:rPr>
            <a:t>6-8</a:t>
          </a:r>
          <a:endParaRPr kumimoji="1" lang="ja-JP" altLang="en-US" sz="1200">
            <a:latin typeface="Century" panose="020406040505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000_&#24246;&#21209;&#20107;&#26989;/30&#32113;&#35336;&#36039;&#26009;/&#24180;&#22577;/R&#65298;&#24180;&#24230;&#24180;&#22577;(R3&#24180;&#24230;&#20316;&#25104;&#20998;)/&#26032;&#12375;&#12356;&#12501;&#12457;&#12523;&#12480;&#12540;/2017&#28779;&#28797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月"/>
      <sheetName val="２月"/>
      <sheetName val="３月"/>
      <sheetName val="４月"/>
      <sheetName val="５月"/>
      <sheetName val="６月"/>
      <sheetName val="７月"/>
      <sheetName val="８月"/>
      <sheetName val="９月"/>
      <sheetName val="１０月"/>
      <sheetName val="１１月"/>
      <sheetName val="１２月"/>
      <sheetName val="集計"/>
      <sheetName val="校区別"/>
      <sheetName val="判定書作成者"/>
      <sheetName val="出火原因記入欄"/>
      <sheetName val="議会用現着時間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9">
          <cell r="A49" t="str">
            <v>建物</v>
          </cell>
        </row>
        <row r="50">
          <cell r="A50" t="str">
            <v>林野</v>
          </cell>
        </row>
        <row r="51">
          <cell r="A51" t="str">
            <v>車両</v>
          </cell>
        </row>
        <row r="52">
          <cell r="A52" t="str">
            <v>船舶</v>
          </cell>
        </row>
        <row r="53">
          <cell r="A53" t="str">
            <v>航空機</v>
          </cell>
        </row>
        <row r="54">
          <cell r="A54" t="str">
            <v>その他</v>
          </cell>
        </row>
      </sheetData>
      <sheetData sheetId="13" refreshError="1"/>
      <sheetData sheetId="14">
        <row r="2">
          <cell r="A2" t="str">
            <v>廣田　均</v>
          </cell>
        </row>
        <row r="3">
          <cell r="A3" t="str">
            <v>森　一規</v>
          </cell>
        </row>
        <row r="4">
          <cell r="A4" t="str">
            <v>坂本孝弘</v>
          </cell>
        </row>
        <row r="5">
          <cell r="A5" t="str">
            <v>大宅英樹</v>
          </cell>
        </row>
        <row r="6">
          <cell r="A6" t="str">
            <v>村田良樹</v>
          </cell>
        </row>
        <row r="7">
          <cell r="A7" t="str">
            <v>小滝公一</v>
          </cell>
        </row>
        <row r="8">
          <cell r="A8" t="str">
            <v>田口　聡</v>
          </cell>
        </row>
        <row r="9">
          <cell r="A9" t="str">
            <v>前河竜二</v>
          </cell>
        </row>
      </sheetData>
      <sheetData sheetId="15">
        <row r="2">
          <cell r="A2" t="str">
            <v>たばこ</v>
          </cell>
        </row>
        <row r="3">
          <cell r="A3" t="str">
            <v>こんろ（天ぷら油）</v>
          </cell>
        </row>
        <row r="4">
          <cell r="A4" t="str">
            <v>こんろ(天ぷら油以外）</v>
          </cell>
        </row>
        <row r="5">
          <cell r="A5" t="str">
            <v>かまど</v>
          </cell>
        </row>
        <row r="6">
          <cell r="A6" t="str">
            <v>風呂かまど</v>
          </cell>
        </row>
        <row r="7">
          <cell r="A7" t="str">
            <v>炉</v>
          </cell>
        </row>
        <row r="8">
          <cell r="A8" t="str">
            <v>焼却炉</v>
          </cell>
        </row>
        <row r="9">
          <cell r="A9" t="str">
            <v>ストーブ</v>
          </cell>
        </row>
        <row r="10">
          <cell r="A10" t="str">
            <v>こたつ</v>
          </cell>
        </row>
        <row r="11">
          <cell r="A11" t="str">
            <v>ボイラー</v>
          </cell>
        </row>
        <row r="12">
          <cell r="A12" t="str">
            <v>煙突・煙道</v>
          </cell>
        </row>
        <row r="13">
          <cell r="A13" t="str">
            <v>排気管</v>
          </cell>
        </row>
        <row r="14">
          <cell r="A14" t="str">
            <v>電気機器</v>
          </cell>
        </row>
        <row r="15">
          <cell r="A15" t="str">
            <v>電気装置</v>
          </cell>
        </row>
        <row r="16">
          <cell r="A16" t="str">
            <v>電灯・電話等の配線</v>
          </cell>
        </row>
        <row r="17">
          <cell r="A17" t="str">
            <v>内燃機関</v>
          </cell>
        </row>
        <row r="18">
          <cell r="A18" t="str">
            <v>配線器具</v>
          </cell>
        </row>
        <row r="19">
          <cell r="A19" t="str">
            <v>火遊び</v>
          </cell>
        </row>
        <row r="20">
          <cell r="A20" t="str">
            <v>マッチ・ライター</v>
          </cell>
        </row>
        <row r="21">
          <cell r="A21" t="str">
            <v>たき火</v>
          </cell>
        </row>
        <row r="22">
          <cell r="A22" t="str">
            <v>溶接機・切断機</v>
          </cell>
        </row>
        <row r="23">
          <cell r="A23" t="str">
            <v>灯火</v>
          </cell>
        </row>
        <row r="24">
          <cell r="A24" t="str">
            <v>衝突の火花</v>
          </cell>
        </row>
        <row r="25">
          <cell r="A25" t="str">
            <v>取灰</v>
          </cell>
        </row>
        <row r="26">
          <cell r="A26" t="str">
            <v>火入れ</v>
          </cell>
        </row>
        <row r="27">
          <cell r="A27" t="str">
            <v>放火</v>
          </cell>
        </row>
        <row r="28">
          <cell r="A28" t="str">
            <v>放火の疑い</v>
          </cell>
        </row>
        <row r="29">
          <cell r="A29" t="str">
            <v>その他</v>
          </cell>
        </row>
        <row r="30">
          <cell r="A30" t="str">
            <v>不明</v>
          </cell>
        </row>
        <row r="31">
          <cell r="A31" t="str">
            <v>合計</v>
          </cell>
        </row>
      </sheetData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zoomScaleNormal="100" workbookViewId="0">
      <pane xSplit="5" ySplit="1" topLeftCell="F11" activePane="bottomRight" state="frozen"/>
      <selection activeCell="B4" sqref="B4:C4"/>
      <selection pane="topRight" activeCell="B4" sqref="B4:C4"/>
      <selection pane="bottomLeft" activeCell="B4" sqref="B4:C4"/>
      <selection pane="bottomRight" activeCell="A27" sqref="A27"/>
    </sheetView>
  </sheetViews>
  <sheetFormatPr defaultRowHeight="13.5"/>
  <cols>
    <col min="1" max="1" width="10" style="44" customWidth="1"/>
    <col min="2" max="2" width="142.625" style="44" customWidth="1"/>
    <col min="3" max="4" width="3.125" style="44" customWidth="1"/>
    <col min="5" max="16384" width="9" style="44"/>
  </cols>
  <sheetData>
    <row r="1" spans="1:5" ht="17.25" customHeight="1">
      <c r="A1" s="41" t="s">
        <v>120</v>
      </c>
      <c r="B1" s="42" t="s">
        <v>146</v>
      </c>
      <c r="C1" s="43"/>
      <c r="D1" s="43"/>
      <c r="E1" s="43"/>
    </row>
    <row r="2" spans="1:5" ht="28.5" customHeight="1">
      <c r="A2" s="289" t="s">
        <v>121</v>
      </c>
      <c r="B2" s="289"/>
      <c r="C2" s="43"/>
      <c r="D2" s="43"/>
      <c r="E2" s="43"/>
    </row>
    <row r="3" spans="1:5" ht="20.100000000000001" customHeight="1">
      <c r="A3" s="45">
        <v>42375</v>
      </c>
      <c r="B3" s="46" t="s">
        <v>122</v>
      </c>
      <c r="C3" s="43"/>
      <c r="D3" s="43"/>
      <c r="E3" s="43"/>
    </row>
    <row r="4" spans="1:5" ht="20.100000000000001" customHeight="1">
      <c r="A4" s="45">
        <v>42377</v>
      </c>
      <c r="B4" s="46" t="s">
        <v>123</v>
      </c>
      <c r="C4" s="43"/>
      <c r="D4" s="43"/>
      <c r="E4" s="43"/>
    </row>
    <row r="5" spans="1:5" ht="20.100000000000001" customHeight="1">
      <c r="A5" s="45">
        <v>42379</v>
      </c>
      <c r="B5" s="46" t="s">
        <v>124</v>
      </c>
      <c r="C5" s="43"/>
      <c r="D5" s="43"/>
      <c r="E5" s="43"/>
    </row>
    <row r="6" spans="1:5" ht="20.100000000000001" customHeight="1">
      <c r="A6" s="45">
        <v>42424</v>
      </c>
      <c r="B6" s="46" t="s">
        <v>125</v>
      </c>
      <c r="C6" s="43"/>
      <c r="D6" s="43"/>
      <c r="E6" s="43"/>
    </row>
    <row r="7" spans="1:5" ht="20.100000000000001" customHeight="1">
      <c r="A7" s="45">
        <v>42441</v>
      </c>
      <c r="B7" s="46" t="s">
        <v>126</v>
      </c>
      <c r="C7" s="43"/>
      <c r="D7" s="43"/>
      <c r="E7" s="43"/>
    </row>
    <row r="8" spans="1:5" ht="20.100000000000001" customHeight="1">
      <c r="A8" s="45">
        <v>42461</v>
      </c>
      <c r="B8" s="46" t="s">
        <v>127</v>
      </c>
      <c r="C8" s="43"/>
      <c r="D8" s="43"/>
      <c r="E8" s="43"/>
    </row>
    <row r="9" spans="1:5" ht="20.100000000000001" customHeight="1">
      <c r="A9" s="45">
        <v>42470</v>
      </c>
      <c r="B9" s="46" t="s">
        <v>128</v>
      </c>
      <c r="C9" s="43"/>
      <c r="D9" s="43"/>
      <c r="E9" s="43"/>
    </row>
    <row r="10" spans="1:5" ht="20.100000000000001" customHeight="1">
      <c r="A10" s="45">
        <v>42491</v>
      </c>
      <c r="B10" s="46" t="s">
        <v>129</v>
      </c>
      <c r="C10" s="43"/>
      <c r="D10" s="43"/>
      <c r="E10" s="43"/>
    </row>
    <row r="11" spans="1:5" ht="20.100000000000001" customHeight="1">
      <c r="A11" s="45">
        <v>42494</v>
      </c>
      <c r="B11" s="46" t="s">
        <v>130</v>
      </c>
      <c r="C11" s="43"/>
      <c r="D11" s="43"/>
      <c r="E11" s="43"/>
    </row>
    <row r="12" spans="1:5" ht="20.100000000000001" customHeight="1">
      <c r="A12" s="45">
        <v>42520</v>
      </c>
      <c r="B12" s="46" t="s">
        <v>131</v>
      </c>
      <c r="C12" s="43"/>
      <c r="D12" s="43"/>
      <c r="E12" s="43"/>
    </row>
    <row r="13" spans="1:5" ht="20.100000000000001" customHeight="1">
      <c r="A13" s="45">
        <v>42522</v>
      </c>
      <c r="B13" s="46" t="s">
        <v>132</v>
      </c>
      <c r="C13" s="43"/>
      <c r="D13" s="43"/>
      <c r="E13" s="43"/>
    </row>
    <row r="14" spans="1:5" ht="20.100000000000001" customHeight="1">
      <c r="A14" s="45">
        <v>42529</v>
      </c>
      <c r="B14" s="46" t="s">
        <v>133</v>
      </c>
      <c r="C14" s="43"/>
      <c r="D14" s="43"/>
      <c r="E14" s="43"/>
    </row>
    <row r="15" spans="1:5" ht="20.100000000000001" customHeight="1">
      <c r="A15" s="45">
        <v>42594</v>
      </c>
      <c r="B15" s="46" t="s">
        <v>134</v>
      </c>
      <c r="C15" s="43"/>
      <c r="D15" s="43"/>
      <c r="E15" s="43"/>
    </row>
    <row r="16" spans="1:5" ht="20.100000000000001" customHeight="1">
      <c r="A16" s="45">
        <v>42642</v>
      </c>
      <c r="B16" s="46" t="s">
        <v>135</v>
      </c>
      <c r="C16" s="43"/>
      <c r="D16" s="43"/>
      <c r="E16" s="43"/>
    </row>
    <row r="17" spans="1:5" ht="20.100000000000001" customHeight="1">
      <c r="A17" s="45">
        <v>42674</v>
      </c>
      <c r="B17" s="46" t="s">
        <v>136</v>
      </c>
      <c r="C17" s="43"/>
      <c r="D17" s="43"/>
      <c r="E17" s="43"/>
    </row>
    <row r="18" spans="1:5" ht="20.100000000000001" customHeight="1">
      <c r="A18" s="45">
        <v>42684</v>
      </c>
      <c r="B18" s="46" t="s">
        <v>137</v>
      </c>
      <c r="C18" s="43"/>
      <c r="D18" s="43"/>
      <c r="E18" s="43"/>
    </row>
    <row r="19" spans="1:5" ht="20.100000000000001" customHeight="1">
      <c r="A19" s="45">
        <v>42697</v>
      </c>
      <c r="B19" s="46" t="s">
        <v>138</v>
      </c>
      <c r="C19" s="43"/>
      <c r="D19" s="43"/>
      <c r="E19" s="43"/>
    </row>
    <row r="20" spans="1:5" ht="20.100000000000001" customHeight="1">
      <c r="A20" s="43"/>
      <c r="B20" s="47"/>
      <c r="C20" s="43"/>
      <c r="D20" s="43"/>
      <c r="E20" s="43"/>
    </row>
    <row r="21" spans="1:5" ht="30" customHeight="1">
      <c r="A21" s="290" t="s">
        <v>139</v>
      </c>
      <c r="B21" s="290"/>
      <c r="C21" s="43"/>
      <c r="D21" s="43"/>
      <c r="E21" s="43"/>
    </row>
    <row r="22" spans="1:5" ht="20.100000000000001" customHeight="1">
      <c r="A22" s="48">
        <v>42370</v>
      </c>
      <c r="B22" s="50" t="s">
        <v>141</v>
      </c>
      <c r="C22" s="43"/>
      <c r="D22" s="43"/>
      <c r="E22" s="43"/>
    </row>
    <row r="23" spans="1:5" ht="20.100000000000001" customHeight="1">
      <c r="A23" s="48">
        <v>42643</v>
      </c>
      <c r="B23" s="50" t="s">
        <v>142</v>
      </c>
      <c r="C23" s="43"/>
      <c r="D23" s="43"/>
      <c r="E23" s="43"/>
    </row>
    <row r="24" spans="1:5" ht="20.100000000000001" customHeight="1">
      <c r="A24" s="48">
        <v>42651</v>
      </c>
      <c r="B24" s="51" t="s">
        <v>143</v>
      </c>
      <c r="C24" s="43"/>
      <c r="D24" s="43"/>
      <c r="E24" s="43"/>
    </row>
    <row r="25" spans="1:5" ht="20.100000000000001" customHeight="1">
      <c r="A25" s="48">
        <v>42704</v>
      </c>
      <c r="B25" s="50" t="s">
        <v>144</v>
      </c>
      <c r="C25" s="43"/>
      <c r="D25" s="43"/>
      <c r="E25" s="43"/>
    </row>
    <row r="26" spans="1:5" ht="20.100000000000001" customHeight="1">
      <c r="A26" s="48">
        <v>42732</v>
      </c>
      <c r="B26" s="50" t="s">
        <v>145</v>
      </c>
      <c r="C26" s="43"/>
      <c r="D26" s="43"/>
      <c r="E26" s="43"/>
    </row>
    <row r="27" spans="1:5" ht="20.100000000000001" customHeight="1">
      <c r="A27" s="48"/>
      <c r="B27" s="49"/>
      <c r="C27" s="43"/>
      <c r="D27" s="43"/>
      <c r="E27" s="43"/>
    </row>
    <row r="28" spans="1:5" ht="20.100000000000001" customHeight="1">
      <c r="A28" s="48"/>
      <c r="B28" s="49"/>
      <c r="C28" s="43"/>
      <c r="D28" s="43"/>
      <c r="E28" s="43"/>
    </row>
    <row r="29" spans="1:5" ht="20.100000000000001" customHeight="1">
      <c r="A29" s="48"/>
      <c r="B29" s="49"/>
      <c r="C29" s="43"/>
      <c r="D29" s="43"/>
      <c r="E29" s="43"/>
    </row>
    <row r="30" spans="1:5">
      <c r="A30" s="43"/>
      <c r="B30" s="43"/>
      <c r="C30" s="43"/>
      <c r="D30" s="43"/>
      <c r="E30" s="43"/>
    </row>
    <row r="31" spans="1:5">
      <c r="A31" s="43"/>
      <c r="B31" s="43"/>
      <c r="C31" s="43"/>
      <c r="D31" s="43"/>
      <c r="E31" s="43"/>
    </row>
    <row r="32" spans="1:5">
      <c r="A32" s="43"/>
      <c r="B32" s="43"/>
      <c r="C32" s="43"/>
      <c r="D32" s="43"/>
      <c r="E32" s="43"/>
    </row>
    <row r="33" spans="1:5">
      <c r="A33" s="43"/>
      <c r="B33" s="43"/>
      <c r="C33" s="43"/>
      <c r="D33" s="43"/>
      <c r="E33" s="43"/>
    </row>
    <row r="34" spans="1:5">
      <c r="A34" s="43"/>
      <c r="B34" s="43"/>
      <c r="C34" s="43"/>
      <c r="D34" s="43"/>
      <c r="E34" s="43"/>
    </row>
    <row r="35" spans="1:5">
      <c r="A35" s="43"/>
      <c r="B35" s="43"/>
      <c r="C35" s="43"/>
      <c r="D35" s="43"/>
      <c r="E35" s="43"/>
    </row>
    <row r="36" spans="1:5">
      <c r="A36" s="43"/>
      <c r="B36" s="43"/>
      <c r="C36" s="43"/>
      <c r="D36" s="43"/>
      <c r="E36" s="43"/>
    </row>
    <row r="37" spans="1:5">
      <c r="A37" s="43"/>
      <c r="B37" s="43"/>
      <c r="C37" s="43"/>
      <c r="D37" s="43"/>
      <c r="E37" s="43"/>
    </row>
    <row r="38" spans="1:5">
      <c r="A38" s="43"/>
      <c r="B38" s="43"/>
      <c r="C38" s="43"/>
      <c r="D38" s="43"/>
      <c r="E38" s="43"/>
    </row>
    <row r="39" spans="1:5">
      <c r="A39" s="43"/>
      <c r="B39" s="43"/>
      <c r="C39" s="43"/>
      <c r="D39" s="43"/>
      <c r="E39" s="43"/>
    </row>
    <row r="40" spans="1:5">
      <c r="A40" s="43"/>
      <c r="B40" s="43"/>
      <c r="C40" s="43"/>
      <c r="D40" s="43"/>
      <c r="E40" s="43"/>
    </row>
    <row r="41" spans="1:5">
      <c r="A41" s="43"/>
      <c r="B41" s="43"/>
      <c r="C41" s="43"/>
      <c r="D41" s="43"/>
      <c r="E41" s="43"/>
    </row>
    <row r="42" spans="1:5">
      <c r="A42" s="43"/>
      <c r="B42" s="43"/>
      <c r="C42" s="43"/>
      <c r="D42" s="43"/>
      <c r="E42" s="43"/>
    </row>
    <row r="43" spans="1:5">
      <c r="A43" s="43"/>
      <c r="B43" s="43"/>
      <c r="C43" s="43"/>
      <c r="D43" s="43"/>
      <c r="E43" s="43"/>
    </row>
    <row r="44" spans="1:5">
      <c r="A44" s="43"/>
      <c r="B44" s="43"/>
      <c r="C44" s="43"/>
      <c r="D44" s="43"/>
      <c r="E44" s="43"/>
    </row>
    <row r="45" spans="1:5">
      <c r="A45" s="43"/>
      <c r="B45" s="43"/>
      <c r="C45" s="43"/>
      <c r="D45" s="43"/>
      <c r="E45" s="43"/>
    </row>
    <row r="46" spans="1:5">
      <c r="A46" s="43"/>
      <c r="B46" s="43"/>
      <c r="C46" s="43"/>
      <c r="D46" s="43"/>
      <c r="E46" s="43"/>
    </row>
    <row r="47" spans="1:5">
      <c r="A47" s="43"/>
      <c r="B47" s="43"/>
      <c r="C47" s="43"/>
      <c r="D47" s="43"/>
      <c r="E47" s="43"/>
    </row>
    <row r="48" spans="1:5">
      <c r="A48" s="43"/>
      <c r="B48" s="43"/>
      <c r="C48" s="43"/>
      <c r="D48" s="43"/>
      <c r="E48" s="43"/>
    </row>
    <row r="49" spans="1:5">
      <c r="A49" s="43"/>
      <c r="B49" s="43"/>
      <c r="C49" s="43"/>
      <c r="D49" s="43"/>
      <c r="E49" s="43"/>
    </row>
    <row r="50" spans="1:5">
      <c r="A50" s="43"/>
      <c r="B50" s="43"/>
      <c r="C50" s="43"/>
      <c r="D50" s="43"/>
      <c r="E50" s="43"/>
    </row>
    <row r="51" spans="1:5">
      <c r="A51" s="43"/>
      <c r="B51" s="43"/>
      <c r="C51" s="43"/>
      <c r="D51" s="43"/>
      <c r="E51" s="43"/>
    </row>
    <row r="52" spans="1:5">
      <c r="A52" s="43"/>
      <c r="B52" s="43"/>
      <c r="C52" s="43"/>
      <c r="D52" s="43"/>
      <c r="E52" s="43"/>
    </row>
    <row r="53" spans="1:5">
      <c r="A53" s="43"/>
      <c r="B53" s="43"/>
      <c r="C53" s="43"/>
      <c r="D53" s="43"/>
      <c r="E53" s="43"/>
    </row>
    <row r="54" spans="1:5">
      <c r="A54" s="43"/>
      <c r="B54" s="43"/>
      <c r="C54" s="43"/>
      <c r="D54" s="43"/>
      <c r="E54" s="43"/>
    </row>
    <row r="55" spans="1:5">
      <c r="A55" s="43"/>
      <c r="B55" s="43"/>
      <c r="C55" s="43"/>
      <c r="D55" s="43"/>
      <c r="E55" s="43"/>
    </row>
    <row r="56" spans="1:5">
      <c r="A56" s="43"/>
      <c r="B56" s="43"/>
      <c r="C56" s="43"/>
      <c r="D56" s="43"/>
      <c r="E56" s="43"/>
    </row>
    <row r="57" spans="1:5">
      <c r="A57" s="43"/>
      <c r="B57" s="43"/>
      <c r="C57" s="43"/>
      <c r="D57" s="43"/>
      <c r="E57" s="43"/>
    </row>
    <row r="58" spans="1:5">
      <c r="A58" s="43"/>
      <c r="B58" s="43"/>
      <c r="C58" s="43"/>
      <c r="D58" s="43"/>
      <c r="E58" s="43"/>
    </row>
    <row r="59" spans="1:5">
      <c r="A59" s="43"/>
      <c r="B59" s="43"/>
      <c r="C59" s="43"/>
      <c r="D59" s="43"/>
      <c r="E59" s="43"/>
    </row>
    <row r="60" spans="1:5">
      <c r="A60" s="43"/>
      <c r="B60" s="43"/>
      <c r="C60" s="43"/>
      <c r="D60" s="43"/>
      <c r="E60" s="43"/>
    </row>
  </sheetData>
  <sheetProtection sheet="1" objects="1" scenarios="1" selectLockedCells="1"/>
  <mergeCells count="2">
    <mergeCell ref="A2:B2"/>
    <mergeCell ref="A21:B21"/>
  </mergeCells>
  <phoneticPr fontId="8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BD91"/>
  <sheetViews>
    <sheetView showZeros="0" tabSelected="1" topLeftCell="A71" zoomScaleNormal="100" zoomScaleSheetLayoutView="85" zoomScalePageLayoutView="85" workbookViewId="0">
      <selection activeCell="A93" sqref="A93:XFD93"/>
    </sheetView>
  </sheetViews>
  <sheetFormatPr defaultRowHeight="13.5"/>
  <cols>
    <col min="1" max="1" width="9" style="59"/>
    <col min="2" max="2" width="5.5" style="59" customWidth="1"/>
    <col min="3" max="3" width="4.375" style="59" customWidth="1"/>
    <col min="4" max="9" width="4.125" style="59" customWidth="1"/>
    <col min="10" max="10" width="6.5" style="59" customWidth="1"/>
    <col min="11" max="11" width="6.125" style="59" customWidth="1"/>
    <col min="12" max="12" width="4.875" style="59" customWidth="1"/>
    <col min="13" max="19" width="4.625" style="59" customWidth="1"/>
    <col min="20" max="21" width="4.125" style="59" customWidth="1"/>
    <col min="22" max="22" width="8" style="59" customWidth="1"/>
    <col min="23" max="24" width="7.875" style="59" customWidth="1"/>
    <col min="25" max="28" width="5.625" style="59" customWidth="1"/>
    <col min="29" max="29" width="6.125" style="59" customWidth="1"/>
    <col min="30" max="16384" width="9" style="59"/>
  </cols>
  <sheetData>
    <row r="1" spans="2:56" ht="19.5" customHeight="1" thickBot="1">
      <c r="B1" s="182" t="s">
        <v>150</v>
      </c>
      <c r="C1" s="183"/>
      <c r="D1" s="183"/>
      <c r="E1" s="183"/>
      <c r="F1" s="183"/>
      <c r="G1" s="183"/>
      <c r="H1" s="183"/>
      <c r="I1" s="183"/>
      <c r="J1" s="183"/>
      <c r="K1" s="184"/>
      <c r="L1" s="183"/>
      <c r="M1" s="183"/>
      <c r="N1" s="183"/>
      <c r="O1" s="183"/>
      <c r="P1" s="185"/>
      <c r="Q1" s="185"/>
      <c r="R1" s="185"/>
      <c r="S1" s="185"/>
      <c r="T1" s="185"/>
      <c r="U1" s="185"/>
      <c r="V1" s="410"/>
      <c r="W1" s="410"/>
      <c r="X1" s="410"/>
      <c r="Y1" s="410"/>
      <c r="Z1" s="410"/>
      <c r="AA1" s="410"/>
      <c r="AB1" s="410"/>
      <c r="AC1" s="410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</row>
    <row r="2" spans="2:56" ht="16.5" customHeight="1">
      <c r="B2" s="434" t="s">
        <v>156</v>
      </c>
      <c r="C2" s="414" t="s">
        <v>3</v>
      </c>
      <c r="D2" s="415"/>
      <c r="E2" s="415"/>
      <c r="F2" s="415"/>
      <c r="G2" s="415"/>
      <c r="H2" s="415"/>
      <c r="I2" s="412"/>
      <c r="J2" s="414" t="s">
        <v>113</v>
      </c>
      <c r="K2" s="415"/>
      <c r="L2" s="412"/>
      <c r="M2" s="423" t="s">
        <v>6</v>
      </c>
      <c r="N2" s="424"/>
      <c r="O2" s="424"/>
      <c r="P2" s="424"/>
      <c r="Q2" s="425"/>
      <c r="R2" s="411" t="s">
        <v>112</v>
      </c>
      <c r="S2" s="412"/>
      <c r="T2" s="411" t="s">
        <v>111</v>
      </c>
      <c r="U2" s="413"/>
      <c r="V2" s="414" t="s">
        <v>110</v>
      </c>
      <c r="W2" s="415"/>
      <c r="X2" s="415"/>
      <c r="Y2" s="415"/>
      <c r="Z2" s="415"/>
      <c r="AA2" s="415"/>
      <c r="AB2" s="415"/>
      <c r="AC2" s="412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</row>
    <row r="3" spans="2:56" ht="16.5" customHeight="1">
      <c r="B3" s="435"/>
      <c r="C3" s="437" t="s">
        <v>105</v>
      </c>
      <c r="D3" s="438" t="s">
        <v>109</v>
      </c>
      <c r="E3" s="440" t="s">
        <v>46</v>
      </c>
      <c r="F3" s="440" t="s">
        <v>47</v>
      </c>
      <c r="G3" s="440" t="s">
        <v>48</v>
      </c>
      <c r="H3" s="440" t="s">
        <v>1</v>
      </c>
      <c r="I3" s="441" t="s">
        <v>103</v>
      </c>
      <c r="J3" s="426" t="s">
        <v>108</v>
      </c>
      <c r="K3" s="427"/>
      <c r="L3" s="428" t="s">
        <v>46</v>
      </c>
      <c r="M3" s="430" t="s">
        <v>105</v>
      </c>
      <c r="N3" s="417" t="s">
        <v>49</v>
      </c>
      <c r="O3" s="422" t="s">
        <v>50</v>
      </c>
      <c r="P3" s="422" t="s">
        <v>102</v>
      </c>
      <c r="Q3" s="416" t="s">
        <v>51</v>
      </c>
      <c r="R3" s="417" t="s">
        <v>107</v>
      </c>
      <c r="S3" s="416" t="s">
        <v>106</v>
      </c>
      <c r="T3" s="417" t="s">
        <v>34</v>
      </c>
      <c r="U3" s="418" t="s">
        <v>33</v>
      </c>
      <c r="V3" s="419" t="s">
        <v>105</v>
      </c>
      <c r="W3" s="420" t="s">
        <v>104</v>
      </c>
      <c r="X3" s="421"/>
      <c r="Y3" s="422" t="s">
        <v>46</v>
      </c>
      <c r="Z3" s="422" t="s">
        <v>47</v>
      </c>
      <c r="AA3" s="422" t="s">
        <v>48</v>
      </c>
      <c r="AB3" s="422" t="s">
        <v>1</v>
      </c>
      <c r="AC3" s="416" t="s">
        <v>103</v>
      </c>
      <c r="AD3" s="210"/>
      <c r="AE3" s="210"/>
      <c r="AF3" s="210"/>
      <c r="AG3" s="210"/>
      <c r="AH3" s="210"/>
      <c r="AI3" s="210"/>
      <c r="AJ3" s="210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</row>
    <row r="4" spans="2:56" ht="41.25" customHeight="1">
      <c r="B4" s="436"/>
      <c r="C4" s="437"/>
      <c r="D4" s="439"/>
      <c r="E4" s="440"/>
      <c r="F4" s="440"/>
      <c r="G4" s="440"/>
      <c r="H4" s="440"/>
      <c r="I4" s="441"/>
      <c r="J4" s="186" t="s">
        <v>101</v>
      </c>
      <c r="K4" s="187" t="s">
        <v>100</v>
      </c>
      <c r="L4" s="429"/>
      <c r="M4" s="431"/>
      <c r="N4" s="417"/>
      <c r="O4" s="422"/>
      <c r="P4" s="422"/>
      <c r="Q4" s="416"/>
      <c r="R4" s="417"/>
      <c r="S4" s="416"/>
      <c r="T4" s="417"/>
      <c r="U4" s="418"/>
      <c r="V4" s="419"/>
      <c r="W4" s="188" t="s">
        <v>45</v>
      </c>
      <c r="X4" s="187" t="s">
        <v>99</v>
      </c>
      <c r="Y4" s="422"/>
      <c r="Z4" s="422"/>
      <c r="AA4" s="422"/>
      <c r="AB4" s="422"/>
      <c r="AC4" s="416"/>
      <c r="AD4" s="210"/>
      <c r="AE4" s="210"/>
      <c r="AF4" s="210"/>
      <c r="AG4" s="210"/>
      <c r="AH4" s="210"/>
      <c r="AI4" s="210"/>
      <c r="AJ4" s="210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</row>
    <row r="5" spans="2:56" ht="28.5" hidden="1" customHeight="1">
      <c r="B5" s="141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</row>
    <row r="6" spans="2:56" ht="28.5" hidden="1" customHeight="1">
      <c r="B6" s="442" t="s">
        <v>98</v>
      </c>
      <c r="C6" s="190">
        <f>SUM(E6:I6)</f>
        <v>32</v>
      </c>
      <c r="D6" s="190"/>
      <c r="E6" s="190">
        <v>1</v>
      </c>
      <c r="F6" s="190">
        <v>10</v>
      </c>
      <c r="G6" s="190"/>
      <c r="H6" s="190"/>
      <c r="I6" s="190">
        <v>21</v>
      </c>
      <c r="J6" s="190">
        <v>3062</v>
      </c>
      <c r="K6" s="190"/>
      <c r="L6" s="190">
        <v>4</v>
      </c>
      <c r="M6" s="190"/>
      <c r="N6" s="190">
        <v>11</v>
      </c>
      <c r="O6" s="190">
        <v>11</v>
      </c>
      <c r="P6" s="190">
        <v>119</v>
      </c>
      <c r="Q6" s="190"/>
      <c r="R6" s="190">
        <v>111</v>
      </c>
      <c r="S6" s="190">
        <v>350</v>
      </c>
      <c r="T6" s="190">
        <v>1</v>
      </c>
      <c r="U6" s="190">
        <v>17</v>
      </c>
      <c r="V6" s="190">
        <v>459373</v>
      </c>
      <c r="W6" s="190">
        <v>205079</v>
      </c>
      <c r="X6" s="190">
        <v>243731</v>
      </c>
      <c r="Y6" s="190">
        <v>0</v>
      </c>
      <c r="Z6" s="190">
        <v>6433</v>
      </c>
      <c r="AA6" s="190"/>
      <c r="AB6" s="190"/>
      <c r="AC6" s="191">
        <v>4130</v>
      </c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</row>
    <row r="7" spans="2:56" ht="10.5" hidden="1" customHeight="1">
      <c r="B7" s="442"/>
      <c r="C7" s="190">
        <v>21</v>
      </c>
      <c r="D7" s="190"/>
      <c r="E7" s="190">
        <v>-1</v>
      </c>
      <c r="F7" s="190">
        <v>-3</v>
      </c>
      <c r="G7" s="190"/>
      <c r="H7" s="190"/>
      <c r="I7" s="190">
        <v>4</v>
      </c>
      <c r="J7" s="190">
        <v>-1878</v>
      </c>
      <c r="K7" s="190"/>
      <c r="L7" s="190">
        <v>0</v>
      </c>
      <c r="M7" s="190"/>
      <c r="N7" s="190">
        <v>-7</v>
      </c>
      <c r="O7" s="190">
        <v>5</v>
      </c>
      <c r="P7" s="190">
        <v>43</v>
      </c>
      <c r="Q7" s="190"/>
      <c r="R7" s="190">
        <v>53</v>
      </c>
      <c r="S7" s="190">
        <v>147</v>
      </c>
      <c r="T7" s="190">
        <v>-6</v>
      </c>
      <c r="U7" s="190">
        <v>-2</v>
      </c>
      <c r="V7" s="190">
        <v>61455</v>
      </c>
      <c r="W7" s="190">
        <v>12812</v>
      </c>
      <c r="X7" s="190">
        <v>47449</v>
      </c>
      <c r="Y7" s="190">
        <v>-40</v>
      </c>
      <c r="Z7" s="190">
        <v>3367</v>
      </c>
      <c r="AA7" s="190"/>
      <c r="AB7" s="190"/>
      <c r="AC7" s="191">
        <v>-2133</v>
      </c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</row>
    <row r="8" spans="2:56" ht="27" hidden="1" customHeight="1">
      <c r="B8" s="192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4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</row>
    <row r="9" spans="2:56" ht="27" hidden="1" customHeight="1">
      <c r="B9" s="443" t="s">
        <v>97</v>
      </c>
      <c r="C9" s="190">
        <v>110</v>
      </c>
      <c r="D9" s="190"/>
      <c r="E9" s="190">
        <v>1</v>
      </c>
      <c r="F9" s="190">
        <v>12</v>
      </c>
      <c r="G9" s="190"/>
      <c r="H9" s="190"/>
      <c r="I9" s="190">
        <v>24</v>
      </c>
      <c r="J9" s="190">
        <v>2311</v>
      </c>
      <c r="K9" s="190"/>
      <c r="L9" s="190">
        <v>0</v>
      </c>
      <c r="M9" s="190"/>
      <c r="N9" s="190">
        <v>17</v>
      </c>
      <c r="O9" s="190">
        <v>5</v>
      </c>
      <c r="P9" s="190">
        <v>85</v>
      </c>
      <c r="Q9" s="190"/>
      <c r="R9" s="190">
        <v>79</v>
      </c>
      <c r="S9" s="190">
        <v>227</v>
      </c>
      <c r="T9" s="190">
        <v>3</v>
      </c>
      <c r="U9" s="190">
        <v>13</v>
      </c>
      <c r="V9" s="190">
        <v>273375</v>
      </c>
      <c r="W9" s="190">
        <v>141751</v>
      </c>
      <c r="X9" s="190">
        <v>116527</v>
      </c>
      <c r="Y9" s="190">
        <v>60</v>
      </c>
      <c r="Z9" s="190">
        <v>6691</v>
      </c>
      <c r="AA9" s="190"/>
      <c r="AB9" s="190"/>
      <c r="AC9" s="191">
        <v>8346</v>
      </c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</row>
    <row r="10" spans="2:56" ht="9" hidden="1" customHeight="1">
      <c r="B10" s="444"/>
      <c r="C10" s="190">
        <f>IF(C9=0,IF(C6=0,"",C9-C6),C9-C6)</f>
        <v>78</v>
      </c>
      <c r="D10" s="190"/>
      <c r="E10" s="190">
        <f t="shared" ref="E10:L10" si="0">IF(E9=0,IF(E6=0,"",E9-E6),E9-E6)</f>
        <v>0</v>
      </c>
      <c r="F10" s="190">
        <f t="shared" si="0"/>
        <v>2</v>
      </c>
      <c r="G10" s="190" t="str">
        <f t="shared" si="0"/>
        <v/>
      </c>
      <c r="H10" s="190" t="str">
        <f t="shared" si="0"/>
        <v/>
      </c>
      <c r="I10" s="190">
        <f t="shared" si="0"/>
        <v>3</v>
      </c>
      <c r="J10" s="190">
        <f t="shared" si="0"/>
        <v>-751</v>
      </c>
      <c r="K10" s="190" t="str">
        <f t="shared" si="0"/>
        <v/>
      </c>
      <c r="L10" s="190">
        <f t="shared" si="0"/>
        <v>-4</v>
      </c>
      <c r="M10" s="190"/>
      <c r="N10" s="190">
        <f t="shared" ref="N10:AC10" si="1">IF(N9=0,IF(N6=0,"",N9-N6),N9-N6)</f>
        <v>6</v>
      </c>
      <c r="O10" s="190">
        <f t="shared" si="1"/>
        <v>-6</v>
      </c>
      <c r="P10" s="190">
        <f t="shared" si="1"/>
        <v>-34</v>
      </c>
      <c r="Q10" s="190" t="str">
        <f t="shared" si="1"/>
        <v/>
      </c>
      <c r="R10" s="190">
        <f t="shared" si="1"/>
        <v>-32</v>
      </c>
      <c r="S10" s="190">
        <f t="shared" si="1"/>
        <v>-123</v>
      </c>
      <c r="T10" s="190">
        <f t="shared" si="1"/>
        <v>2</v>
      </c>
      <c r="U10" s="190">
        <f t="shared" si="1"/>
        <v>-4</v>
      </c>
      <c r="V10" s="190">
        <f t="shared" si="1"/>
        <v>-185998</v>
      </c>
      <c r="W10" s="190">
        <f t="shared" si="1"/>
        <v>-63328</v>
      </c>
      <c r="X10" s="190">
        <f t="shared" si="1"/>
        <v>-127204</v>
      </c>
      <c r="Y10" s="190">
        <f t="shared" si="1"/>
        <v>60</v>
      </c>
      <c r="Z10" s="190">
        <f t="shared" si="1"/>
        <v>258</v>
      </c>
      <c r="AA10" s="190" t="str">
        <f t="shared" si="1"/>
        <v/>
      </c>
      <c r="AB10" s="190" t="str">
        <f t="shared" si="1"/>
        <v/>
      </c>
      <c r="AC10" s="191">
        <f t="shared" si="1"/>
        <v>4216</v>
      </c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</row>
    <row r="11" spans="2:56" ht="27" hidden="1" customHeight="1">
      <c r="B11" s="192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4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</row>
    <row r="12" spans="2:56" ht="27" hidden="1" customHeight="1">
      <c r="B12" s="442" t="s">
        <v>96</v>
      </c>
      <c r="C12" s="190">
        <v>123</v>
      </c>
      <c r="D12" s="190"/>
      <c r="E12" s="190">
        <v>5</v>
      </c>
      <c r="F12" s="190">
        <v>8</v>
      </c>
      <c r="G12" s="190"/>
      <c r="H12" s="190"/>
      <c r="I12" s="190">
        <v>14</v>
      </c>
      <c r="J12" s="190">
        <v>2685</v>
      </c>
      <c r="K12" s="190"/>
      <c r="L12" s="190">
        <v>25</v>
      </c>
      <c r="M12" s="190"/>
      <c r="N12" s="190">
        <v>20</v>
      </c>
      <c r="O12" s="190">
        <v>12</v>
      </c>
      <c r="P12" s="190">
        <v>91</v>
      </c>
      <c r="Q12" s="190"/>
      <c r="R12" s="190">
        <v>72</v>
      </c>
      <c r="S12" s="190">
        <v>239</v>
      </c>
      <c r="T12" s="190">
        <v>1</v>
      </c>
      <c r="U12" s="190">
        <v>15</v>
      </c>
      <c r="V12" s="190">
        <v>542944</v>
      </c>
      <c r="W12" s="190">
        <v>138471</v>
      </c>
      <c r="X12" s="190">
        <v>400065</v>
      </c>
      <c r="Y12" s="190">
        <v>1837</v>
      </c>
      <c r="Z12" s="190">
        <v>2332</v>
      </c>
      <c r="AA12" s="190"/>
      <c r="AB12" s="190"/>
      <c r="AC12" s="191">
        <v>239</v>
      </c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</row>
    <row r="13" spans="2:56" ht="11.25" hidden="1" customHeight="1">
      <c r="B13" s="442"/>
      <c r="C13" s="190">
        <f>IF(C12=0,IF(C9=0,"",C12-C9),C12-C9)</f>
        <v>13</v>
      </c>
      <c r="D13" s="190"/>
      <c r="E13" s="190">
        <f t="shared" ref="E13:L13" si="2">IF(E12=0,IF(E9=0,"",E12-E9),E12-E9)</f>
        <v>4</v>
      </c>
      <c r="F13" s="190">
        <f t="shared" si="2"/>
        <v>-4</v>
      </c>
      <c r="G13" s="190" t="str">
        <f t="shared" si="2"/>
        <v/>
      </c>
      <c r="H13" s="190" t="str">
        <f t="shared" si="2"/>
        <v/>
      </c>
      <c r="I13" s="190">
        <f t="shared" si="2"/>
        <v>-10</v>
      </c>
      <c r="J13" s="190">
        <f t="shared" si="2"/>
        <v>374</v>
      </c>
      <c r="K13" s="190" t="str">
        <f t="shared" si="2"/>
        <v/>
      </c>
      <c r="L13" s="190">
        <f t="shared" si="2"/>
        <v>25</v>
      </c>
      <c r="M13" s="190"/>
      <c r="N13" s="190">
        <f t="shared" ref="N13:AC13" si="3">IF(N12=0,IF(N9=0,"",N12-N9),N12-N9)</f>
        <v>3</v>
      </c>
      <c r="O13" s="190">
        <f t="shared" si="3"/>
        <v>7</v>
      </c>
      <c r="P13" s="190">
        <f t="shared" si="3"/>
        <v>6</v>
      </c>
      <c r="Q13" s="190" t="str">
        <f t="shared" si="3"/>
        <v/>
      </c>
      <c r="R13" s="190">
        <f t="shared" si="3"/>
        <v>-7</v>
      </c>
      <c r="S13" s="190">
        <f t="shared" si="3"/>
        <v>12</v>
      </c>
      <c r="T13" s="190">
        <f t="shared" si="3"/>
        <v>-2</v>
      </c>
      <c r="U13" s="190">
        <f t="shared" si="3"/>
        <v>2</v>
      </c>
      <c r="V13" s="190">
        <f t="shared" si="3"/>
        <v>269569</v>
      </c>
      <c r="W13" s="190">
        <f t="shared" si="3"/>
        <v>-3280</v>
      </c>
      <c r="X13" s="190">
        <f t="shared" si="3"/>
        <v>283538</v>
      </c>
      <c r="Y13" s="190">
        <f t="shared" si="3"/>
        <v>1777</v>
      </c>
      <c r="Z13" s="190">
        <f t="shared" si="3"/>
        <v>-4359</v>
      </c>
      <c r="AA13" s="190" t="str">
        <f t="shared" si="3"/>
        <v/>
      </c>
      <c r="AB13" s="190" t="str">
        <f t="shared" si="3"/>
        <v/>
      </c>
      <c r="AC13" s="191">
        <f t="shared" si="3"/>
        <v>-8107</v>
      </c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</row>
    <row r="14" spans="2:56" ht="0.75" hidden="1" customHeight="1">
      <c r="B14" s="192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4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</row>
    <row r="15" spans="2:56" ht="27" hidden="1" customHeight="1">
      <c r="B15" s="442" t="s">
        <v>95</v>
      </c>
      <c r="C15" s="190">
        <v>104</v>
      </c>
      <c r="D15" s="190"/>
      <c r="E15" s="190">
        <v>3</v>
      </c>
      <c r="F15" s="190">
        <v>10</v>
      </c>
      <c r="G15" s="190"/>
      <c r="H15" s="190"/>
      <c r="I15" s="190">
        <v>22</v>
      </c>
      <c r="J15" s="190">
        <v>3126</v>
      </c>
      <c r="K15" s="190"/>
      <c r="L15" s="190">
        <v>45</v>
      </c>
      <c r="M15" s="190"/>
      <c r="N15" s="190">
        <v>19</v>
      </c>
      <c r="O15" s="190">
        <v>11</v>
      </c>
      <c r="P15" s="190">
        <v>72</v>
      </c>
      <c r="Q15" s="190"/>
      <c r="R15" s="190">
        <v>57</v>
      </c>
      <c r="S15" s="190">
        <v>188</v>
      </c>
      <c r="T15" s="190">
        <v>1</v>
      </c>
      <c r="U15" s="190">
        <v>10</v>
      </c>
      <c r="V15" s="190">
        <v>472925</v>
      </c>
      <c r="W15" s="190">
        <v>163153</v>
      </c>
      <c r="X15" s="190">
        <v>261343</v>
      </c>
      <c r="Y15" s="190">
        <v>1311</v>
      </c>
      <c r="Z15" s="190">
        <v>2167</v>
      </c>
      <c r="AA15" s="190"/>
      <c r="AB15" s="190"/>
      <c r="AC15" s="191">
        <v>44951</v>
      </c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</row>
    <row r="16" spans="2:56" ht="10.5" hidden="1" customHeight="1">
      <c r="B16" s="442"/>
      <c r="C16" s="190">
        <f>IF(C15=0,IF(C12=0,"",C15-C12),C15-C12)</f>
        <v>-19</v>
      </c>
      <c r="D16" s="190"/>
      <c r="E16" s="190">
        <f t="shared" ref="E16:L16" si="4">IF(E15=0,IF(E12=0,"",E15-E12),E15-E12)</f>
        <v>-2</v>
      </c>
      <c r="F16" s="190">
        <f t="shared" si="4"/>
        <v>2</v>
      </c>
      <c r="G16" s="190" t="str">
        <f t="shared" si="4"/>
        <v/>
      </c>
      <c r="H16" s="190" t="str">
        <f t="shared" si="4"/>
        <v/>
      </c>
      <c r="I16" s="190">
        <f t="shared" si="4"/>
        <v>8</v>
      </c>
      <c r="J16" s="190">
        <f t="shared" si="4"/>
        <v>441</v>
      </c>
      <c r="K16" s="190" t="str">
        <f t="shared" si="4"/>
        <v/>
      </c>
      <c r="L16" s="190">
        <f t="shared" si="4"/>
        <v>20</v>
      </c>
      <c r="M16" s="190"/>
      <c r="N16" s="190">
        <f t="shared" ref="N16:AC16" si="5">IF(N15=0,IF(N12=0,"",N15-N12),N15-N12)</f>
        <v>-1</v>
      </c>
      <c r="O16" s="190">
        <f t="shared" si="5"/>
        <v>-1</v>
      </c>
      <c r="P16" s="190">
        <f t="shared" si="5"/>
        <v>-19</v>
      </c>
      <c r="Q16" s="190" t="str">
        <f t="shared" si="5"/>
        <v/>
      </c>
      <c r="R16" s="190">
        <f t="shared" si="5"/>
        <v>-15</v>
      </c>
      <c r="S16" s="190">
        <f t="shared" si="5"/>
        <v>-51</v>
      </c>
      <c r="T16" s="190">
        <f t="shared" si="5"/>
        <v>0</v>
      </c>
      <c r="U16" s="190">
        <f t="shared" si="5"/>
        <v>-5</v>
      </c>
      <c r="V16" s="190">
        <f t="shared" si="5"/>
        <v>-70019</v>
      </c>
      <c r="W16" s="190">
        <f t="shared" si="5"/>
        <v>24682</v>
      </c>
      <c r="X16" s="190">
        <f t="shared" si="5"/>
        <v>-138722</v>
      </c>
      <c r="Y16" s="190">
        <f t="shared" si="5"/>
        <v>-526</v>
      </c>
      <c r="Z16" s="190">
        <f t="shared" si="5"/>
        <v>-165</v>
      </c>
      <c r="AA16" s="190" t="str">
        <f t="shared" si="5"/>
        <v/>
      </c>
      <c r="AB16" s="190" t="str">
        <f t="shared" si="5"/>
        <v/>
      </c>
      <c r="AC16" s="191">
        <f t="shared" si="5"/>
        <v>44712</v>
      </c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</row>
    <row r="17" spans="2:56" ht="27" hidden="1" customHeight="1">
      <c r="B17" s="192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4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</row>
    <row r="18" spans="2:56" ht="27" hidden="1" customHeight="1">
      <c r="B18" s="442" t="s">
        <v>94</v>
      </c>
      <c r="C18" s="190">
        <v>112</v>
      </c>
      <c r="D18" s="190"/>
      <c r="E18" s="190">
        <v>11</v>
      </c>
      <c r="F18" s="190">
        <v>12</v>
      </c>
      <c r="G18" s="190"/>
      <c r="H18" s="190"/>
      <c r="I18" s="190">
        <v>25</v>
      </c>
      <c r="J18" s="190">
        <v>3894</v>
      </c>
      <c r="K18" s="190"/>
      <c r="L18" s="190">
        <v>233</v>
      </c>
      <c r="M18" s="190"/>
      <c r="N18" s="190">
        <v>10</v>
      </c>
      <c r="O18" s="190">
        <v>3</v>
      </c>
      <c r="P18" s="190">
        <v>66</v>
      </c>
      <c r="Q18" s="190"/>
      <c r="R18" s="190">
        <v>65</v>
      </c>
      <c r="S18" s="190">
        <v>175</v>
      </c>
      <c r="T18" s="190">
        <v>4</v>
      </c>
      <c r="U18" s="190">
        <v>16</v>
      </c>
      <c r="V18" s="190">
        <v>605728</v>
      </c>
      <c r="W18" s="190">
        <v>185901</v>
      </c>
      <c r="X18" s="190">
        <v>404200</v>
      </c>
      <c r="Y18" s="190">
        <v>7815</v>
      </c>
      <c r="Z18" s="190">
        <v>3961</v>
      </c>
      <c r="AA18" s="190"/>
      <c r="AB18" s="190"/>
      <c r="AC18" s="191">
        <v>3851</v>
      </c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</row>
    <row r="19" spans="2:56" ht="10.5" hidden="1" customHeight="1">
      <c r="B19" s="442"/>
      <c r="C19" s="190">
        <f>IF(C18=0,IF(C15=0,"",C18-C15),C18-C15)</f>
        <v>8</v>
      </c>
      <c r="D19" s="190"/>
      <c r="E19" s="190">
        <f t="shared" ref="E19:L19" si="6">IF(E18=0,IF(E15=0,"",E18-E15),E18-E15)</f>
        <v>8</v>
      </c>
      <c r="F19" s="190">
        <f t="shared" si="6"/>
        <v>2</v>
      </c>
      <c r="G19" s="190" t="str">
        <f t="shared" si="6"/>
        <v/>
      </c>
      <c r="H19" s="190" t="str">
        <f t="shared" si="6"/>
        <v/>
      </c>
      <c r="I19" s="190">
        <f t="shared" si="6"/>
        <v>3</v>
      </c>
      <c r="J19" s="190">
        <f t="shared" si="6"/>
        <v>768</v>
      </c>
      <c r="K19" s="190" t="str">
        <f t="shared" si="6"/>
        <v/>
      </c>
      <c r="L19" s="190">
        <f t="shared" si="6"/>
        <v>188</v>
      </c>
      <c r="M19" s="190"/>
      <c r="N19" s="190">
        <f t="shared" ref="N19:AC19" si="7">IF(N18=0,IF(N15=0,"",N18-N15),N18-N15)</f>
        <v>-9</v>
      </c>
      <c r="O19" s="190">
        <f t="shared" si="7"/>
        <v>-8</v>
      </c>
      <c r="P19" s="190">
        <f t="shared" si="7"/>
        <v>-6</v>
      </c>
      <c r="Q19" s="190" t="str">
        <f t="shared" si="7"/>
        <v/>
      </c>
      <c r="R19" s="190">
        <f t="shared" si="7"/>
        <v>8</v>
      </c>
      <c r="S19" s="190">
        <f t="shared" si="7"/>
        <v>-13</v>
      </c>
      <c r="T19" s="190">
        <f t="shared" si="7"/>
        <v>3</v>
      </c>
      <c r="U19" s="190">
        <f t="shared" si="7"/>
        <v>6</v>
      </c>
      <c r="V19" s="190">
        <f t="shared" si="7"/>
        <v>132803</v>
      </c>
      <c r="W19" s="190">
        <f t="shared" si="7"/>
        <v>22748</v>
      </c>
      <c r="X19" s="190">
        <f t="shared" si="7"/>
        <v>142857</v>
      </c>
      <c r="Y19" s="190">
        <f t="shared" si="7"/>
        <v>6504</v>
      </c>
      <c r="Z19" s="190">
        <f t="shared" si="7"/>
        <v>1794</v>
      </c>
      <c r="AA19" s="190" t="str">
        <f t="shared" si="7"/>
        <v/>
      </c>
      <c r="AB19" s="190" t="str">
        <f t="shared" si="7"/>
        <v/>
      </c>
      <c r="AC19" s="191">
        <f t="shared" si="7"/>
        <v>-41100</v>
      </c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</row>
    <row r="20" spans="2:56" ht="27" hidden="1" customHeight="1">
      <c r="B20" s="192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4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</row>
    <row r="21" spans="2:56" ht="27" hidden="1" customHeight="1">
      <c r="B21" s="442" t="s">
        <v>93</v>
      </c>
      <c r="C21" s="190">
        <v>113</v>
      </c>
      <c r="D21" s="190"/>
      <c r="E21" s="190">
        <v>10</v>
      </c>
      <c r="F21" s="190">
        <v>16</v>
      </c>
      <c r="G21" s="190"/>
      <c r="H21" s="190"/>
      <c r="I21" s="190">
        <v>21</v>
      </c>
      <c r="J21" s="190">
        <v>1796</v>
      </c>
      <c r="K21" s="190">
        <v>375</v>
      </c>
      <c r="L21" s="190">
        <v>174</v>
      </c>
      <c r="M21" s="190"/>
      <c r="N21" s="190">
        <v>11</v>
      </c>
      <c r="O21" s="190">
        <v>5</v>
      </c>
      <c r="P21" s="190">
        <v>43</v>
      </c>
      <c r="Q21" s="190">
        <v>25</v>
      </c>
      <c r="R21" s="190">
        <v>50</v>
      </c>
      <c r="S21" s="190">
        <v>158</v>
      </c>
      <c r="T21" s="190">
        <v>5</v>
      </c>
      <c r="U21" s="190">
        <v>15</v>
      </c>
      <c r="V21" s="190">
        <v>253957</v>
      </c>
      <c r="W21" s="190">
        <v>101895</v>
      </c>
      <c r="X21" s="190">
        <v>145725</v>
      </c>
      <c r="Y21" s="190">
        <v>456</v>
      </c>
      <c r="Z21" s="190">
        <v>2734</v>
      </c>
      <c r="AA21" s="190"/>
      <c r="AB21" s="190"/>
      <c r="AC21" s="191">
        <v>3147</v>
      </c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</row>
    <row r="22" spans="2:56" ht="9" hidden="1" customHeight="1">
      <c r="B22" s="442"/>
      <c r="C22" s="190">
        <f>IF(C21=0,IF(C18=0,"",C21-C18),C21-C18)</f>
        <v>1</v>
      </c>
      <c r="D22" s="190"/>
      <c r="E22" s="190">
        <f t="shared" ref="E22:J22" si="8">IF(E21=0,IF(E18=0,"",E21-E18),E21-E18)</f>
        <v>-1</v>
      </c>
      <c r="F22" s="190">
        <f t="shared" si="8"/>
        <v>4</v>
      </c>
      <c r="G22" s="190" t="str">
        <f t="shared" si="8"/>
        <v/>
      </c>
      <c r="H22" s="190" t="str">
        <f t="shared" si="8"/>
        <v/>
      </c>
      <c r="I22" s="190">
        <f t="shared" si="8"/>
        <v>-4</v>
      </c>
      <c r="J22" s="190">
        <f t="shared" si="8"/>
        <v>-2098</v>
      </c>
      <c r="K22" s="190"/>
      <c r="L22" s="190">
        <f>IF(L21=0,IF(L18=0,"",L21-L18),L21-L18)</f>
        <v>-59</v>
      </c>
      <c r="M22" s="190"/>
      <c r="N22" s="190">
        <f>IF(N21=0,IF(N18=0,"",N21-N18),N21-N18)</f>
        <v>1</v>
      </c>
      <c r="O22" s="190">
        <f>IF(O21=0,IF(O18=0,"",O21-O18),O21-O18)</f>
        <v>2</v>
      </c>
      <c r="P22" s="190">
        <f>IF(P21=0,IF(P18=0,"",P21-P18),P21-P18)</f>
        <v>-23</v>
      </c>
      <c r="Q22" s="190"/>
      <c r="R22" s="190">
        <f t="shared" ref="R22:AC22" si="9">IF(R21=0,IF(R18=0,"",R21-R18),R21-R18)</f>
        <v>-15</v>
      </c>
      <c r="S22" s="190">
        <f t="shared" si="9"/>
        <v>-17</v>
      </c>
      <c r="T22" s="190">
        <f t="shared" si="9"/>
        <v>1</v>
      </c>
      <c r="U22" s="190">
        <f t="shared" si="9"/>
        <v>-1</v>
      </c>
      <c r="V22" s="190">
        <f t="shared" si="9"/>
        <v>-351771</v>
      </c>
      <c r="W22" s="190">
        <f t="shared" si="9"/>
        <v>-84006</v>
      </c>
      <c r="X22" s="190">
        <f t="shared" si="9"/>
        <v>-258475</v>
      </c>
      <c r="Y22" s="190">
        <f t="shared" si="9"/>
        <v>-7359</v>
      </c>
      <c r="Z22" s="190">
        <f t="shared" si="9"/>
        <v>-1227</v>
      </c>
      <c r="AA22" s="190" t="str">
        <f t="shared" si="9"/>
        <v/>
      </c>
      <c r="AB22" s="190" t="str">
        <f t="shared" si="9"/>
        <v/>
      </c>
      <c r="AC22" s="191">
        <f t="shared" si="9"/>
        <v>-704</v>
      </c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</row>
    <row r="23" spans="2:56" ht="27" hidden="1" customHeight="1">
      <c r="B23" s="192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4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</row>
    <row r="24" spans="2:56" ht="27" hidden="1" customHeight="1">
      <c r="B24" s="442" t="s">
        <v>92</v>
      </c>
      <c r="C24" s="190">
        <v>101</v>
      </c>
      <c r="D24" s="190" t="e">
        <f>SUM(#REF!)</f>
        <v>#REF!</v>
      </c>
      <c r="E24" s="190">
        <v>6</v>
      </c>
      <c r="F24" s="190">
        <v>16</v>
      </c>
      <c r="G24" s="190"/>
      <c r="H24" s="190"/>
      <c r="I24" s="190">
        <v>13</v>
      </c>
      <c r="J24" s="190">
        <v>3292</v>
      </c>
      <c r="K24" s="190">
        <v>158</v>
      </c>
      <c r="L24" s="190">
        <v>42</v>
      </c>
      <c r="M24" s="190"/>
      <c r="N24" s="190">
        <v>12</v>
      </c>
      <c r="O24" s="190">
        <v>11</v>
      </c>
      <c r="P24" s="190">
        <v>30</v>
      </c>
      <c r="Q24" s="190">
        <v>30</v>
      </c>
      <c r="R24" s="190">
        <v>61</v>
      </c>
      <c r="S24" s="190">
        <v>205</v>
      </c>
      <c r="T24" s="190">
        <v>0</v>
      </c>
      <c r="U24" s="190">
        <v>7</v>
      </c>
      <c r="V24" s="190">
        <v>304875</v>
      </c>
      <c r="W24" s="190">
        <v>170574</v>
      </c>
      <c r="X24" s="190">
        <v>127117</v>
      </c>
      <c r="Y24" s="190">
        <v>360</v>
      </c>
      <c r="Z24" s="190">
        <v>6151</v>
      </c>
      <c r="AA24" s="190"/>
      <c r="AB24" s="190"/>
      <c r="AC24" s="191">
        <v>673</v>
      </c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</row>
    <row r="25" spans="2:56" ht="11.25" hidden="1" customHeight="1">
      <c r="B25" s="442"/>
      <c r="C25" s="190">
        <f>IF(C24=0,IF(C21=0,"",C24-C21),C24-C21)</f>
        <v>-12</v>
      </c>
      <c r="D25" s="190" t="e">
        <f>SUM(#REF!)</f>
        <v>#REF!</v>
      </c>
      <c r="E25" s="190">
        <f t="shared" ref="E25:L25" si="10">IF(E24=0,IF(E21=0,"",E24-E21),E24-E21)</f>
        <v>-4</v>
      </c>
      <c r="F25" s="190">
        <f t="shared" si="10"/>
        <v>0</v>
      </c>
      <c r="G25" s="190" t="str">
        <f t="shared" si="10"/>
        <v/>
      </c>
      <c r="H25" s="190" t="str">
        <f t="shared" si="10"/>
        <v/>
      </c>
      <c r="I25" s="190">
        <f t="shared" si="10"/>
        <v>-8</v>
      </c>
      <c r="J25" s="190">
        <f t="shared" si="10"/>
        <v>1496</v>
      </c>
      <c r="K25" s="190">
        <f t="shared" si="10"/>
        <v>-217</v>
      </c>
      <c r="L25" s="190">
        <f t="shared" si="10"/>
        <v>-132</v>
      </c>
      <c r="M25" s="190"/>
      <c r="N25" s="190">
        <f t="shared" ref="N25:AC25" si="11">IF(N24=0,IF(N21=0,"",N24-N21),N24-N21)</f>
        <v>1</v>
      </c>
      <c r="O25" s="190">
        <f t="shared" si="11"/>
        <v>6</v>
      </c>
      <c r="P25" s="190">
        <f t="shared" si="11"/>
        <v>-13</v>
      </c>
      <c r="Q25" s="190">
        <f t="shared" si="11"/>
        <v>5</v>
      </c>
      <c r="R25" s="190">
        <f t="shared" si="11"/>
        <v>11</v>
      </c>
      <c r="S25" s="190">
        <f t="shared" si="11"/>
        <v>47</v>
      </c>
      <c r="T25" s="190">
        <f t="shared" si="11"/>
        <v>-5</v>
      </c>
      <c r="U25" s="190">
        <f t="shared" si="11"/>
        <v>-8</v>
      </c>
      <c r="V25" s="190">
        <f t="shared" si="11"/>
        <v>50918</v>
      </c>
      <c r="W25" s="190">
        <f t="shared" si="11"/>
        <v>68679</v>
      </c>
      <c r="X25" s="190">
        <f t="shared" si="11"/>
        <v>-18608</v>
      </c>
      <c r="Y25" s="190">
        <f t="shared" si="11"/>
        <v>-96</v>
      </c>
      <c r="Z25" s="190">
        <f t="shared" si="11"/>
        <v>3417</v>
      </c>
      <c r="AA25" s="190" t="str">
        <f t="shared" si="11"/>
        <v/>
      </c>
      <c r="AB25" s="190" t="str">
        <f t="shared" si="11"/>
        <v/>
      </c>
      <c r="AC25" s="191">
        <f t="shared" si="11"/>
        <v>-2474</v>
      </c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</row>
    <row r="26" spans="2:56" ht="27.75" hidden="1" customHeight="1">
      <c r="B26" s="192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4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</row>
    <row r="27" spans="2:56" ht="27" hidden="1" customHeight="1">
      <c r="B27" s="432" t="s">
        <v>91</v>
      </c>
      <c r="C27" s="190">
        <v>87</v>
      </c>
      <c r="D27" s="190" t="e">
        <f>SUM(#REF!)</f>
        <v>#REF!</v>
      </c>
      <c r="E27" s="190">
        <v>2</v>
      </c>
      <c r="F27" s="190">
        <v>11</v>
      </c>
      <c r="G27" s="190"/>
      <c r="H27" s="190"/>
      <c r="I27" s="190">
        <v>20</v>
      </c>
      <c r="J27" s="190">
        <v>5899</v>
      </c>
      <c r="K27" s="190">
        <v>228</v>
      </c>
      <c r="L27" s="190">
        <v>2</v>
      </c>
      <c r="M27" s="190">
        <f>SUM(N27:Q27)</f>
        <v>74</v>
      </c>
      <c r="N27" s="190">
        <v>11</v>
      </c>
      <c r="O27" s="190">
        <v>7</v>
      </c>
      <c r="P27" s="190">
        <v>25</v>
      </c>
      <c r="Q27" s="190">
        <v>31</v>
      </c>
      <c r="R27" s="190">
        <v>53</v>
      </c>
      <c r="S27" s="190">
        <v>174</v>
      </c>
      <c r="T27" s="190">
        <v>4</v>
      </c>
      <c r="U27" s="190">
        <v>11</v>
      </c>
      <c r="V27" s="190">
        <v>695529</v>
      </c>
      <c r="W27" s="190">
        <v>314411</v>
      </c>
      <c r="X27" s="190">
        <v>376909</v>
      </c>
      <c r="Y27" s="190">
        <v>2</v>
      </c>
      <c r="Z27" s="190">
        <v>3802</v>
      </c>
      <c r="AA27" s="190"/>
      <c r="AB27" s="190"/>
      <c r="AC27" s="191">
        <v>405</v>
      </c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</row>
    <row r="28" spans="2:56" ht="9" hidden="1" customHeight="1">
      <c r="B28" s="433"/>
      <c r="C28" s="190">
        <f>IF(C27=0,IF(C24=0,"",C27-C24),C27-C24)</f>
        <v>-14</v>
      </c>
      <c r="D28" s="190" t="e">
        <f>SUM(#REF!)</f>
        <v>#REF!</v>
      </c>
      <c r="E28" s="190">
        <f t="shared" ref="E28:L28" si="12">IF(E27=0,IF(E24=0,"",E27-E24),E27-E24)</f>
        <v>-4</v>
      </c>
      <c r="F28" s="190">
        <f t="shared" si="12"/>
        <v>-5</v>
      </c>
      <c r="G28" s="190" t="str">
        <f t="shared" si="12"/>
        <v/>
      </c>
      <c r="H28" s="190" t="str">
        <f t="shared" si="12"/>
        <v/>
      </c>
      <c r="I28" s="190">
        <f t="shared" si="12"/>
        <v>7</v>
      </c>
      <c r="J28" s="190">
        <f t="shared" si="12"/>
        <v>2607</v>
      </c>
      <c r="K28" s="190">
        <f t="shared" si="12"/>
        <v>70</v>
      </c>
      <c r="L28" s="190">
        <f t="shared" si="12"/>
        <v>-40</v>
      </c>
      <c r="M28" s="190">
        <f>SUM(N28:Q28)</f>
        <v>-9</v>
      </c>
      <c r="N28" s="190">
        <f t="shared" ref="N28:AC28" si="13">IF(N27=0,IF(N24=0,"",N27-N24),N27-N24)</f>
        <v>-1</v>
      </c>
      <c r="O28" s="190">
        <f t="shared" si="13"/>
        <v>-4</v>
      </c>
      <c r="P28" s="190">
        <f t="shared" si="13"/>
        <v>-5</v>
      </c>
      <c r="Q28" s="190">
        <f t="shared" si="13"/>
        <v>1</v>
      </c>
      <c r="R28" s="190">
        <f t="shared" si="13"/>
        <v>-8</v>
      </c>
      <c r="S28" s="190">
        <f t="shared" si="13"/>
        <v>-31</v>
      </c>
      <c r="T28" s="190">
        <f t="shared" si="13"/>
        <v>4</v>
      </c>
      <c r="U28" s="190">
        <f t="shared" si="13"/>
        <v>4</v>
      </c>
      <c r="V28" s="190">
        <f t="shared" si="13"/>
        <v>390654</v>
      </c>
      <c r="W28" s="190">
        <f t="shared" si="13"/>
        <v>143837</v>
      </c>
      <c r="X28" s="190">
        <f t="shared" si="13"/>
        <v>249792</v>
      </c>
      <c r="Y28" s="190">
        <f t="shared" si="13"/>
        <v>-358</v>
      </c>
      <c r="Z28" s="190">
        <f t="shared" si="13"/>
        <v>-2349</v>
      </c>
      <c r="AA28" s="190" t="str">
        <f t="shared" si="13"/>
        <v/>
      </c>
      <c r="AB28" s="190" t="str">
        <f t="shared" si="13"/>
        <v/>
      </c>
      <c r="AC28" s="191">
        <f t="shared" si="13"/>
        <v>-268</v>
      </c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</row>
    <row r="29" spans="2:56" ht="27" hidden="1" customHeight="1">
      <c r="B29" s="192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5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4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</row>
    <row r="30" spans="2:56" ht="27" hidden="1" customHeight="1">
      <c r="B30" s="432" t="s">
        <v>90</v>
      </c>
      <c r="C30" s="190">
        <v>88</v>
      </c>
      <c r="D30" s="190" t="e">
        <f>SUM(#REF!)</f>
        <v>#REF!</v>
      </c>
      <c r="E30" s="190">
        <v>2</v>
      </c>
      <c r="F30" s="190">
        <v>18</v>
      </c>
      <c r="G30" s="190"/>
      <c r="H30" s="190"/>
      <c r="I30" s="190">
        <v>18</v>
      </c>
      <c r="J30" s="190">
        <v>1945</v>
      </c>
      <c r="K30" s="190">
        <v>196</v>
      </c>
      <c r="L30" s="190">
        <v>5</v>
      </c>
      <c r="M30" s="190">
        <f>SUM(N30:Q30)</f>
        <v>65</v>
      </c>
      <c r="N30" s="190">
        <v>4</v>
      </c>
      <c r="O30" s="190">
        <v>7</v>
      </c>
      <c r="P30" s="190">
        <v>27</v>
      </c>
      <c r="Q30" s="190">
        <v>27</v>
      </c>
      <c r="R30" s="190">
        <v>64</v>
      </c>
      <c r="S30" s="190">
        <v>174</v>
      </c>
      <c r="T30" s="190">
        <v>2</v>
      </c>
      <c r="U30" s="190">
        <v>16</v>
      </c>
      <c r="V30" s="190">
        <v>151974</v>
      </c>
      <c r="W30" s="190">
        <v>100257</v>
      </c>
      <c r="X30" s="190">
        <v>30869</v>
      </c>
      <c r="Y30" s="190">
        <v>0</v>
      </c>
      <c r="Z30" s="190">
        <v>6487</v>
      </c>
      <c r="AA30" s="190"/>
      <c r="AB30" s="190"/>
      <c r="AC30" s="191">
        <v>14361</v>
      </c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</row>
    <row r="31" spans="2:56" s="60" customFormat="1" ht="9" hidden="1" customHeight="1">
      <c r="B31" s="433"/>
      <c r="C31" s="190">
        <f>IF(C30=0,IF(C27=0,"",C30-C27),C30-C27)</f>
        <v>1</v>
      </c>
      <c r="D31" s="190" t="e">
        <f>SUM(#REF!)</f>
        <v>#REF!</v>
      </c>
      <c r="E31" s="190">
        <f t="shared" ref="E31:L31" si="14">IF(E30=0,IF(E27=0,"",E30-E27),E30-E27)</f>
        <v>0</v>
      </c>
      <c r="F31" s="190">
        <f t="shared" si="14"/>
        <v>7</v>
      </c>
      <c r="G31" s="190" t="str">
        <f t="shared" si="14"/>
        <v/>
      </c>
      <c r="H31" s="190" t="str">
        <f t="shared" si="14"/>
        <v/>
      </c>
      <c r="I31" s="190">
        <f t="shared" si="14"/>
        <v>-2</v>
      </c>
      <c r="J31" s="190">
        <f t="shared" si="14"/>
        <v>-3954</v>
      </c>
      <c r="K31" s="190">
        <f t="shared" si="14"/>
        <v>-32</v>
      </c>
      <c r="L31" s="190">
        <f t="shared" si="14"/>
        <v>3</v>
      </c>
      <c r="M31" s="190">
        <f>SUM(N31:Q31)</f>
        <v>-9</v>
      </c>
      <c r="N31" s="190">
        <f t="shared" ref="N31:AC31" si="15">IF(N30=0,IF(N27=0,"",N30-N27),N30-N27)</f>
        <v>-7</v>
      </c>
      <c r="O31" s="190">
        <f t="shared" si="15"/>
        <v>0</v>
      </c>
      <c r="P31" s="190">
        <f t="shared" si="15"/>
        <v>2</v>
      </c>
      <c r="Q31" s="190">
        <f t="shared" si="15"/>
        <v>-4</v>
      </c>
      <c r="R31" s="190">
        <f t="shared" si="15"/>
        <v>11</v>
      </c>
      <c r="S31" s="190">
        <f t="shared" si="15"/>
        <v>0</v>
      </c>
      <c r="T31" s="190">
        <f t="shared" si="15"/>
        <v>-2</v>
      </c>
      <c r="U31" s="190">
        <f t="shared" si="15"/>
        <v>5</v>
      </c>
      <c r="V31" s="190">
        <f t="shared" si="15"/>
        <v>-543555</v>
      </c>
      <c r="W31" s="190">
        <f t="shared" si="15"/>
        <v>-214154</v>
      </c>
      <c r="X31" s="190">
        <f t="shared" si="15"/>
        <v>-346040</v>
      </c>
      <c r="Y31" s="190">
        <f t="shared" si="15"/>
        <v>-2</v>
      </c>
      <c r="Z31" s="190">
        <f t="shared" si="15"/>
        <v>2685</v>
      </c>
      <c r="AA31" s="190" t="str">
        <f t="shared" si="15"/>
        <v/>
      </c>
      <c r="AB31" s="190" t="str">
        <f t="shared" si="15"/>
        <v/>
      </c>
      <c r="AC31" s="191">
        <f t="shared" si="15"/>
        <v>13956</v>
      </c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</row>
    <row r="32" spans="2:56" ht="27" hidden="1" customHeight="1">
      <c r="B32" s="192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89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4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209"/>
      <c r="BD32" s="209"/>
    </row>
    <row r="33" spans="2:56" ht="27" hidden="1" customHeight="1">
      <c r="B33" s="432" t="s">
        <v>89</v>
      </c>
      <c r="C33" s="190">
        <v>76</v>
      </c>
      <c r="D33" s="190" t="e">
        <f>SUM(#REF!)</f>
        <v>#REF!</v>
      </c>
      <c r="E33" s="190">
        <v>7</v>
      </c>
      <c r="F33" s="190">
        <v>6</v>
      </c>
      <c r="G33" s="190">
        <v>1</v>
      </c>
      <c r="H33" s="190"/>
      <c r="I33" s="190">
        <v>16</v>
      </c>
      <c r="J33" s="190">
        <v>2576</v>
      </c>
      <c r="K33" s="190">
        <v>62</v>
      </c>
      <c r="L33" s="190">
        <v>23</v>
      </c>
      <c r="M33" s="190">
        <f>SUM(N33:Q33)</f>
        <v>59</v>
      </c>
      <c r="N33" s="190">
        <v>4</v>
      </c>
      <c r="O33" s="190">
        <v>2</v>
      </c>
      <c r="P33" s="190">
        <v>26</v>
      </c>
      <c r="Q33" s="190">
        <v>27</v>
      </c>
      <c r="R33" s="190">
        <v>48</v>
      </c>
      <c r="S33" s="190">
        <v>141</v>
      </c>
      <c r="T33" s="190"/>
      <c r="U33" s="190">
        <v>16</v>
      </c>
      <c r="V33" s="190">
        <v>230898</v>
      </c>
      <c r="W33" s="190">
        <v>144366</v>
      </c>
      <c r="X33" s="190">
        <v>78486</v>
      </c>
      <c r="Y33" s="190">
        <v>500</v>
      </c>
      <c r="Z33" s="190">
        <v>735</v>
      </c>
      <c r="AA33" s="190">
        <v>240</v>
      </c>
      <c r="AB33" s="190"/>
      <c r="AC33" s="191">
        <v>6571</v>
      </c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</row>
    <row r="34" spans="2:56" s="60" customFormat="1" ht="9" hidden="1" customHeight="1">
      <c r="B34" s="433"/>
      <c r="C34" s="190">
        <f>IF(C33=0,IF(C30=0,"",C33-C30),C33-C30)</f>
        <v>-12</v>
      </c>
      <c r="D34" s="190" t="e">
        <f>SUM(#REF!)</f>
        <v>#REF!</v>
      </c>
      <c r="E34" s="190">
        <f t="shared" ref="E34:L34" si="16">IF(E33=0,IF(E30=0,"",E33-E30),E33-E30)</f>
        <v>5</v>
      </c>
      <c r="F34" s="190">
        <f t="shared" si="16"/>
        <v>-12</v>
      </c>
      <c r="G34" s="190">
        <f t="shared" si="16"/>
        <v>1</v>
      </c>
      <c r="H34" s="190" t="str">
        <f t="shared" si="16"/>
        <v/>
      </c>
      <c r="I34" s="190">
        <f t="shared" si="16"/>
        <v>-2</v>
      </c>
      <c r="J34" s="190">
        <f t="shared" si="16"/>
        <v>631</v>
      </c>
      <c r="K34" s="190">
        <f t="shared" si="16"/>
        <v>-134</v>
      </c>
      <c r="L34" s="190">
        <f t="shared" si="16"/>
        <v>18</v>
      </c>
      <c r="M34" s="190">
        <f>SUM(N34:Q34)</f>
        <v>-6</v>
      </c>
      <c r="N34" s="190">
        <f t="shared" ref="N34:AC34" si="17">IF(N33=0,IF(N30=0,"",N33-N30),N33-N30)</f>
        <v>0</v>
      </c>
      <c r="O34" s="190">
        <f t="shared" si="17"/>
        <v>-5</v>
      </c>
      <c r="P34" s="190">
        <f t="shared" si="17"/>
        <v>-1</v>
      </c>
      <c r="Q34" s="190">
        <f t="shared" si="17"/>
        <v>0</v>
      </c>
      <c r="R34" s="190">
        <f t="shared" si="17"/>
        <v>-16</v>
      </c>
      <c r="S34" s="190">
        <f t="shared" si="17"/>
        <v>-33</v>
      </c>
      <c r="T34" s="190">
        <f t="shared" si="17"/>
        <v>-2</v>
      </c>
      <c r="U34" s="190">
        <f t="shared" si="17"/>
        <v>0</v>
      </c>
      <c r="V34" s="190">
        <f t="shared" si="17"/>
        <v>78924</v>
      </c>
      <c r="W34" s="190">
        <f t="shared" si="17"/>
        <v>44109</v>
      </c>
      <c r="X34" s="190">
        <f t="shared" si="17"/>
        <v>47617</v>
      </c>
      <c r="Y34" s="190">
        <f t="shared" si="17"/>
        <v>500</v>
      </c>
      <c r="Z34" s="190">
        <f t="shared" si="17"/>
        <v>-5752</v>
      </c>
      <c r="AA34" s="190">
        <f t="shared" si="17"/>
        <v>240</v>
      </c>
      <c r="AB34" s="190" t="str">
        <f t="shared" si="17"/>
        <v/>
      </c>
      <c r="AC34" s="191">
        <f t="shared" si="17"/>
        <v>-7790</v>
      </c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</row>
    <row r="35" spans="2:56" ht="27" hidden="1" customHeight="1">
      <c r="B35" s="192"/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89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4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209"/>
      <c r="AO35" s="209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</row>
    <row r="36" spans="2:56" ht="27" hidden="1" customHeight="1">
      <c r="B36" s="432" t="s">
        <v>88</v>
      </c>
      <c r="C36" s="190">
        <f>SUM(E36:I36)</f>
        <v>31</v>
      </c>
      <c r="D36" s="190" t="e">
        <f>SUM(#REF!)</f>
        <v>#REF!</v>
      </c>
      <c r="E36" s="190">
        <v>6</v>
      </c>
      <c r="F36" s="190">
        <v>12</v>
      </c>
      <c r="G36" s="190"/>
      <c r="H36" s="190"/>
      <c r="I36" s="190">
        <v>13</v>
      </c>
      <c r="J36" s="190">
        <v>2556</v>
      </c>
      <c r="K36" s="190">
        <v>148</v>
      </c>
      <c r="L36" s="190">
        <v>7</v>
      </c>
      <c r="M36" s="190">
        <f>SUM(N36:Q36)</f>
        <v>87</v>
      </c>
      <c r="N36" s="190">
        <v>12</v>
      </c>
      <c r="O36" s="190">
        <v>13</v>
      </c>
      <c r="P36" s="190">
        <v>28</v>
      </c>
      <c r="Q36" s="190">
        <v>34</v>
      </c>
      <c r="R36" s="190">
        <v>56</v>
      </c>
      <c r="S36" s="190">
        <v>175</v>
      </c>
      <c r="T36" s="190">
        <v>1</v>
      </c>
      <c r="U36" s="190">
        <v>17</v>
      </c>
      <c r="V36" s="190">
        <f>SUM(W36:AC36)</f>
        <v>339618</v>
      </c>
      <c r="W36" s="190">
        <v>172335</v>
      </c>
      <c r="X36" s="190">
        <v>160543</v>
      </c>
      <c r="Y36" s="190">
        <v>60</v>
      </c>
      <c r="Z36" s="190">
        <v>5322</v>
      </c>
      <c r="AA36" s="190"/>
      <c r="AB36" s="190"/>
      <c r="AC36" s="191">
        <v>1358</v>
      </c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</row>
    <row r="37" spans="2:56" s="60" customFormat="1" ht="9" hidden="1" customHeight="1">
      <c r="B37" s="433"/>
      <c r="C37" s="190">
        <f>IF(C36=0,IF(C33=0,"",C36-C33),C36-C33)</f>
        <v>-45</v>
      </c>
      <c r="D37" s="190" t="e">
        <f>SUM(#REF!)</f>
        <v>#REF!</v>
      </c>
      <c r="E37" s="190">
        <f t="shared" ref="E37:L37" si="18">IF(E36=0,IF(E33=0,"",E36-E33),E36-E33)</f>
        <v>-1</v>
      </c>
      <c r="F37" s="190">
        <f t="shared" si="18"/>
        <v>6</v>
      </c>
      <c r="G37" s="190">
        <f t="shared" si="18"/>
        <v>-1</v>
      </c>
      <c r="H37" s="190" t="str">
        <f t="shared" si="18"/>
        <v/>
      </c>
      <c r="I37" s="190">
        <f t="shared" si="18"/>
        <v>-3</v>
      </c>
      <c r="J37" s="190">
        <f t="shared" si="18"/>
        <v>-20</v>
      </c>
      <c r="K37" s="190">
        <f t="shared" si="18"/>
        <v>86</v>
      </c>
      <c r="L37" s="190">
        <f t="shared" si="18"/>
        <v>-16</v>
      </c>
      <c r="M37" s="190">
        <f>SUM(N37:Q37)</f>
        <v>28</v>
      </c>
      <c r="N37" s="190">
        <f t="shared" ref="N37:AC37" si="19">IF(N36=0,IF(N33=0,"",N36-N33),N36-N33)</f>
        <v>8</v>
      </c>
      <c r="O37" s="190">
        <f t="shared" si="19"/>
        <v>11</v>
      </c>
      <c r="P37" s="190">
        <f t="shared" si="19"/>
        <v>2</v>
      </c>
      <c r="Q37" s="190">
        <f t="shared" si="19"/>
        <v>7</v>
      </c>
      <c r="R37" s="190">
        <f t="shared" si="19"/>
        <v>8</v>
      </c>
      <c r="S37" s="190">
        <f t="shared" si="19"/>
        <v>34</v>
      </c>
      <c r="T37" s="190">
        <f t="shared" si="19"/>
        <v>1</v>
      </c>
      <c r="U37" s="190">
        <f t="shared" si="19"/>
        <v>1</v>
      </c>
      <c r="V37" s="190">
        <f t="shared" si="19"/>
        <v>108720</v>
      </c>
      <c r="W37" s="190">
        <f t="shared" si="19"/>
        <v>27969</v>
      </c>
      <c r="X37" s="190">
        <f t="shared" si="19"/>
        <v>82057</v>
      </c>
      <c r="Y37" s="190">
        <f t="shared" si="19"/>
        <v>-440</v>
      </c>
      <c r="Z37" s="190">
        <f t="shared" si="19"/>
        <v>4587</v>
      </c>
      <c r="AA37" s="190">
        <f t="shared" si="19"/>
        <v>-240</v>
      </c>
      <c r="AB37" s="190" t="str">
        <f t="shared" si="19"/>
        <v/>
      </c>
      <c r="AC37" s="191">
        <f t="shared" si="19"/>
        <v>-5213</v>
      </c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</row>
    <row r="38" spans="2:56" ht="27" hidden="1" customHeight="1">
      <c r="B38" s="192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89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4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  <c r="AN38" s="209"/>
      <c r="AO38" s="209"/>
      <c r="AP38" s="209"/>
      <c r="AQ38" s="209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</row>
    <row r="39" spans="2:56" ht="27" hidden="1" customHeight="1">
      <c r="B39" s="432" t="s">
        <v>87</v>
      </c>
      <c r="C39" s="190">
        <f>SUM(E39:I39)</f>
        <v>29</v>
      </c>
      <c r="D39" s="190" t="e">
        <f>SUM(#REF!)</f>
        <v>#REF!</v>
      </c>
      <c r="E39" s="190">
        <v>6</v>
      </c>
      <c r="F39" s="190">
        <v>13</v>
      </c>
      <c r="G39" s="190"/>
      <c r="H39" s="190"/>
      <c r="I39" s="190">
        <v>10</v>
      </c>
      <c r="J39" s="190">
        <v>2669</v>
      </c>
      <c r="K39" s="190">
        <v>185</v>
      </c>
      <c r="L39" s="190">
        <v>198</v>
      </c>
      <c r="M39" s="190">
        <f>SUM(N39:Q39)</f>
        <v>100</v>
      </c>
      <c r="N39" s="190">
        <v>18</v>
      </c>
      <c r="O39" s="190">
        <v>10</v>
      </c>
      <c r="P39" s="190">
        <v>35</v>
      </c>
      <c r="Q39" s="190">
        <v>37</v>
      </c>
      <c r="R39" s="190">
        <v>79</v>
      </c>
      <c r="S39" s="190">
        <v>168</v>
      </c>
      <c r="T39" s="190">
        <v>1</v>
      </c>
      <c r="U39" s="190">
        <v>14</v>
      </c>
      <c r="V39" s="190">
        <f>SUM(W39:AC39)</f>
        <v>444752</v>
      </c>
      <c r="W39" s="190">
        <v>158922</v>
      </c>
      <c r="X39" s="190">
        <v>283213</v>
      </c>
      <c r="Y39" s="190"/>
      <c r="Z39" s="190">
        <v>2029</v>
      </c>
      <c r="AA39" s="190"/>
      <c r="AB39" s="190"/>
      <c r="AC39" s="191">
        <v>588</v>
      </c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</row>
    <row r="40" spans="2:56" s="60" customFormat="1" ht="9" hidden="1" customHeight="1">
      <c r="B40" s="433"/>
      <c r="C40" s="190">
        <f>IF(C39=0,IF(C36=0,"",C39-C36),C39-C36)</f>
        <v>-2</v>
      </c>
      <c r="D40" s="190" t="e">
        <f>SUM(#REF!)</f>
        <v>#REF!</v>
      </c>
      <c r="E40" s="190">
        <f t="shared" ref="E40:L40" si="20">IF(E39=0,IF(E36=0,"",E39-E36),E39-E36)</f>
        <v>0</v>
      </c>
      <c r="F40" s="190">
        <f t="shared" si="20"/>
        <v>1</v>
      </c>
      <c r="G40" s="190" t="str">
        <f t="shared" si="20"/>
        <v/>
      </c>
      <c r="H40" s="190" t="str">
        <f t="shared" si="20"/>
        <v/>
      </c>
      <c r="I40" s="190">
        <f t="shared" si="20"/>
        <v>-3</v>
      </c>
      <c r="J40" s="190">
        <f t="shared" si="20"/>
        <v>113</v>
      </c>
      <c r="K40" s="190">
        <f t="shared" si="20"/>
        <v>37</v>
      </c>
      <c r="L40" s="190">
        <f t="shared" si="20"/>
        <v>191</v>
      </c>
      <c r="M40" s="190">
        <f>SUM(N40:Q40)</f>
        <v>13</v>
      </c>
      <c r="N40" s="190">
        <f t="shared" ref="N40:AC40" si="21">IF(N39=0,IF(N36=0,"",N39-N36),N39-N36)</f>
        <v>6</v>
      </c>
      <c r="O40" s="190">
        <f t="shared" si="21"/>
        <v>-3</v>
      </c>
      <c r="P40" s="190">
        <f t="shared" si="21"/>
        <v>7</v>
      </c>
      <c r="Q40" s="190">
        <f t="shared" si="21"/>
        <v>3</v>
      </c>
      <c r="R40" s="190">
        <f t="shared" si="21"/>
        <v>23</v>
      </c>
      <c r="S40" s="190">
        <f t="shared" si="21"/>
        <v>-7</v>
      </c>
      <c r="T40" s="190">
        <f t="shared" si="21"/>
        <v>0</v>
      </c>
      <c r="U40" s="190">
        <f t="shared" si="21"/>
        <v>-3</v>
      </c>
      <c r="V40" s="190">
        <f t="shared" si="21"/>
        <v>105134</v>
      </c>
      <c r="W40" s="190">
        <f t="shared" si="21"/>
        <v>-13413</v>
      </c>
      <c r="X40" s="190">
        <f t="shared" si="21"/>
        <v>122670</v>
      </c>
      <c r="Y40" s="190">
        <f t="shared" si="21"/>
        <v>-60</v>
      </c>
      <c r="Z40" s="190">
        <f t="shared" si="21"/>
        <v>-3293</v>
      </c>
      <c r="AA40" s="190" t="str">
        <f t="shared" si="21"/>
        <v/>
      </c>
      <c r="AB40" s="190" t="str">
        <f t="shared" si="21"/>
        <v/>
      </c>
      <c r="AC40" s="191">
        <f t="shared" si="21"/>
        <v>-770</v>
      </c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</row>
    <row r="41" spans="2:56" ht="27" hidden="1" customHeight="1">
      <c r="B41" s="192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89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4"/>
      <c r="AD41" s="209"/>
      <c r="AE41" s="209"/>
      <c r="AF41" s="209"/>
      <c r="AG41" s="209"/>
      <c r="AH41" s="209"/>
      <c r="AI41" s="209"/>
      <c r="AJ41" s="209"/>
      <c r="AK41" s="209"/>
      <c r="AL41" s="209"/>
      <c r="AM41" s="209"/>
      <c r="AN41" s="209"/>
      <c r="AO41" s="209"/>
      <c r="AP41" s="209"/>
      <c r="AQ41" s="209"/>
      <c r="AR41" s="209"/>
      <c r="AS41" s="209"/>
      <c r="AT41" s="209"/>
      <c r="AU41" s="209"/>
      <c r="AV41" s="209"/>
      <c r="AW41" s="209"/>
      <c r="AX41" s="209"/>
      <c r="AY41" s="209"/>
      <c r="AZ41" s="209"/>
      <c r="BA41" s="209"/>
      <c r="BB41" s="209"/>
      <c r="BC41" s="209"/>
      <c r="BD41" s="209"/>
    </row>
    <row r="42" spans="2:56" ht="27" hidden="1" customHeight="1">
      <c r="B42" s="432" t="s">
        <v>86</v>
      </c>
      <c r="C42" s="190">
        <f>SUM(E42:I42)</f>
        <v>34</v>
      </c>
      <c r="D42" s="190" t="e">
        <f>SUM(#REF!)</f>
        <v>#REF!</v>
      </c>
      <c r="E42" s="190">
        <v>3</v>
      </c>
      <c r="F42" s="190">
        <v>13</v>
      </c>
      <c r="G42" s="190"/>
      <c r="H42" s="190"/>
      <c r="I42" s="190">
        <v>18</v>
      </c>
      <c r="J42" s="190">
        <v>3755</v>
      </c>
      <c r="K42" s="190">
        <v>188</v>
      </c>
      <c r="L42" s="190">
        <v>24</v>
      </c>
      <c r="M42" s="190">
        <f>SUM(N42:Q42)</f>
        <v>68</v>
      </c>
      <c r="N42" s="190">
        <v>8</v>
      </c>
      <c r="O42" s="190">
        <v>5</v>
      </c>
      <c r="P42" s="190">
        <v>29</v>
      </c>
      <c r="Q42" s="190">
        <v>26</v>
      </c>
      <c r="R42" s="190">
        <v>38</v>
      </c>
      <c r="S42" s="190">
        <v>114</v>
      </c>
      <c r="T42" s="190">
        <v>3</v>
      </c>
      <c r="U42" s="190">
        <v>11</v>
      </c>
      <c r="V42" s="190">
        <v>1116821</v>
      </c>
      <c r="W42" s="190">
        <v>306779</v>
      </c>
      <c r="X42" s="190">
        <v>804657</v>
      </c>
      <c r="Y42" s="190"/>
      <c r="Z42" s="190">
        <v>4020</v>
      </c>
      <c r="AA42" s="190"/>
      <c r="AB42" s="190"/>
      <c r="AC42" s="191">
        <v>1365</v>
      </c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</row>
    <row r="43" spans="2:56" s="60" customFormat="1" ht="9.75" hidden="1" customHeight="1">
      <c r="B43" s="433"/>
      <c r="C43" s="190">
        <f>IF(C42=0,IF(C39=0,"",C42-C39),C42-C39)</f>
        <v>5</v>
      </c>
      <c r="D43" s="190" t="e">
        <f>SUM(#REF!)</f>
        <v>#REF!</v>
      </c>
      <c r="E43" s="190">
        <f t="shared" ref="E43:L43" si="22">IF(E42=0,IF(E39=0,"",E42-E39),E42-E39)</f>
        <v>-3</v>
      </c>
      <c r="F43" s="190">
        <f t="shared" si="22"/>
        <v>0</v>
      </c>
      <c r="G43" s="190" t="str">
        <f t="shared" si="22"/>
        <v/>
      </c>
      <c r="H43" s="190" t="str">
        <f t="shared" si="22"/>
        <v/>
      </c>
      <c r="I43" s="190">
        <f t="shared" si="22"/>
        <v>8</v>
      </c>
      <c r="J43" s="190">
        <f t="shared" si="22"/>
        <v>1086</v>
      </c>
      <c r="K43" s="190">
        <f t="shared" si="22"/>
        <v>3</v>
      </c>
      <c r="L43" s="190">
        <f t="shared" si="22"/>
        <v>-174</v>
      </c>
      <c r="M43" s="190">
        <f>SUM(N43:Q43)</f>
        <v>-32</v>
      </c>
      <c r="N43" s="190">
        <f t="shared" ref="N43:AC43" si="23">IF(N42=0,IF(N39=0,"",N42-N39),N42-N39)</f>
        <v>-10</v>
      </c>
      <c r="O43" s="190">
        <f t="shared" si="23"/>
        <v>-5</v>
      </c>
      <c r="P43" s="190">
        <f t="shared" si="23"/>
        <v>-6</v>
      </c>
      <c r="Q43" s="190">
        <f t="shared" si="23"/>
        <v>-11</v>
      </c>
      <c r="R43" s="190">
        <f t="shared" si="23"/>
        <v>-41</v>
      </c>
      <c r="S43" s="190">
        <f t="shared" si="23"/>
        <v>-54</v>
      </c>
      <c r="T43" s="190">
        <f t="shared" si="23"/>
        <v>2</v>
      </c>
      <c r="U43" s="190">
        <f t="shared" si="23"/>
        <v>-3</v>
      </c>
      <c r="V43" s="190">
        <f t="shared" si="23"/>
        <v>672069</v>
      </c>
      <c r="W43" s="190">
        <f t="shared" si="23"/>
        <v>147857</v>
      </c>
      <c r="X43" s="190">
        <f t="shared" si="23"/>
        <v>521444</v>
      </c>
      <c r="Y43" s="190" t="str">
        <f t="shared" si="23"/>
        <v/>
      </c>
      <c r="Z43" s="190">
        <f t="shared" si="23"/>
        <v>1991</v>
      </c>
      <c r="AA43" s="190" t="str">
        <f t="shared" si="23"/>
        <v/>
      </c>
      <c r="AB43" s="190" t="str">
        <f t="shared" si="23"/>
        <v/>
      </c>
      <c r="AC43" s="191">
        <f t="shared" si="23"/>
        <v>777</v>
      </c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</row>
    <row r="44" spans="2:56" ht="28.5" hidden="1" customHeight="1">
      <c r="B44" s="141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89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89"/>
      <c r="AD44" s="209"/>
      <c r="AE44" s="209"/>
      <c r="AF44" s="209"/>
      <c r="AG44" s="209"/>
      <c r="AH44" s="209"/>
      <c r="AI44" s="209"/>
      <c r="AJ44" s="209"/>
      <c r="AK44" s="209"/>
      <c r="AL44" s="209"/>
      <c r="AM44" s="209"/>
      <c r="AN44" s="209"/>
      <c r="AO44" s="209"/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09"/>
      <c r="BA44" s="209"/>
      <c r="BB44" s="209"/>
      <c r="BC44" s="209"/>
      <c r="BD44" s="209"/>
    </row>
    <row r="45" spans="2:56" ht="28.5" hidden="1" customHeight="1">
      <c r="B45" s="131" t="s">
        <v>85</v>
      </c>
      <c r="C45" s="196">
        <f>+D45+E45+F45+G45+H45+I45</f>
        <v>91</v>
      </c>
      <c r="D45" s="197">
        <v>54</v>
      </c>
      <c r="E45" s="198">
        <v>6</v>
      </c>
      <c r="F45" s="198">
        <v>8</v>
      </c>
      <c r="G45" s="198"/>
      <c r="H45" s="198"/>
      <c r="I45" s="199">
        <v>23</v>
      </c>
      <c r="J45" s="200">
        <v>2140</v>
      </c>
      <c r="K45" s="198">
        <v>78</v>
      </c>
      <c r="L45" s="199">
        <v>16</v>
      </c>
      <c r="M45" s="196">
        <f>SUM(N45:Q45)</f>
        <v>67</v>
      </c>
      <c r="N45" s="197">
        <v>13</v>
      </c>
      <c r="O45" s="198">
        <v>6</v>
      </c>
      <c r="P45" s="198">
        <v>26</v>
      </c>
      <c r="Q45" s="199">
        <v>22</v>
      </c>
      <c r="R45" s="197">
        <v>36</v>
      </c>
      <c r="S45" s="198">
        <v>107</v>
      </c>
      <c r="T45" s="198">
        <v>0</v>
      </c>
      <c r="U45" s="201">
        <v>19</v>
      </c>
      <c r="V45" s="196">
        <f>SUM(W45:AC45)</f>
        <v>147413</v>
      </c>
      <c r="W45" s="197">
        <v>60563</v>
      </c>
      <c r="X45" s="198">
        <v>82096</v>
      </c>
      <c r="Y45" s="198">
        <v>0</v>
      </c>
      <c r="Z45" s="198">
        <v>3633</v>
      </c>
      <c r="AA45" s="198"/>
      <c r="AB45" s="198"/>
      <c r="AC45" s="199">
        <v>1121</v>
      </c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</row>
    <row r="46" spans="2:56" s="60" customFormat="1" ht="9.9499999999999993" hidden="1" customHeight="1">
      <c r="B46" s="144"/>
      <c r="C46" s="196">
        <f>IF(C45=0,IF(C42=0,"",C45-C42),C45-C42)</f>
        <v>57</v>
      </c>
      <c r="D46" s="197" t="e">
        <f>+D45-D42</f>
        <v>#REF!</v>
      </c>
      <c r="E46" s="198">
        <f t="shared" ref="E46:L46" si="24">IF(E45=0,IF(E42=0,"",E45-E42),E45-E42)</f>
        <v>3</v>
      </c>
      <c r="F46" s="198">
        <f t="shared" si="24"/>
        <v>-5</v>
      </c>
      <c r="G46" s="198" t="str">
        <f t="shared" si="24"/>
        <v/>
      </c>
      <c r="H46" s="198" t="str">
        <f t="shared" si="24"/>
        <v/>
      </c>
      <c r="I46" s="199">
        <f t="shared" si="24"/>
        <v>5</v>
      </c>
      <c r="J46" s="200">
        <f t="shared" si="24"/>
        <v>-1615</v>
      </c>
      <c r="K46" s="198">
        <f t="shared" si="24"/>
        <v>-110</v>
      </c>
      <c r="L46" s="199">
        <f t="shared" si="24"/>
        <v>-8</v>
      </c>
      <c r="M46" s="196">
        <v>0</v>
      </c>
      <c r="N46" s="197">
        <f t="shared" ref="N46:AC46" si="25">IF(N45=0,IF(N42=0,"",N45-N42),N45-N42)</f>
        <v>5</v>
      </c>
      <c r="O46" s="198">
        <f t="shared" si="25"/>
        <v>1</v>
      </c>
      <c r="P46" s="198">
        <f t="shared" si="25"/>
        <v>-3</v>
      </c>
      <c r="Q46" s="199">
        <f t="shared" si="25"/>
        <v>-4</v>
      </c>
      <c r="R46" s="197">
        <f t="shared" si="25"/>
        <v>-2</v>
      </c>
      <c r="S46" s="198">
        <f t="shared" si="25"/>
        <v>-7</v>
      </c>
      <c r="T46" s="198">
        <f t="shared" si="25"/>
        <v>-3</v>
      </c>
      <c r="U46" s="201">
        <f t="shared" si="25"/>
        <v>8</v>
      </c>
      <c r="V46" s="196">
        <f t="shared" si="25"/>
        <v>-969408</v>
      </c>
      <c r="W46" s="197">
        <f t="shared" si="25"/>
        <v>-246216</v>
      </c>
      <c r="X46" s="198">
        <f t="shared" si="25"/>
        <v>-722561</v>
      </c>
      <c r="Y46" s="198" t="str">
        <f t="shared" si="25"/>
        <v/>
      </c>
      <c r="Z46" s="198">
        <f t="shared" si="25"/>
        <v>-387</v>
      </c>
      <c r="AA46" s="198" t="str">
        <f t="shared" si="25"/>
        <v/>
      </c>
      <c r="AB46" s="198" t="str">
        <f t="shared" si="25"/>
        <v/>
      </c>
      <c r="AC46" s="199">
        <f t="shared" si="25"/>
        <v>-244</v>
      </c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</row>
    <row r="47" spans="2:56" ht="18.95" hidden="1" customHeight="1">
      <c r="B47" s="141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3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3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</row>
    <row r="48" spans="2:56" ht="18.95" hidden="1" customHeight="1">
      <c r="B48" s="204" t="s">
        <v>84</v>
      </c>
      <c r="C48" s="122">
        <v>80</v>
      </c>
      <c r="D48" s="123">
        <v>46</v>
      </c>
      <c r="E48" s="124"/>
      <c r="F48" s="124">
        <v>13</v>
      </c>
      <c r="G48" s="124"/>
      <c r="H48" s="124"/>
      <c r="I48" s="125">
        <v>21</v>
      </c>
      <c r="J48" s="126">
        <v>518</v>
      </c>
      <c r="K48" s="124">
        <v>88</v>
      </c>
      <c r="L48" s="125"/>
      <c r="M48" s="122">
        <v>52</v>
      </c>
      <c r="N48" s="123">
        <v>2</v>
      </c>
      <c r="O48" s="124">
        <v>3</v>
      </c>
      <c r="P48" s="124">
        <v>23</v>
      </c>
      <c r="Q48" s="125">
        <v>24</v>
      </c>
      <c r="R48" s="123">
        <v>38</v>
      </c>
      <c r="S48" s="125">
        <v>104</v>
      </c>
      <c r="T48" s="123">
        <v>1</v>
      </c>
      <c r="U48" s="127">
        <v>12</v>
      </c>
      <c r="V48" s="122">
        <f>SUM(W48:AC48)</f>
        <v>42722</v>
      </c>
      <c r="W48" s="123">
        <v>19782</v>
      </c>
      <c r="X48" s="124">
        <v>17678</v>
      </c>
      <c r="Y48" s="124"/>
      <c r="Z48" s="124">
        <v>3978</v>
      </c>
      <c r="AA48" s="124"/>
      <c r="AB48" s="124"/>
      <c r="AC48" s="125">
        <v>1284</v>
      </c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</row>
    <row r="49" spans="2:56" s="60" customFormat="1" ht="9.9499999999999993" hidden="1" customHeight="1">
      <c r="B49" s="144"/>
      <c r="C49" s="122">
        <v>-11</v>
      </c>
      <c r="D49" s="123">
        <v>-14</v>
      </c>
      <c r="E49" s="124">
        <v>-3</v>
      </c>
      <c r="F49" s="124">
        <v>6</v>
      </c>
      <c r="G49" s="124">
        <v>-1</v>
      </c>
      <c r="H49" s="124"/>
      <c r="I49" s="125">
        <v>1</v>
      </c>
      <c r="J49" s="126">
        <v>-2162</v>
      </c>
      <c r="K49" s="124">
        <v>-424</v>
      </c>
      <c r="L49" s="125">
        <v>-27</v>
      </c>
      <c r="M49" s="122">
        <v>-37</v>
      </c>
      <c r="N49" s="123">
        <v>-12</v>
      </c>
      <c r="O49" s="124">
        <v>-5</v>
      </c>
      <c r="P49" s="124">
        <v>-10</v>
      </c>
      <c r="Q49" s="125">
        <v>-10</v>
      </c>
      <c r="R49" s="123">
        <v>-22</v>
      </c>
      <c r="S49" s="125">
        <v>-51</v>
      </c>
      <c r="T49" s="123"/>
      <c r="U49" s="127">
        <v>-19</v>
      </c>
      <c r="V49" s="122">
        <v>-291509</v>
      </c>
      <c r="W49" s="123">
        <v>-164825</v>
      </c>
      <c r="X49" s="124">
        <v>-129396</v>
      </c>
      <c r="Y49" s="124"/>
      <c r="Z49" s="124">
        <v>1986</v>
      </c>
      <c r="AA49" s="124">
        <v>-10</v>
      </c>
      <c r="AB49" s="124"/>
      <c r="AC49" s="125">
        <v>736</v>
      </c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</row>
    <row r="50" spans="2:56" ht="18.95" hidden="1" customHeight="1">
      <c r="B50" s="141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3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3"/>
      <c r="AD50" s="209"/>
      <c r="AE50" s="209"/>
      <c r="AF50" s="209"/>
      <c r="AG50" s="209"/>
      <c r="AH50" s="209"/>
      <c r="AI50" s="209"/>
      <c r="AJ50" s="209"/>
      <c r="AK50" s="209"/>
      <c r="AL50" s="209"/>
      <c r="AM50" s="209"/>
      <c r="AN50" s="209"/>
      <c r="AO50" s="209"/>
      <c r="AP50" s="209"/>
      <c r="AQ50" s="209"/>
      <c r="AR50" s="209"/>
      <c r="AS50" s="209"/>
      <c r="AT50" s="209"/>
      <c r="AU50" s="209"/>
      <c r="AV50" s="209"/>
      <c r="AW50" s="209"/>
      <c r="AX50" s="209"/>
      <c r="AY50" s="209"/>
      <c r="AZ50" s="209"/>
      <c r="BA50" s="209"/>
      <c r="BB50" s="209"/>
      <c r="BC50" s="209"/>
      <c r="BD50" s="209"/>
    </row>
    <row r="51" spans="2:56" ht="18.95" hidden="1" customHeight="1">
      <c r="B51" s="205" t="s">
        <v>83</v>
      </c>
      <c r="C51" s="122">
        <v>64</v>
      </c>
      <c r="D51" s="123">
        <v>39</v>
      </c>
      <c r="E51" s="124">
        <v>4</v>
      </c>
      <c r="F51" s="124">
        <v>6</v>
      </c>
      <c r="G51" s="124"/>
      <c r="H51" s="124"/>
      <c r="I51" s="125">
        <v>15</v>
      </c>
      <c r="J51" s="126">
        <v>1984</v>
      </c>
      <c r="K51" s="124">
        <v>493</v>
      </c>
      <c r="L51" s="125">
        <v>31</v>
      </c>
      <c r="M51" s="122">
        <v>49</v>
      </c>
      <c r="N51" s="123">
        <v>5</v>
      </c>
      <c r="O51" s="124">
        <v>4</v>
      </c>
      <c r="P51" s="124">
        <v>17</v>
      </c>
      <c r="Q51" s="125">
        <v>23</v>
      </c>
      <c r="R51" s="123">
        <v>64</v>
      </c>
      <c r="S51" s="127">
        <v>146</v>
      </c>
      <c r="T51" s="126">
        <v>3</v>
      </c>
      <c r="U51" s="127">
        <v>20</v>
      </c>
      <c r="V51" s="122">
        <f>SUM(W51:AC51)</f>
        <v>183271</v>
      </c>
      <c r="W51" s="123">
        <v>140024</v>
      </c>
      <c r="X51" s="124">
        <v>36854</v>
      </c>
      <c r="Y51" s="124"/>
      <c r="Z51" s="124">
        <v>1027</v>
      </c>
      <c r="AA51" s="124"/>
      <c r="AB51" s="124"/>
      <c r="AC51" s="125">
        <v>5366</v>
      </c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</row>
    <row r="52" spans="2:56" s="60" customFormat="1" ht="9.9499999999999993" hidden="1" customHeight="1">
      <c r="B52" s="206"/>
      <c r="C52" s="122">
        <f>IF(C51=0,IF(C48=0,"",C51-C48),C51-C48)</f>
        <v>-16</v>
      </c>
      <c r="D52" s="123">
        <f>D51-D48</f>
        <v>-7</v>
      </c>
      <c r="E52" s="124">
        <f t="shared" ref="E52:L52" si="26">IF(E51=0,IF(E48=0,"",E51-E48),E51-E48)</f>
        <v>4</v>
      </c>
      <c r="F52" s="124">
        <f t="shared" si="26"/>
        <v>-7</v>
      </c>
      <c r="G52" s="124" t="str">
        <f t="shared" si="26"/>
        <v/>
      </c>
      <c r="H52" s="124" t="str">
        <f t="shared" si="26"/>
        <v/>
      </c>
      <c r="I52" s="125">
        <f t="shared" si="26"/>
        <v>-6</v>
      </c>
      <c r="J52" s="126">
        <f t="shared" si="26"/>
        <v>1466</v>
      </c>
      <c r="K52" s="124">
        <f t="shared" si="26"/>
        <v>405</v>
      </c>
      <c r="L52" s="125">
        <f t="shared" si="26"/>
        <v>31</v>
      </c>
      <c r="M52" s="122">
        <f>M51-M48</f>
        <v>-3</v>
      </c>
      <c r="N52" s="123">
        <f t="shared" ref="N52:S52" si="27">IF(N51=0,IF(N48=0,"",N51-N48),N51-N48)</f>
        <v>3</v>
      </c>
      <c r="O52" s="124">
        <f t="shared" si="27"/>
        <v>1</v>
      </c>
      <c r="P52" s="124">
        <f t="shared" si="27"/>
        <v>-6</v>
      </c>
      <c r="Q52" s="125">
        <f t="shared" si="27"/>
        <v>-1</v>
      </c>
      <c r="R52" s="123">
        <f t="shared" si="27"/>
        <v>26</v>
      </c>
      <c r="S52" s="125">
        <f t="shared" si="27"/>
        <v>42</v>
      </c>
      <c r="T52" s="123"/>
      <c r="U52" s="127">
        <f t="shared" ref="U52:AC52" si="28">IF(U51=0,IF(U48=0,"",U51-U48),U51-U48)</f>
        <v>8</v>
      </c>
      <c r="V52" s="122">
        <f>SUM(W52:AC52)</f>
        <v>140549</v>
      </c>
      <c r="W52" s="123">
        <f t="shared" si="28"/>
        <v>120242</v>
      </c>
      <c r="X52" s="124">
        <f t="shared" si="28"/>
        <v>19176</v>
      </c>
      <c r="Y52" s="124" t="str">
        <f t="shared" si="28"/>
        <v/>
      </c>
      <c r="Z52" s="124">
        <f t="shared" si="28"/>
        <v>-2951</v>
      </c>
      <c r="AA52" s="124" t="str">
        <f t="shared" si="28"/>
        <v/>
      </c>
      <c r="AB52" s="124" t="str">
        <f t="shared" si="28"/>
        <v/>
      </c>
      <c r="AC52" s="125">
        <f t="shared" si="28"/>
        <v>4082</v>
      </c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</row>
    <row r="53" spans="2:56" ht="17.25" hidden="1" customHeight="1">
      <c r="B53" s="141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3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3"/>
      <c r="AD53" s="209"/>
      <c r="AE53" s="209"/>
      <c r="AF53" s="209"/>
      <c r="AG53" s="209"/>
      <c r="AH53" s="209"/>
      <c r="AI53" s="209"/>
      <c r="AJ53" s="209"/>
      <c r="AK53" s="209"/>
      <c r="AL53" s="209"/>
      <c r="AM53" s="209"/>
      <c r="AN53" s="209"/>
      <c r="AO53" s="209"/>
      <c r="AP53" s="209"/>
      <c r="AQ53" s="209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09"/>
      <c r="BC53" s="209"/>
      <c r="BD53" s="209"/>
    </row>
    <row r="54" spans="2:56" ht="17.25" hidden="1" customHeight="1">
      <c r="B54" s="205" t="s">
        <v>82</v>
      </c>
      <c r="C54" s="122">
        <f>SUM(D54:I54)</f>
        <v>83</v>
      </c>
      <c r="D54" s="123">
        <v>60</v>
      </c>
      <c r="E54" s="124">
        <v>1</v>
      </c>
      <c r="F54" s="124">
        <v>8</v>
      </c>
      <c r="G54" s="124"/>
      <c r="H54" s="124"/>
      <c r="I54" s="125">
        <v>14</v>
      </c>
      <c r="J54" s="126">
        <v>2379</v>
      </c>
      <c r="K54" s="124">
        <v>150</v>
      </c>
      <c r="L54" s="125">
        <v>10</v>
      </c>
      <c r="M54" s="122">
        <v>82</v>
      </c>
      <c r="N54" s="123">
        <v>15</v>
      </c>
      <c r="O54" s="124">
        <v>5</v>
      </c>
      <c r="P54" s="124">
        <v>18</v>
      </c>
      <c r="Q54" s="125">
        <v>44</v>
      </c>
      <c r="R54" s="123">
        <v>71</v>
      </c>
      <c r="S54" s="127">
        <v>183</v>
      </c>
      <c r="T54" s="126">
        <v>4</v>
      </c>
      <c r="U54" s="127">
        <v>13</v>
      </c>
      <c r="V54" s="122">
        <f>SUM(W54:AC54)</f>
        <v>159980</v>
      </c>
      <c r="W54" s="123">
        <v>126965</v>
      </c>
      <c r="X54" s="124">
        <v>29919</v>
      </c>
      <c r="Y54" s="124">
        <v>193</v>
      </c>
      <c r="Z54" s="124">
        <v>1734</v>
      </c>
      <c r="AA54" s="124"/>
      <c r="AB54" s="124"/>
      <c r="AC54" s="125">
        <v>1169</v>
      </c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</row>
    <row r="55" spans="2:56" s="60" customFormat="1" ht="17.25" hidden="1" customHeight="1">
      <c r="B55" s="207"/>
      <c r="C55" s="122">
        <f>IF(C54=0,IF(C51=0,"",C54-C51),C54-C51)</f>
        <v>19</v>
      </c>
      <c r="D55" s="123">
        <f>D54-D51</f>
        <v>21</v>
      </c>
      <c r="E55" s="124">
        <f t="shared" ref="E55:L55" si="29">IF(E54=0,IF(E51=0,"",E54-E51),E54-E51)</f>
        <v>-3</v>
      </c>
      <c r="F55" s="124">
        <f t="shared" si="29"/>
        <v>2</v>
      </c>
      <c r="G55" s="124" t="str">
        <f t="shared" si="29"/>
        <v/>
      </c>
      <c r="H55" s="124" t="str">
        <f t="shared" si="29"/>
        <v/>
      </c>
      <c r="I55" s="125">
        <f t="shared" si="29"/>
        <v>-1</v>
      </c>
      <c r="J55" s="126">
        <f t="shared" si="29"/>
        <v>395</v>
      </c>
      <c r="K55" s="124">
        <f t="shared" si="29"/>
        <v>-343</v>
      </c>
      <c r="L55" s="125">
        <f t="shared" si="29"/>
        <v>-21</v>
      </c>
      <c r="M55" s="122">
        <f>M54-M51</f>
        <v>33</v>
      </c>
      <c r="N55" s="123">
        <f t="shared" ref="N55:Z55" si="30">IF(N54=0,IF(N51=0,"",N54-N51),N54-N51)</f>
        <v>10</v>
      </c>
      <c r="O55" s="124">
        <f t="shared" si="30"/>
        <v>1</v>
      </c>
      <c r="P55" s="124">
        <f t="shared" si="30"/>
        <v>1</v>
      </c>
      <c r="Q55" s="125">
        <f t="shared" si="30"/>
        <v>21</v>
      </c>
      <c r="R55" s="123">
        <f t="shared" si="30"/>
        <v>7</v>
      </c>
      <c r="S55" s="127">
        <f t="shared" si="30"/>
        <v>37</v>
      </c>
      <c r="T55" s="126">
        <f t="shared" si="30"/>
        <v>1</v>
      </c>
      <c r="U55" s="127">
        <f t="shared" si="30"/>
        <v>-7</v>
      </c>
      <c r="V55" s="122">
        <f>SUM(W55:AC55)</f>
        <v>-23291</v>
      </c>
      <c r="W55" s="123">
        <f t="shared" si="30"/>
        <v>-13059</v>
      </c>
      <c r="X55" s="124">
        <f t="shared" si="30"/>
        <v>-6935</v>
      </c>
      <c r="Y55" s="124">
        <f t="shared" si="30"/>
        <v>193</v>
      </c>
      <c r="Z55" s="124">
        <f t="shared" si="30"/>
        <v>707</v>
      </c>
      <c r="AA55" s="124"/>
      <c r="AB55" s="124"/>
      <c r="AC55" s="125">
        <f>IF(AC54=0,IF(AC51=0,"",AC54-AC51),AC54-AC51)</f>
        <v>-4197</v>
      </c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</row>
    <row r="56" spans="2:56" ht="18.600000000000001" hidden="1" customHeight="1">
      <c r="B56" s="141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3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3"/>
      <c r="AD56" s="209"/>
      <c r="AE56" s="209"/>
      <c r="AF56" s="209"/>
      <c r="AG56" s="209"/>
      <c r="AH56" s="209"/>
      <c r="AI56" s="209"/>
      <c r="AJ56" s="209"/>
      <c r="AK56" s="209"/>
      <c r="AL56" s="209"/>
      <c r="AM56" s="209"/>
      <c r="AN56" s="209"/>
      <c r="AO56" s="209"/>
      <c r="AP56" s="209"/>
      <c r="AQ56" s="209"/>
      <c r="AR56" s="209"/>
      <c r="AS56" s="209"/>
      <c r="AT56" s="209"/>
      <c r="AU56" s="209"/>
      <c r="AV56" s="209"/>
      <c r="AW56" s="209"/>
      <c r="AX56" s="209"/>
      <c r="AY56" s="209"/>
      <c r="AZ56" s="209"/>
      <c r="BA56" s="209"/>
      <c r="BB56" s="209"/>
      <c r="BC56" s="209"/>
      <c r="BD56" s="209"/>
    </row>
    <row r="57" spans="2:56" ht="9" hidden="1" customHeight="1">
      <c r="B57" s="205" t="s">
        <v>81</v>
      </c>
      <c r="C57" s="122">
        <v>59</v>
      </c>
      <c r="D57" s="123">
        <v>31</v>
      </c>
      <c r="E57" s="124">
        <v>1</v>
      </c>
      <c r="F57" s="124">
        <v>8</v>
      </c>
      <c r="G57" s="124">
        <v>1</v>
      </c>
      <c r="H57" s="124"/>
      <c r="I57" s="125">
        <v>18</v>
      </c>
      <c r="J57" s="126">
        <v>1433</v>
      </c>
      <c r="K57" s="124">
        <v>206</v>
      </c>
      <c r="L57" s="125">
        <v>17</v>
      </c>
      <c r="M57" s="122">
        <v>40</v>
      </c>
      <c r="N57" s="123">
        <v>6</v>
      </c>
      <c r="O57" s="124">
        <v>4</v>
      </c>
      <c r="P57" s="124">
        <v>11</v>
      </c>
      <c r="Q57" s="125">
        <v>19</v>
      </c>
      <c r="R57" s="123">
        <v>17</v>
      </c>
      <c r="S57" s="127">
        <v>51</v>
      </c>
      <c r="T57" s="126">
        <v>2</v>
      </c>
      <c r="U57" s="127">
        <v>7</v>
      </c>
      <c r="V57" s="122">
        <f>SUM(W57:AC57)</f>
        <v>143038</v>
      </c>
      <c r="W57" s="123">
        <v>62601</v>
      </c>
      <c r="X57" s="124">
        <v>74991</v>
      </c>
      <c r="Y57" s="124"/>
      <c r="Z57" s="124">
        <v>3256</v>
      </c>
      <c r="AA57" s="124">
        <v>180</v>
      </c>
      <c r="AB57" s="124"/>
      <c r="AC57" s="125">
        <v>2010</v>
      </c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09"/>
      <c r="AS57" s="209"/>
      <c r="AT57" s="209"/>
      <c r="AU57" s="209"/>
      <c r="AV57" s="209"/>
      <c r="AW57" s="209"/>
      <c r="AX57" s="209"/>
      <c r="AY57" s="209"/>
      <c r="AZ57" s="209"/>
      <c r="BA57" s="209"/>
      <c r="BB57" s="209"/>
      <c r="BC57" s="209"/>
      <c r="BD57" s="209"/>
    </row>
    <row r="58" spans="2:56" s="60" customFormat="1" ht="5.25" hidden="1" customHeight="1">
      <c r="B58" s="207"/>
      <c r="C58" s="122">
        <f t="shared" ref="C58:U58" si="31">IF(C57=0,IF(C52=0,"",C57-C52),C57-C52)</f>
        <v>75</v>
      </c>
      <c r="D58" s="123">
        <f t="shared" si="31"/>
        <v>38</v>
      </c>
      <c r="E58" s="124">
        <f t="shared" si="31"/>
        <v>-3</v>
      </c>
      <c r="F58" s="124">
        <f t="shared" si="31"/>
        <v>15</v>
      </c>
      <c r="G58" s="124">
        <f>IF(G57=0,IF(G48=0,"",G57-G48),G57-G48)</f>
        <v>1</v>
      </c>
      <c r="H58" s="124" t="str">
        <f>IF(H57=0,IF(H48=0,"",H57-H48),H57-H48)</f>
        <v/>
      </c>
      <c r="I58" s="125">
        <f t="shared" si="31"/>
        <v>24</v>
      </c>
      <c r="J58" s="126">
        <f t="shared" si="31"/>
        <v>-33</v>
      </c>
      <c r="K58" s="124">
        <f t="shared" si="31"/>
        <v>-199</v>
      </c>
      <c r="L58" s="125">
        <f t="shared" si="31"/>
        <v>-14</v>
      </c>
      <c r="M58" s="122">
        <f t="shared" si="31"/>
        <v>43</v>
      </c>
      <c r="N58" s="123">
        <f t="shared" si="31"/>
        <v>3</v>
      </c>
      <c r="O58" s="124">
        <f t="shared" si="31"/>
        <v>3</v>
      </c>
      <c r="P58" s="124">
        <f t="shared" si="31"/>
        <v>17</v>
      </c>
      <c r="Q58" s="125">
        <f t="shared" si="31"/>
        <v>20</v>
      </c>
      <c r="R58" s="123">
        <f t="shared" si="31"/>
        <v>-9</v>
      </c>
      <c r="S58" s="127">
        <f t="shared" si="31"/>
        <v>9</v>
      </c>
      <c r="T58" s="126">
        <f t="shared" si="31"/>
        <v>2</v>
      </c>
      <c r="U58" s="127">
        <f t="shared" si="31"/>
        <v>-1</v>
      </c>
      <c r="V58" s="122">
        <f>SUM(W58:AC58)</f>
        <v>-16942</v>
      </c>
      <c r="W58" s="124">
        <f t="shared" ref="W58:AC58" si="32">IF(W57=0,IF(W54=0,"",W57-W54),W57-W54)</f>
        <v>-64364</v>
      </c>
      <c r="X58" s="124">
        <f t="shared" si="32"/>
        <v>45072</v>
      </c>
      <c r="Y58" s="124">
        <f t="shared" si="32"/>
        <v>-193</v>
      </c>
      <c r="Z58" s="124">
        <f t="shared" si="32"/>
        <v>1522</v>
      </c>
      <c r="AA58" s="124">
        <f t="shared" si="32"/>
        <v>180</v>
      </c>
      <c r="AB58" s="124" t="str">
        <f t="shared" si="32"/>
        <v/>
      </c>
      <c r="AC58" s="124">
        <f t="shared" si="32"/>
        <v>841</v>
      </c>
      <c r="AD58" s="209"/>
      <c r="AE58" s="209"/>
      <c r="AF58" s="209"/>
      <c r="AG58" s="209"/>
      <c r="AH58" s="209"/>
      <c r="AI58" s="209"/>
      <c r="AJ58" s="209"/>
      <c r="AK58" s="209"/>
      <c r="AL58" s="209"/>
      <c r="AM58" s="209"/>
      <c r="AN58" s="209"/>
      <c r="AO58" s="209"/>
      <c r="AP58" s="209"/>
      <c r="AQ58" s="209"/>
      <c r="AR58" s="209"/>
      <c r="AS58" s="209"/>
      <c r="AT58" s="209"/>
      <c r="AU58" s="209"/>
      <c r="AV58" s="209"/>
      <c r="AW58" s="209"/>
      <c r="AX58" s="209"/>
      <c r="AY58" s="209"/>
      <c r="AZ58" s="209"/>
      <c r="BA58" s="209"/>
      <c r="BB58" s="209"/>
      <c r="BC58" s="209"/>
      <c r="BD58" s="209"/>
    </row>
    <row r="59" spans="2:56" ht="18.600000000000001" hidden="1" customHeight="1">
      <c r="B59" s="141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3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3"/>
      <c r="AD59" s="209"/>
      <c r="AE59" s="209"/>
      <c r="AF59" s="209"/>
      <c r="AG59" s="209"/>
      <c r="AH59" s="209"/>
      <c r="AI59" s="209"/>
      <c r="AJ59" s="209"/>
      <c r="AK59" s="209"/>
      <c r="AL59" s="209"/>
      <c r="AM59" s="209"/>
      <c r="AN59" s="209"/>
      <c r="AO59" s="209"/>
      <c r="AP59" s="209"/>
      <c r="AQ59" s="209"/>
      <c r="AR59" s="209"/>
      <c r="AS59" s="209"/>
      <c r="AT59" s="209"/>
      <c r="AU59" s="209"/>
      <c r="AV59" s="209"/>
      <c r="AW59" s="209"/>
      <c r="AX59" s="209"/>
      <c r="AY59" s="209"/>
      <c r="AZ59" s="209"/>
      <c r="BA59" s="209"/>
      <c r="BB59" s="209"/>
      <c r="BC59" s="209"/>
      <c r="BD59" s="209"/>
    </row>
    <row r="60" spans="2:56" ht="18.600000000000001" hidden="1" customHeight="1">
      <c r="B60" s="205" t="s">
        <v>80</v>
      </c>
      <c r="C60" s="122">
        <v>60</v>
      </c>
      <c r="D60" s="123">
        <v>40</v>
      </c>
      <c r="E60" s="124">
        <v>0</v>
      </c>
      <c r="F60" s="124">
        <v>4</v>
      </c>
      <c r="G60" s="124">
        <v>1</v>
      </c>
      <c r="H60" s="124"/>
      <c r="I60" s="125">
        <v>15</v>
      </c>
      <c r="J60" s="126">
        <v>1253</v>
      </c>
      <c r="K60" s="124">
        <v>197</v>
      </c>
      <c r="L60" s="125"/>
      <c r="M60" s="122">
        <v>40</v>
      </c>
      <c r="N60" s="123">
        <v>3</v>
      </c>
      <c r="O60" s="124">
        <v>7</v>
      </c>
      <c r="P60" s="124">
        <v>9</v>
      </c>
      <c r="Q60" s="125">
        <v>21</v>
      </c>
      <c r="R60" s="123">
        <v>42</v>
      </c>
      <c r="S60" s="127">
        <v>96</v>
      </c>
      <c r="T60" s="126">
        <v>1</v>
      </c>
      <c r="U60" s="127">
        <v>15</v>
      </c>
      <c r="V60" s="122">
        <v>125368</v>
      </c>
      <c r="W60" s="123">
        <v>81311</v>
      </c>
      <c r="X60" s="124">
        <v>39042</v>
      </c>
      <c r="Y60" s="124"/>
      <c r="Z60" s="124">
        <v>4246</v>
      </c>
      <c r="AA60" s="124">
        <v>490</v>
      </c>
      <c r="AB60" s="124"/>
      <c r="AC60" s="125">
        <v>279</v>
      </c>
      <c r="AD60" s="209"/>
      <c r="AE60" s="209"/>
      <c r="AF60" s="209"/>
      <c r="AG60" s="209"/>
      <c r="AH60" s="209"/>
      <c r="AI60" s="209"/>
      <c r="AJ60" s="209"/>
      <c r="AK60" s="209"/>
      <c r="AL60" s="209"/>
      <c r="AM60" s="209"/>
      <c r="AN60" s="209"/>
      <c r="AO60" s="209"/>
      <c r="AP60" s="209"/>
      <c r="AQ60" s="209"/>
      <c r="AR60" s="209"/>
      <c r="AS60" s="209"/>
      <c r="AT60" s="209"/>
      <c r="AU60" s="209"/>
      <c r="AV60" s="209"/>
      <c r="AW60" s="209"/>
      <c r="AX60" s="209"/>
      <c r="AY60" s="209"/>
      <c r="AZ60" s="209"/>
      <c r="BA60" s="209"/>
      <c r="BB60" s="209"/>
      <c r="BC60" s="209"/>
      <c r="BD60" s="209"/>
    </row>
    <row r="61" spans="2:56" s="60" customFormat="1" ht="8.4499999999999993" hidden="1" customHeight="1">
      <c r="B61" s="207"/>
      <c r="C61" s="122">
        <f t="shared" ref="C61:U61" si="33">IF(C60=0,IF(C51=0,"",C60-C51),C60-C51)</f>
        <v>-4</v>
      </c>
      <c r="D61" s="123">
        <f t="shared" si="33"/>
        <v>1</v>
      </c>
      <c r="E61" s="124">
        <f t="shared" si="33"/>
        <v>-4</v>
      </c>
      <c r="F61" s="124">
        <f t="shared" si="33"/>
        <v>-2</v>
      </c>
      <c r="G61" s="124">
        <f t="shared" si="33"/>
        <v>1</v>
      </c>
      <c r="H61" s="124" t="str">
        <f t="shared" si="33"/>
        <v/>
      </c>
      <c r="I61" s="125">
        <f t="shared" si="33"/>
        <v>0</v>
      </c>
      <c r="J61" s="126">
        <f t="shared" si="33"/>
        <v>-731</v>
      </c>
      <c r="K61" s="124">
        <f t="shared" si="33"/>
        <v>-296</v>
      </c>
      <c r="L61" s="125">
        <f t="shared" si="33"/>
        <v>-31</v>
      </c>
      <c r="M61" s="122">
        <f t="shared" si="33"/>
        <v>-9</v>
      </c>
      <c r="N61" s="123">
        <f t="shared" si="33"/>
        <v>-2</v>
      </c>
      <c r="O61" s="124">
        <f t="shared" si="33"/>
        <v>3</v>
      </c>
      <c r="P61" s="124">
        <f t="shared" si="33"/>
        <v>-8</v>
      </c>
      <c r="Q61" s="125">
        <f t="shared" si="33"/>
        <v>-2</v>
      </c>
      <c r="R61" s="123">
        <f t="shared" si="33"/>
        <v>-22</v>
      </c>
      <c r="S61" s="127">
        <f t="shared" si="33"/>
        <v>-50</v>
      </c>
      <c r="T61" s="126">
        <f t="shared" si="33"/>
        <v>-2</v>
      </c>
      <c r="U61" s="127">
        <f t="shared" si="33"/>
        <v>-5</v>
      </c>
      <c r="V61" s="122">
        <f>SUM(W61:AC61)</f>
        <v>-17670</v>
      </c>
      <c r="W61" s="123">
        <f>IF(W60=0,IF(W57=0,"",W60-W57),W60-W57)</f>
        <v>18710</v>
      </c>
      <c r="X61" s="123">
        <f t="shared" ref="X61:AC61" si="34">IF(X60=0,IF(X57=0,"",X60-X57),X60-X57)</f>
        <v>-35949</v>
      </c>
      <c r="Y61" s="123" t="str">
        <f t="shared" si="34"/>
        <v/>
      </c>
      <c r="Z61" s="123">
        <f t="shared" si="34"/>
        <v>990</v>
      </c>
      <c r="AA61" s="123">
        <f t="shared" si="34"/>
        <v>310</v>
      </c>
      <c r="AB61" s="123" t="str">
        <f t="shared" si="34"/>
        <v/>
      </c>
      <c r="AC61" s="123">
        <f t="shared" si="34"/>
        <v>-1731</v>
      </c>
      <c r="AD61" s="209"/>
      <c r="AE61" s="209"/>
      <c r="AF61" s="209"/>
      <c r="AG61" s="209"/>
      <c r="AH61" s="209"/>
      <c r="AI61" s="209"/>
      <c r="AJ61" s="209"/>
      <c r="AK61" s="209"/>
      <c r="AL61" s="209"/>
      <c r="AM61" s="209"/>
      <c r="AN61" s="209"/>
      <c r="AO61" s="209"/>
      <c r="AP61" s="209"/>
      <c r="AQ61" s="209"/>
      <c r="AR61" s="209"/>
      <c r="AS61" s="209"/>
      <c r="AT61" s="209"/>
      <c r="AU61" s="209"/>
      <c r="AV61" s="209"/>
      <c r="AW61" s="209"/>
      <c r="AX61" s="209"/>
      <c r="AY61" s="209"/>
      <c r="AZ61" s="209"/>
      <c r="BA61" s="209"/>
      <c r="BB61" s="209"/>
      <c r="BC61" s="209"/>
      <c r="BD61" s="209"/>
    </row>
    <row r="62" spans="2:56" ht="18.600000000000001" hidden="1" customHeight="1">
      <c r="B62" s="208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3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3"/>
      <c r="AD62" s="209"/>
      <c r="AE62" s="209"/>
      <c r="AF62" s="209"/>
      <c r="AG62" s="209"/>
      <c r="AH62" s="209"/>
      <c r="AI62" s="209"/>
      <c r="AJ62" s="209"/>
      <c r="AK62" s="209"/>
      <c r="AL62" s="209"/>
      <c r="AM62" s="209"/>
      <c r="AN62" s="209"/>
      <c r="AO62" s="209"/>
      <c r="AP62" s="209"/>
      <c r="AQ62" s="209"/>
      <c r="AR62" s="209"/>
      <c r="AS62" s="209"/>
      <c r="AT62" s="209"/>
      <c r="AU62" s="209"/>
      <c r="AV62" s="209"/>
      <c r="AW62" s="209"/>
      <c r="AX62" s="209"/>
      <c r="AY62" s="209"/>
      <c r="AZ62" s="209"/>
      <c r="BA62" s="209"/>
      <c r="BB62" s="209"/>
      <c r="BC62" s="209"/>
      <c r="BD62" s="209"/>
    </row>
    <row r="63" spans="2:56" ht="18.600000000000001" hidden="1" customHeight="1">
      <c r="B63" s="205" t="s">
        <v>79</v>
      </c>
      <c r="C63" s="122">
        <v>79</v>
      </c>
      <c r="D63" s="123">
        <v>47</v>
      </c>
      <c r="E63" s="124">
        <v>2</v>
      </c>
      <c r="F63" s="124">
        <v>6</v>
      </c>
      <c r="G63" s="124">
        <v>0</v>
      </c>
      <c r="H63" s="124">
        <v>0</v>
      </c>
      <c r="I63" s="125">
        <v>24</v>
      </c>
      <c r="J63" s="126">
        <v>852</v>
      </c>
      <c r="K63" s="124">
        <v>51</v>
      </c>
      <c r="L63" s="125">
        <v>97</v>
      </c>
      <c r="M63" s="122">
        <v>56</v>
      </c>
      <c r="N63" s="123">
        <v>4</v>
      </c>
      <c r="O63" s="124">
        <v>4</v>
      </c>
      <c r="P63" s="124">
        <v>16</v>
      </c>
      <c r="Q63" s="125">
        <v>32</v>
      </c>
      <c r="R63" s="123">
        <v>41</v>
      </c>
      <c r="S63" s="127">
        <v>75</v>
      </c>
      <c r="T63" s="126">
        <v>2</v>
      </c>
      <c r="U63" s="127">
        <v>8</v>
      </c>
      <c r="V63" s="122">
        <v>47863</v>
      </c>
      <c r="W63" s="123">
        <v>29007</v>
      </c>
      <c r="X63" s="124">
        <v>17993</v>
      </c>
      <c r="Y63" s="124"/>
      <c r="Z63" s="124">
        <v>264</v>
      </c>
      <c r="AA63" s="124">
        <v>180</v>
      </c>
      <c r="AB63" s="124"/>
      <c r="AC63" s="125">
        <v>599</v>
      </c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</row>
    <row r="64" spans="2:56" s="60" customFormat="1" ht="8.25" hidden="1" customHeight="1">
      <c r="B64" s="207"/>
      <c r="C64" s="122">
        <f t="shared" ref="C64:U64" si="35">IF(C63=0,IF(C54=0,"",C63-C54),C63-C54)</f>
        <v>-4</v>
      </c>
      <c r="D64" s="123">
        <f t="shared" si="35"/>
        <v>-13</v>
      </c>
      <c r="E64" s="124">
        <f t="shared" si="35"/>
        <v>1</v>
      </c>
      <c r="F64" s="124">
        <f t="shared" si="35"/>
        <v>-2</v>
      </c>
      <c r="G64" s="124" t="str">
        <f t="shared" si="35"/>
        <v/>
      </c>
      <c r="H64" s="124" t="str">
        <f t="shared" si="35"/>
        <v/>
      </c>
      <c r="I64" s="125">
        <f t="shared" si="35"/>
        <v>10</v>
      </c>
      <c r="J64" s="126">
        <f t="shared" si="35"/>
        <v>-1527</v>
      </c>
      <c r="K64" s="124">
        <f t="shared" si="35"/>
        <v>-99</v>
      </c>
      <c r="L64" s="125">
        <f t="shared" si="35"/>
        <v>87</v>
      </c>
      <c r="M64" s="122">
        <f t="shared" si="35"/>
        <v>-26</v>
      </c>
      <c r="N64" s="123">
        <f t="shared" si="35"/>
        <v>-11</v>
      </c>
      <c r="O64" s="124">
        <f t="shared" si="35"/>
        <v>-1</v>
      </c>
      <c r="P64" s="124">
        <f t="shared" si="35"/>
        <v>-2</v>
      </c>
      <c r="Q64" s="125">
        <f t="shared" si="35"/>
        <v>-12</v>
      </c>
      <c r="R64" s="123">
        <f t="shared" si="35"/>
        <v>-30</v>
      </c>
      <c r="S64" s="127">
        <f t="shared" si="35"/>
        <v>-108</v>
      </c>
      <c r="T64" s="126">
        <f t="shared" si="35"/>
        <v>-2</v>
      </c>
      <c r="U64" s="127">
        <f t="shared" si="35"/>
        <v>-5</v>
      </c>
      <c r="V64" s="122">
        <f>SUM(W64:AC64)</f>
        <v>-77325</v>
      </c>
      <c r="W64" s="123">
        <f>IF(W63=0,IF(W60=0,"",W63-W60),W63-W60)</f>
        <v>-52304</v>
      </c>
      <c r="X64" s="123">
        <f t="shared" ref="X64:AC64" si="36">IF(X63=0,IF(X60=0,"",X63-X60),X63-X60)</f>
        <v>-21049</v>
      </c>
      <c r="Y64" s="123" t="str">
        <f t="shared" si="36"/>
        <v/>
      </c>
      <c r="Z64" s="123">
        <f t="shared" si="36"/>
        <v>-3982</v>
      </c>
      <c r="AA64" s="123">
        <f t="shared" si="36"/>
        <v>-310</v>
      </c>
      <c r="AB64" s="123" t="str">
        <f t="shared" si="36"/>
        <v/>
      </c>
      <c r="AC64" s="123">
        <f t="shared" si="36"/>
        <v>320</v>
      </c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</row>
    <row r="65" spans="2:56" ht="9" customHeight="1">
      <c r="B65" s="128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30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209"/>
      <c r="AE65" s="209"/>
      <c r="AF65" s="209"/>
      <c r="AG65" s="209"/>
      <c r="AH65" s="209"/>
      <c r="AI65" s="209"/>
      <c r="AJ65" s="209"/>
      <c r="AK65" s="209"/>
      <c r="AL65" s="209"/>
      <c r="AM65" s="209"/>
      <c r="AN65" s="209"/>
      <c r="AO65" s="209"/>
      <c r="AP65" s="209"/>
      <c r="AQ65" s="209"/>
      <c r="AR65" s="209"/>
      <c r="AS65" s="209"/>
      <c r="AT65" s="209"/>
      <c r="AU65" s="209"/>
      <c r="AV65" s="209"/>
      <c r="AW65" s="209"/>
      <c r="AX65" s="209"/>
      <c r="AY65" s="209"/>
      <c r="AZ65" s="209"/>
      <c r="BA65" s="209"/>
      <c r="BB65" s="209"/>
      <c r="BC65" s="209"/>
      <c r="BD65" s="209"/>
    </row>
    <row r="66" spans="2:56" ht="18.600000000000001" customHeight="1">
      <c r="B66" s="131" t="s">
        <v>155</v>
      </c>
      <c r="C66" s="132">
        <f>SUM(D66:I66)</f>
        <v>49</v>
      </c>
      <c r="D66" s="133">
        <v>30</v>
      </c>
      <c r="E66" s="124">
        <v>1</v>
      </c>
      <c r="F66" s="124">
        <v>5</v>
      </c>
      <c r="G66" s="124">
        <v>0</v>
      </c>
      <c r="H66" s="124">
        <v>0</v>
      </c>
      <c r="I66" s="125">
        <v>13</v>
      </c>
      <c r="J66" s="123">
        <v>1048</v>
      </c>
      <c r="K66" s="124">
        <v>113</v>
      </c>
      <c r="L66" s="125">
        <v>18</v>
      </c>
      <c r="M66" s="122">
        <f>SUM(N66:Q66)</f>
        <v>41</v>
      </c>
      <c r="N66" s="123">
        <v>4</v>
      </c>
      <c r="O66" s="124">
        <v>3</v>
      </c>
      <c r="P66" s="124">
        <v>13</v>
      </c>
      <c r="Q66" s="125">
        <v>21</v>
      </c>
      <c r="R66" s="123">
        <v>28</v>
      </c>
      <c r="S66" s="127">
        <v>84</v>
      </c>
      <c r="T66" s="126">
        <v>0</v>
      </c>
      <c r="U66" s="127">
        <v>14</v>
      </c>
      <c r="V66" s="122">
        <f>SUM(W66:AC66)</f>
        <v>93024</v>
      </c>
      <c r="W66" s="123">
        <v>60319</v>
      </c>
      <c r="X66" s="124">
        <v>32062</v>
      </c>
      <c r="Y66" s="124">
        <v>0</v>
      </c>
      <c r="Z66" s="124">
        <v>491</v>
      </c>
      <c r="AA66" s="124">
        <v>0</v>
      </c>
      <c r="AB66" s="124">
        <v>0</v>
      </c>
      <c r="AC66" s="125">
        <v>152</v>
      </c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</row>
    <row r="67" spans="2:56" ht="18.600000000000001" customHeight="1">
      <c r="B67" s="134"/>
      <c r="C67" s="135">
        <v>-1</v>
      </c>
      <c r="D67" s="136">
        <v>-8</v>
      </c>
      <c r="E67" s="137">
        <v>0</v>
      </c>
      <c r="F67" s="137">
        <v>1</v>
      </c>
      <c r="G67" s="137">
        <v>0</v>
      </c>
      <c r="H67" s="137">
        <v>0</v>
      </c>
      <c r="I67" s="138">
        <v>6</v>
      </c>
      <c r="J67" s="139">
        <v>-4031</v>
      </c>
      <c r="K67" s="137">
        <v>-180</v>
      </c>
      <c r="L67" s="138">
        <v>-14</v>
      </c>
      <c r="M67" s="135">
        <v>-17</v>
      </c>
      <c r="N67" s="136">
        <v>-2</v>
      </c>
      <c r="O67" s="137">
        <v>-4</v>
      </c>
      <c r="P67" s="137">
        <v>2</v>
      </c>
      <c r="Q67" s="138">
        <v>-13</v>
      </c>
      <c r="R67" s="136">
        <v>-3</v>
      </c>
      <c r="S67" s="140">
        <v>15</v>
      </c>
      <c r="T67" s="139">
        <v>-2</v>
      </c>
      <c r="U67" s="140">
        <v>3</v>
      </c>
      <c r="V67" s="135">
        <v>-323987</v>
      </c>
      <c r="W67" s="136">
        <v>-134154</v>
      </c>
      <c r="X67" s="137">
        <v>-180280</v>
      </c>
      <c r="Y67" s="137">
        <v>0</v>
      </c>
      <c r="Z67" s="137">
        <v>-607</v>
      </c>
      <c r="AA67" s="137">
        <v>0</v>
      </c>
      <c r="AB67" s="137">
        <v>0</v>
      </c>
      <c r="AC67" s="138">
        <v>-8946</v>
      </c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</row>
    <row r="68" spans="2:56" ht="18.600000000000001" customHeight="1">
      <c r="B68" s="141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3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42"/>
      <c r="AC68" s="143"/>
      <c r="AD68" s="209"/>
      <c r="AE68" s="209"/>
      <c r="AF68" s="209"/>
      <c r="AG68" s="209"/>
      <c r="AH68" s="209"/>
      <c r="AI68" s="209"/>
      <c r="AJ68" s="209"/>
      <c r="AK68" s="209"/>
      <c r="AL68" s="209"/>
      <c r="AM68" s="209"/>
      <c r="AN68" s="209"/>
      <c r="AO68" s="209"/>
      <c r="AP68" s="209"/>
      <c r="AQ68" s="209"/>
      <c r="AR68" s="209"/>
      <c r="AS68" s="209"/>
      <c r="AT68" s="209"/>
      <c r="AU68" s="209"/>
      <c r="AV68" s="209"/>
      <c r="AW68" s="209"/>
      <c r="AX68" s="209"/>
      <c r="AY68" s="209"/>
      <c r="AZ68" s="209"/>
      <c r="BA68" s="209"/>
      <c r="BB68" s="209"/>
      <c r="BC68" s="209"/>
      <c r="BD68" s="209"/>
    </row>
    <row r="69" spans="2:56" ht="18.600000000000001" customHeight="1">
      <c r="B69" s="131" t="s">
        <v>159</v>
      </c>
      <c r="C69" s="280">
        <f>SUM(D69:I69)</f>
        <v>67</v>
      </c>
      <c r="D69" s="281">
        <v>37</v>
      </c>
      <c r="E69" s="282">
        <v>0</v>
      </c>
      <c r="F69" s="282">
        <v>10</v>
      </c>
      <c r="G69" s="282">
        <v>0</v>
      </c>
      <c r="H69" s="282">
        <v>0</v>
      </c>
      <c r="I69" s="283">
        <v>20</v>
      </c>
      <c r="J69" s="284">
        <v>2020</v>
      </c>
      <c r="K69" s="282">
        <v>583</v>
      </c>
      <c r="L69" s="283">
        <v>0</v>
      </c>
      <c r="M69" s="285">
        <f>SUM(N69:Q69)</f>
        <v>52</v>
      </c>
      <c r="N69" s="284">
        <v>5</v>
      </c>
      <c r="O69" s="282">
        <v>4</v>
      </c>
      <c r="P69" s="282">
        <v>18</v>
      </c>
      <c r="Q69" s="283">
        <v>25</v>
      </c>
      <c r="R69" s="284">
        <v>41</v>
      </c>
      <c r="S69" s="286">
        <v>91</v>
      </c>
      <c r="T69" s="287">
        <v>3</v>
      </c>
      <c r="U69" s="286">
        <v>8</v>
      </c>
      <c r="V69" s="285">
        <f>SUM(W69:AC69)</f>
        <v>359608</v>
      </c>
      <c r="W69" s="284">
        <v>146046</v>
      </c>
      <c r="X69" s="282">
        <v>203324</v>
      </c>
      <c r="Y69" s="282">
        <v>0</v>
      </c>
      <c r="Z69" s="282">
        <v>8160</v>
      </c>
      <c r="AA69" s="282">
        <v>0</v>
      </c>
      <c r="AB69" s="282">
        <v>0</v>
      </c>
      <c r="AC69" s="283">
        <v>2078</v>
      </c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</row>
    <row r="70" spans="2:56" ht="18.600000000000001" customHeight="1">
      <c r="B70" s="144"/>
      <c r="C70" s="285">
        <f>IF(C69=0,IF(C66=0,"",C69-C66),C69-C66)</f>
        <v>18</v>
      </c>
      <c r="D70" s="284">
        <f t="shared" ref="D70:U70" si="37">IF(D69=0,IF(D66=0,"",D69-D66),D69-D66)</f>
        <v>7</v>
      </c>
      <c r="E70" s="282">
        <f t="shared" si="37"/>
        <v>-1</v>
      </c>
      <c r="F70" s="282">
        <f t="shared" si="37"/>
        <v>5</v>
      </c>
      <c r="G70" s="282">
        <f>IF(AND(G69=0, G66=0), 0, G69-G66)</f>
        <v>0</v>
      </c>
      <c r="H70" s="282">
        <f>IF(AND(H69=0, H66=0), 0, H69-H66)</f>
        <v>0</v>
      </c>
      <c r="I70" s="283">
        <f t="shared" si="37"/>
        <v>7</v>
      </c>
      <c r="J70" s="287">
        <f t="shared" si="37"/>
        <v>972</v>
      </c>
      <c r="K70" s="282">
        <f t="shared" si="37"/>
        <v>470</v>
      </c>
      <c r="L70" s="283">
        <f t="shared" si="37"/>
        <v>-18</v>
      </c>
      <c r="M70" s="285">
        <f t="shared" si="37"/>
        <v>11</v>
      </c>
      <c r="N70" s="284">
        <f t="shared" si="37"/>
        <v>1</v>
      </c>
      <c r="O70" s="282">
        <f t="shared" si="37"/>
        <v>1</v>
      </c>
      <c r="P70" s="282">
        <f t="shared" si="37"/>
        <v>5</v>
      </c>
      <c r="Q70" s="283">
        <f t="shared" si="37"/>
        <v>4</v>
      </c>
      <c r="R70" s="284">
        <f t="shared" si="37"/>
        <v>13</v>
      </c>
      <c r="S70" s="286">
        <f t="shared" si="37"/>
        <v>7</v>
      </c>
      <c r="T70" s="287">
        <f t="shared" si="37"/>
        <v>3</v>
      </c>
      <c r="U70" s="286">
        <f t="shared" si="37"/>
        <v>-6</v>
      </c>
      <c r="V70" s="285">
        <f>SUM(W70:AC70)</f>
        <v>266584</v>
      </c>
      <c r="W70" s="284">
        <f t="shared" ref="W70:AC70" si="38">IF(W69=0,IF(W66=0,"",W69-W66),W69-W66)</f>
        <v>85727</v>
      </c>
      <c r="X70" s="282">
        <f t="shared" si="38"/>
        <v>171262</v>
      </c>
      <c r="Y70" s="282">
        <f>IF(AND(Y69=0, Y66=0), 0, Y69-Y66)</f>
        <v>0</v>
      </c>
      <c r="Z70" s="282">
        <f t="shared" si="38"/>
        <v>7669</v>
      </c>
      <c r="AA70" s="282">
        <f>IF(AND(AA69=0, AA66=0), 0, AA69-AA66)</f>
        <v>0</v>
      </c>
      <c r="AB70" s="282">
        <f>IF(AND(AB69=0, AB66=0), 0, AB69-AB66)</f>
        <v>0</v>
      </c>
      <c r="AC70" s="283">
        <f t="shared" si="38"/>
        <v>1926</v>
      </c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</row>
    <row r="71" spans="2:56" ht="18.600000000000001" customHeight="1">
      <c r="B71" s="145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7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7"/>
      <c r="AD71" s="209"/>
      <c r="AE71" s="209"/>
      <c r="AF71" s="209"/>
      <c r="AG71" s="209"/>
      <c r="AH71" s="209"/>
      <c r="AI71" s="209"/>
      <c r="AJ71" s="209"/>
      <c r="AK71" s="209"/>
      <c r="AL71" s="209"/>
      <c r="AM71" s="209"/>
      <c r="AN71" s="209"/>
      <c r="AO71" s="209"/>
      <c r="AP71" s="209"/>
      <c r="AQ71" s="209"/>
      <c r="AR71" s="209"/>
      <c r="AS71" s="209"/>
      <c r="AT71" s="209"/>
      <c r="AU71" s="209"/>
      <c r="AV71" s="209"/>
      <c r="AW71" s="209"/>
      <c r="AX71" s="209"/>
      <c r="AY71" s="209"/>
      <c r="AZ71" s="209"/>
      <c r="BA71" s="209"/>
      <c r="BB71" s="209"/>
      <c r="BC71" s="209"/>
      <c r="BD71" s="209"/>
    </row>
    <row r="72" spans="2:56" ht="18.600000000000001" customHeight="1">
      <c r="B72" s="131" t="s">
        <v>161</v>
      </c>
      <c r="C72" s="132">
        <f>SUM(D72:I72)</f>
        <v>44</v>
      </c>
      <c r="D72" s="133">
        <v>29</v>
      </c>
      <c r="E72" s="124">
        <v>0</v>
      </c>
      <c r="F72" s="124">
        <v>6</v>
      </c>
      <c r="G72" s="124">
        <v>0</v>
      </c>
      <c r="H72" s="124">
        <v>0</v>
      </c>
      <c r="I72" s="125">
        <v>9</v>
      </c>
      <c r="J72" s="123">
        <v>821</v>
      </c>
      <c r="K72" s="124">
        <v>129</v>
      </c>
      <c r="L72" s="125">
        <v>0</v>
      </c>
      <c r="M72" s="122">
        <f>SUM(N72:Q72)</f>
        <v>37</v>
      </c>
      <c r="N72" s="123">
        <v>7</v>
      </c>
      <c r="O72" s="124">
        <v>2</v>
      </c>
      <c r="P72" s="124">
        <v>13</v>
      </c>
      <c r="Q72" s="125">
        <v>15</v>
      </c>
      <c r="R72" s="123">
        <v>35</v>
      </c>
      <c r="S72" s="127">
        <v>63</v>
      </c>
      <c r="T72" s="126">
        <v>1</v>
      </c>
      <c r="U72" s="127">
        <v>11</v>
      </c>
      <c r="V72" s="122">
        <f>SUM(W72:AC72)</f>
        <v>82771</v>
      </c>
      <c r="W72" s="123">
        <v>60504</v>
      </c>
      <c r="X72" s="124">
        <v>11721</v>
      </c>
      <c r="Y72" s="124">
        <v>0</v>
      </c>
      <c r="Z72" s="124">
        <v>1666</v>
      </c>
      <c r="AA72" s="124">
        <v>0</v>
      </c>
      <c r="AB72" s="124">
        <v>0</v>
      </c>
      <c r="AC72" s="125">
        <v>8880</v>
      </c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</row>
    <row r="73" spans="2:56" ht="18.600000000000001" customHeight="1">
      <c r="B73" s="144"/>
      <c r="C73" s="122">
        <f t="shared" ref="C73:U73" si="39">IF(C72=0,IF(C69=0,"",C72-C69),C72-C69)</f>
        <v>-23</v>
      </c>
      <c r="D73" s="123">
        <f t="shared" si="39"/>
        <v>-8</v>
      </c>
      <c r="E73" s="282">
        <f>IF(AND(E72=0, E69=0), 0, E72-E69)</f>
        <v>0</v>
      </c>
      <c r="F73" s="124">
        <f t="shared" si="39"/>
        <v>-4</v>
      </c>
      <c r="G73" s="282">
        <f>IF(AND(G72=0, G69=0), 0, G72-G69)</f>
        <v>0</v>
      </c>
      <c r="H73" s="282">
        <f>IF(AND(H72=0, H69=0), 0, H72-H69)</f>
        <v>0</v>
      </c>
      <c r="I73" s="125">
        <f t="shared" si="39"/>
        <v>-11</v>
      </c>
      <c r="J73" s="126">
        <f t="shared" si="39"/>
        <v>-1199</v>
      </c>
      <c r="K73" s="124">
        <f t="shared" si="39"/>
        <v>-454</v>
      </c>
      <c r="L73" s="282">
        <f>IF(AND(L72=0, L69=0), 0, L72-L69)</f>
        <v>0</v>
      </c>
      <c r="M73" s="122">
        <f t="shared" si="39"/>
        <v>-15</v>
      </c>
      <c r="N73" s="123">
        <f t="shared" si="39"/>
        <v>2</v>
      </c>
      <c r="O73" s="124">
        <f t="shared" si="39"/>
        <v>-2</v>
      </c>
      <c r="P73" s="124">
        <f t="shared" si="39"/>
        <v>-5</v>
      </c>
      <c r="Q73" s="125">
        <f t="shared" si="39"/>
        <v>-10</v>
      </c>
      <c r="R73" s="123">
        <f t="shared" si="39"/>
        <v>-6</v>
      </c>
      <c r="S73" s="127">
        <f t="shared" si="39"/>
        <v>-28</v>
      </c>
      <c r="T73" s="126">
        <f t="shared" si="39"/>
        <v>-2</v>
      </c>
      <c r="U73" s="127">
        <f t="shared" si="39"/>
        <v>3</v>
      </c>
      <c r="V73" s="122">
        <f>SUM(W73:AC73)</f>
        <v>-276837</v>
      </c>
      <c r="W73" s="123">
        <f t="shared" ref="W73:AC73" si="40">IF(W72=0,IF(W69=0,"",W72-W69),W72-W69)</f>
        <v>-85542</v>
      </c>
      <c r="X73" s="124">
        <f t="shared" si="40"/>
        <v>-191603</v>
      </c>
      <c r="Y73" s="282">
        <f>IF(AND(Y72=0, Y69=0), 0, Y72-Y69)</f>
        <v>0</v>
      </c>
      <c r="Z73" s="124">
        <f t="shared" si="40"/>
        <v>-6494</v>
      </c>
      <c r="AA73" s="282">
        <f>IF(AND(AA72=0, AA69=0), 0, AA72-AA69)</f>
        <v>0</v>
      </c>
      <c r="AB73" s="282">
        <f>IF(AND(AB72=0, AB69=0), 0, AB72-AB69)</f>
        <v>0</v>
      </c>
      <c r="AC73" s="125">
        <f t="shared" si="40"/>
        <v>6802</v>
      </c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</row>
    <row r="74" spans="2:56" ht="18.600000000000001" customHeight="1">
      <c r="B74" s="148"/>
      <c r="C74" s="148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</row>
    <row r="75" spans="2:56" ht="18.600000000000001" customHeight="1">
      <c r="B75" s="131" t="s">
        <v>162</v>
      </c>
      <c r="C75" s="132">
        <f>SUM(D75:I75)</f>
        <v>60</v>
      </c>
      <c r="D75" s="149">
        <v>42</v>
      </c>
      <c r="E75" s="150">
        <v>1</v>
      </c>
      <c r="F75" s="150">
        <v>5</v>
      </c>
      <c r="G75" s="150">
        <v>0</v>
      </c>
      <c r="H75" s="150">
        <v>0</v>
      </c>
      <c r="I75" s="151">
        <v>12</v>
      </c>
      <c r="J75" s="152">
        <v>2072</v>
      </c>
      <c r="K75" s="150">
        <v>327</v>
      </c>
      <c r="L75" s="151">
        <v>14</v>
      </c>
      <c r="M75" s="122">
        <f>SUM(N75:Q75)</f>
        <v>50</v>
      </c>
      <c r="N75" s="152">
        <v>5</v>
      </c>
      <c r="O75" s="150">
        <v>3</v>
      </c>
      <c r="P75" s="150">
        <v>16</v>
      </c>
      <c r="Q75" s="151">
        <v>26</v>
      </c>
      <c r="R75" s="152">
        <v>26</v>
      </c>
      <c r="S75" s="153">
        <v>60</v>
      </c>
      <c r="T75" s="154">
        <v>2</v>
      </c>
      <c r="U75" s="153">
        <v>6</v>
      </c>
      <c r="V75" s="122">
        <f>SUM(W75:AC75)</f>
        <v>172739</v>
      </c>
      <c r="W75" s="152">
        <v>75738</v>
      </c>
      <c r="X75" s="150">
        <v>71923</v>
      </c>
      <c r="Y75" s="150">
        <v>0</v>
      </c>
      <c r="Z75" s="150">
        <v>240</v>
      </c>
      <c r="AA75" s="150">
        <v>0</v>
      </c>
      <c r="AB75" s="150">
        <v>0</v>
      </c>
      <c r="AC75" s="151">
        <v>24838</v>
      </c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</row>
    <row r="76" spans="2:56" ht="18.600000000000001" customHeight="1">
      <c r="B76" s="144"/>
      <c r="C76" s="122">
        <f>IF(C75=0,IF(C72=0,"",C75-C72),C75-C72)</f>
        <v>16</v>
      </c>
      <c r="D76" s="123">
        <f>IF(D75=0,IF(D72=0,"",D75-D72),D75-D72)</f>
        <v>13</v>
      </c>
      <c r="E76" s="124">
        <f>IF(E75=0,IF(E72=0,"",E75-E72),E75-E72)</f>
        <v>1</v>
      </c>
      <c r="F76" s="124">
        <f>IF(F75=0,IF(F72=0,"",F75-F72),F75-F72)</f>
        <v>-1</v>
      </c>
      <c r="G76" s="282">
        <f>IF(AND(G75=0, G72=0), 0, G75-G72)</f>
        <v>0</v>
      </c>
      <c r="H76" s="282">
        <f>IF(AND(H75=0, H72=0), 0, H75-H72)</f>
        <v>0</v>
      </c>
      <c r="I76" s="125">
        <f t="shared" ref="I76:U76" si="41">IF(I75=0,IF(I72=0,"",I75-I72),I75-I72)</f>
        <v>3</v>
      </c>
      <c r="J76" s="126">
        <f t="shared" si="41"/>
        <v>1251</v>
      </c>
      <c r="K76" s="124">
        <f t="shared" si="41"/>
        <v>198</v>
      </c>
      <c r="L76" s="125">
        <f t="shared" si="41"/>
        <v>14</v>
      </c>
      <c r="M76" s="122">
        <f t="shared" si="41"/>
        <v>13</v>
      </c>
      <c r="N76" s="123">
        <f t="shared" si="41"/>
        <v>-2</v>
      </c>
      <c r="O76" s="124">
        <f t="shared" si="41"/>
        <v>1</v>
      </c>
      <c r="P76" s="124">
        <f t="shared" si="41"/>
        <v>3</v>
      </c>
      <c r="Q76" s="125">
        <f t="shared" si="41"/>
        <v>11</v>
      </c>
      <c r="R76" s="123">
        <f t="shared" si="41"/>
        <v>-9</v>
      </c>
      <c r="S76" s="127">
        <f t="shared" si="41"/>
        <v>-3</v>
      </c>
      <c r="T76" s="126">
        <f t="shared" si="41"/>
        <v>1</v>
      </c>
      <c r="U76" s="127">
        <f t="shared" si="41"/>
        <v>-5</v>
      </c>
      <c r="V76" s="122">
        <f>SUM(W76:AC76)</f>
        <v>89968</v>
      </c>
      <c r="W76" s="123">
        <f t="shared" ref="W76:AC76" si="42">IF(W75=0,IF(W72=0,"",W75-W72),W75-W72)</f>
        <v>15234</v>
      </c>
      <c r="X76" s="124">
        <f t="shared" si="42"/>
        <v>60202</v>
      </c>
      <c r="Y76" s="282">
        <f>IF(AND(Y75=0, Y72=0), 0, Y75-Y72)</f>
        <v>0</v>
      </c>
      <c r="Z76" s="124">
        <f t="shared" si="42"/>
        <v>-1426</v>
      </c>
      <c r="AA76" s="282">
        <f>IF(AND(AA75=0, AA72=0), 0, AA75-AA72)</f>
        <v>0</v>
      </c>
      <c r="AB76" s="282">
        <f>IF(AND(AB75=0, AB72=0), 0, AB75-AB72)</f>
        <v>0</v>
      </c>
      <c r="AC76" s="125">
        <f t="shared" si="42"/>
        <v>15958</v>
      </c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</row>
    <row r="77" spans="2:56" ht="18.600000000000001" customHeight="1">
      <c r="B77" s="148"/>
      <c r="C77" s="148"/>
      <c r="D77" s="148"/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</row>
    <row r="78" spans="2:56" ht="18.600000000000001" customHeight="1">
      <c r="B78" s="131" t="s">
        <v>191</v>
      </c>
      <c r="C78" s="132">
        <f>SUM(D78:I78)</f>
        <v>64</v>
      </c>
      <c r="D78" s="149">
        <v>48</v>
      </c>
      <c r="E78" s="150">
        <v>1</v>
      </c>
      <c r="F78" s="150">
        <v>7</v>
      </c>
      <c r="G78" s="150">
        <v>0</v>
      </c>
      <c r="H78" s="150">
        <v>0</v>
      </c>
      <c r="I78" s="151">
        <v>8</v>
      </c>
      <c r="J78" s="152">
        <v>1488</v>
      </c>
      <c r="K78" s="150">
        <v>386</v>
      </c>
      <c r="L78" s="151">
        <v>0</v>
      </c>
      <c r="M78" s="122">
        <f>SUM(N78:Q78)</f>
        <v>74</v>
      </c>
      <c r="N78" s="149">
        <v>9</v>
      </c>
      <c r="O78" s="150">
        <v>1</v>
      </c>
      <c r="P78" s="150">
        <v>24</v>
      </c>
      <c r="Q78" s="151">
        <v>40</v>
      </c>
      <c r="R78" s="152">
        <v>55</v>
      </c>
      <c r="S78" s="153">
        <v>115</v>
      </c>
      <c r="T78" s="154">
        <v>2</v>
      </c>
      <c r="U78" s="153">
        <v>10</v>
      </c>
      <c r="V78" s="122">
        <f>SUM(W78:AC78)</f>
        <v>89572</v>
      </c>
      <c r="W78" s="149">
        <v>59936</v>
      </c>
      <c r="X78" s="150">
        <v>25154</v>
      </c>
      <c r="Y78" s="150">
        <v>0</v>
      </c>
      <c r="Z78" s="150">
        <v>4455</v>
      </c>
      <c r="AA78" s="150">
        <v>0</v>
      </c>
      <c r="AB78" s="150">
        <v>0</v>
      </c>
      <c r="AC78" s="151">
        <v>27</v>
      </c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</row>
    <row r="79" spans="2:56" ht="18.600000000000001" customHeight="1">
      <c r="B79" s="144"/>
      <c r="C79" s="122">
        <f t="shared" ref="C79:U79" si="43">IF(C78=0,IF(C75=0,"",C78-C75),C78-C75)</f>
        <v>4</v>
      </c>
      <c r="D79" s="123">
        <f t="shared" si="43"/>
        <v>6</v>
      </c>
      <c r="E79" s="124">
        <f t="shared" si="43"/>
        <v>0</v>
      </c>
      <c r="F79" s="124">
        <f t="shared" si="43"/>
        <v>2</v>
      </c>
      <c r="G79" s="282">
        <f>IF(AND(G78=0, G75=0), 0, G78-G75)</f>
        <v>0</v>
      </c>
      <c r="H79" s="282">
        <f>IF(AND(H78=0, H75=0), 0, H78-H75)</f>
        <v>0</v>
      </c>
      <c r="I79" s="125">
        <f t="shared" si="43"/>
        <v>-4</v>
      </c>
      <c r="J79" s="126">
        <f>IF(J78=0,IF(J75=0,"",J78-J75),J78-J75)</f>
        <v>-584</v>
      </c>
      <c r="K79" s="124">
        <f>IF(K78=0,IF(K75=0,"",K78-K75),K78-K75)</f>
        <v>59</v>
      </c>
      <c r="L79" s="125">
        <f t="shared" si="43"/>
        <v>-14</v>
      </c>
      <c r="M79" s="122">
        <f t="shared" si="43"/>
        <v>24</v>
      </c>
      <c r="N79" s="123">
        <f t="shared" si="43"/>
        <v>4</v>
      </c>
      <c r="O79" s="124">
        <f t="shared" si="43"/>
        <v>-2</v>
      </c>
      <c r="P79" s="124">
        <f t="shared" si="43"/>
        <v>8</v>
      </c>
      <c r="Q79" s="125">
        <f t="shared" si="43"/>
        <v>14</v>
      </c>
      <c r="R79" s="123">
        <f t="shared" si="43"/>
        <v>29</v>
      </c>
      <c r="S79" s="127">
        <f t="shared" si="43"/>
        <v>55</v>
      </c>
      <c r="T79" s="126">
        <f>IF(T78=0,IF(T75=0,"",T78-T75),T78-T75)</f>
        <v>0</v>
      </c>
      <c r="U79" s="127">
        <f t="shared" si="43"/>
        <v>4</v>
      </c>
      <c r="V79" s="122">
        <f>SUM(W79:AC79)</f>
        <v>-83167</v>
      </c>
      <c r="W79" s="123">
        <f t="shared" ref="W79:AC79" si="44">IF(W78=0,IF(W75=0,"",W78-W75),W78-W75)</f>
        <v>-15802</v>
      </c>
      <c r="X79" s="124">
        <f t="shared" si="44"/>
        <v>-46769</v>
      </c>
      <c r="Y79" s="282">
        <f>IF(AND(Y78=0, Y75=0), 0, Y78-Y75)</f>
        <v>0</v>
      </c>
      <c r="Z79" s="124">
        <f t="shared" si="44"/>
        <v>4215</v>
      </c>
      <c r="AA79" s="282">
        <f>IF(AND(AA78=0, AA75=0), 0, AA78-AA75)</f>
        <v>0</v>
      </c>
      <c r="AB79" s="282">
        <f>IF(AND(AB78=0, AB75=0), 0, AB78-AB75)</f>
        <v>0</v>
      </c>
      <c r="AC79" s="238">
        <f t="shared" si="44"/>
        <v>-24811</v>
      </c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</row>
    <row r="80" spans="2:56">
      <c r="B80" s="148"/>
      <c r="C80" s="148"/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</row>
    <row r="81" spans="2:56" ht="18.600000000000001" customHeight="1">
      <c r="B81" s="155" t="s">
        <v>192</v>
      </c>
      <c r="C81" s="132">
        <v>42</v>
      </c>
      <c r="D81" s="149">
        <v>24</v>
      </c>
      <c r="E81" s="150">
        <v>1</v>
      </c>
      <c r="F81" s="150">
        <v>4</v>
      </c>
      <c r="G81" s="150">
        <v>0</v>
      </c>
      <c r="H81" s="150">
        <v>0</v>
      </c>
      <c r="I81" s="151">
        <v>13</v>
      </c>
      <c r="J81" s="152">
        <v>318</v>
      </c>
      <c r="K81" s="150">
        <v>47</v>
      </c>
      <c r="L81" s="151">
        <v>6</v>
      </c>
      <c r="M81" s="122">
        <v>32</v>
      </c>
      <c r="N81" s="149">
        <v>2</v>
      </c>
      <c r="O81" s="150">
        <v>3</v>
      </c>
      <c r="P81" s="150">
        <v>5</v>
      </c>
      <c r="Q81" s="151">
        <v>22</v>
      </c>
      <c r="R81" s="152">
        <v>22</v>
      </c>
      <c r="S81" s="153">
        <v>53</v>
      </c>
      <c r="T81" s="154">
        <v>0</v>
      </c>
      <c r="U81" s="153">
        <v>8</v>
      </c>
      <c r="V81" s="122">
        <v>42541</v>
      </c>
      <c r="W81" s="149">
        <v>20044</v>
      </c>
      <c r="X81" s="150">
        <v>6662</v>
      </c>
      <c r="Y81" s="150">
        <v>0</v>
      </c>
      <c r="Z81" s="150">
        <v>356</v>
      </c>
      <c r="AA81" s="150">
        <v>0</v>
      </c>
      <c r="AB81" s="150">
        <v>0</v>
      </c>
      <c r="AC81" s="151">
        <v>15479</v>
      </c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</row>
    <row r="82" spans="2:56" ht="18.600000000000001" customHeight="1">
      <c r="B82" s="144"/>
      <c r="C82" s="122">
        <f t="shared" ref="C82:U82" si="45">IF(C81=0,IF(C78=0,"",C81-C78),C81-C78)</f>
        <v>-22</v>
      </c>
      <c r="D82" s="123">
        <f>IF(D81=0,IF(D78=0,"",D81-D78),D81-D78)</f>
        <v>-24</v>
      </c>
      <c r="E82" s="124">
        <f t="shared" si="45"/>
        <v>0</v>
      </c>
      <c r="F82" s="124">
        <f t="shared" si="45"/>
        <v>-3</v>
      </c>
      <c r="G82" s="282">
        <f>IF(AND(G81=0, G78=0), 0, G81-G78)</f>
        <v>0</v>
      </c>
      <c r="H82" s="282">
        <f>IF(AND(H81=0, H78=0), 0, H81-H78)</f>
        <v>0</v>
      </c>
      <c r="I82" s="125">
        <f t="shared" si="45"/>
        <v>5</v>
      </c>
      <c r="J82" s="126">
        <f t="shared" si="45"/>
        <v>-1170</v>
      </c>
      <c r="K82" s="124">
        <f t="shared" si="45"/>
        <v>-339</v>
      </c>
      <c r="L82" s="125">
        <f t="shared" si="45"/>
        <v>6</v>
      </c>
      <c r="M82" s="122">
        <f t="shared" si="45"/>
        <v>-42</v>
      </c>
      <c r="N82" s="123">
        <f t="shared" si="45"/>
        <v>-7</v>
      </c>
      <c r="O82" s="124">
        <f t="shared" si="45"/>
        <v>2</v>
      </c>
      <c r="P82" s="124">
        <f t="shared" si="45"/>
        <v>-19</v>
      </c>
      <c r="Q82" s="125">
        <f t="shared" si="45"/>
        <v>-18</v>
      </c>
      <c r="R82" s="123">
        <f t="shared" si="45"/>
        <v>-33</v>
      </c>
      <c r="S82" s="127">
        <f t="shared" si="45"/>
        <v>-62</v>
      </c>
      <c r="T82" s="126">
        <f t="shared" si="45"/>
        <v>-2</v>
      </c>
      <c r="U82" s="127">
        <f t="shared" si="45"/>
        <v>-2</v>
      </c>
      <c r="V82" s="122">
        <f>SUM(W82:AC82)</f>
        <v>-47031</v>
      </c>
      <c r="W82" s="123">
        <f t="shared" ref="W82:AC82" si="46">IF(W81=0,IF(W78=0,"",W81-W78),W81-W78)</f>
        <v>-39892</v>
      </c>
      <c r="X82" s="124">
        <f t="shared" si="46"/>
        <v>-18492</v>
      </c>
      <c r="Y82" s="282">
        <f>IF(AND(Y81=0, Y78=0), 0, Y81-Y78)</f>
        <v>0</v>
      </c>
      <c r="Z82" s="124">
        <f t="shared" si="46"/>
        <v>-4099</v>
      </c>
      <c r="AA82" s="282">
        <f>IF(AND(AA81=0, AA78=0), 0, AA81-AA78)</f>
        <v>0</v>
      </c>
      <c r="AB82" s="282">
        <f>IF(AND(AB81=0, AB78=0), 0, AB81-AB78)</f>
        <v>0</v>
      </c>
      <c r="AC82" s="125">
        <f t="shared" si="46"/>
        <v>15452</v>
      </c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</row>
    <row r="83" spans="2:56">
      <c r="B83" s="145"/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7"/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6"/>
      <c r="Y83" s="146"/>
      <c r="Z83" s="146"/>
      <c r="AA83" s="146"/>
      <c r="AB83" s="146"/>
      <c r="AC83" s="147"/>
      <c r="AD83" s="209"/>
      <c r="AE83" s="209"/>
      <c r="AF83" s="209"/>
      <c r="AG83" s="209"/>
      <c r="AH83" s="209"/>
      <c r="AI83" s="209"/>
      <c r="AJ83" s="209"/>
      <c r="AK83" s="209"/>
      <c r="AL83" s="209"/>
      <c r="AM83" s="209"/>
      <c r="AN83" s="209"/>
      <c r="AO83" s="209"/>
      <c r="AP83" s="209"/>
      <c r="AQ83" s="209"/>
      <c r="AR83" s="209"/>
      <c r="AS83" s="209"/>
      <c r="AT83" s="209"/>
      <c r="AU83" s="209"/>
      <c r="AV83" s="209"/>
      <c r="AW83" s="209"/>
      <c r="AX83" s="209"/>
      <c r="AY83" s="209"/>
      <c r="AZ83" s="209"/>
      <c r="BA83" s="209"/>
      <c r="BB83" s="209"/>
      <c r="BC83" s="209"/>
      <c r="BD83" s="209"/>
    </row>
    <row r="84" spans="2:56" ht="18.600000000000001" customHeight="1">
      <c r="B84" s="217" t="s">
        <v>193</v>
      </c>
      <c r="C84" s="132">
        <f>SUM(D84:I84)</f>
        <v>44</v>
      </c>
      <c r="D84" s="149">
        <f>AE84</f>
        <v>22</v>
      </c>
      <c r="E84" s="150">
        <f t="shared" ref="E84:K84" si="47">AF84</f>
        <v>1</v>
      </c>
      <c r="F84" s="150">
        <f t="shared" si="47"/>
        <v>10</v>
      </c>
      <c r="G84" s="150">
        <v>0</v>
      </c>
      <c r="H84" s="150">
        <v>0</v>
      </c>
      <c r="I84" s="151">
        <f t="shared" si="47"/>
        <v>11</v>
      </c>
      <c r="J84" s="152">
        <f t="shared" si="47"/>
        <v>188</v>
      </c>
      <c r="K84" s="150">
        <f t="shared" si="47"/>
        <v>179</v>
      </c>
      <c r="L84" s="151">
        <v>0</v>
      </c>
      <c r="M84" s="122">
        <f>SUM(N84:Q84)</f>
        <v>23</v>
      </c>
      <c r="N84" s="149">
        <v>0</v>
      </c>
      <c r="O84" s="150">
        <f t="shared" ref="O84:U84" si="48">AO84</f>
        <v>1</v>
      </c>
      <c r="P84" s="150">
        <f t="shared" si="48"/>
        <v>6</v>
      </c>
      <c r="Q84" s="151">
        <f t="shared" si="48"/>
        <v>16</v>
      </c>
      <c r="R84" s="152">
        <f t="shared" si="48"/>
        <v>22</v>
      </c>
      <c r="S84" s="153">
        <f t="shared" si="48"/>
        <v>43</v>
      </c>
      <c r="T84" s="154">
        <f t="shared" si="48"/>
        <v>2</v>
      </c>
      <c r="U84" s="153">
        <f t="shared" si="48"/>
        <v>7</v>
      </c>
      <c r="V84" s="122">
        <f>SUM(W84:AC84)</f>
        <v>16242</v>
      </c>
      <c r="W84" s="149">
        <f>AV84</f>
        <v>9592</v>
      </c>
      <c r="X84" s="150">
        <f>AW84</f>
        <v>3413</v>
      </c>
      <c r="Y84" s="150">
        <v>0</v>
      </c>
      <c r="Z84" s="150">
        <f>AY84</f>
        <v>3060</v>
      </c>
      <c r="AA84" s="150">
        <v>0</v>
      </c>
      <c r="AB84" s="150">
        <v>0</v>
      </c>
      <c r="AC84" s="151">
        <f>BD84</f>
        <v>177</v>
      </c>
      <c r="AD84" s="148"/>
      <c r="AE84" s="148">
        <v>22</v>
      </c>
      <c r="AF84" s="148">
        <v>1</v>
      </c>
      <c r="AG84" s="148">
        <v>10</v>
      </c>
      <c r="AH84" s="148">
        <v>0</v>
      </c>
      <c r="AI84" s="148">
        <v>0</v>
      </c>
      <c r="AJ84" s="148">
        <v>11</v>
      </c>
      <c r="AK84" s="148">
        <v>188</v>
      </c>
      <c r="AL84" s="148">
        <v>179</v>
      </c>
      <c r="AM84" s="148">
        <v>0</v>
      </c>
      <c r="AN84" s="148">
        <v>0</v>
      </c>
      <c r="AO84" s="148">
        <v>1</v>
      </c>
      <c r="AP84" s="148">
        <v>6</v>
      </c>
      <c r="AQ84" s="148">
        <v>16</v>
      </c>
      <c r="AR84" s="148">
        <v>22</v>
      </c>
      <c r="AS84" s="148">
        <v>43</v>
      </c>
      <c r="AT84" s="148">
        <v>2</v>
      </c>
      <c r="AU84" s="148">
        <v>7</v>
      </c>
      <c r="AV84" s="148">
        <v>9592</v>
      </c>
      <c r="AW84" s="148">
        <v>3413</v>
      </c>
      <c r="AX84" s="148">
        <v>0</v>
      </c>
      <c r="AY84" s="148">
        <v>3060</v>
      </c>
      <c r="AZ84" s="148">
        <v>0</v>
      </c>
      <c r="BA84" s="148">
        <v>0</v>
      </c>
      <c r="BB84" s="148">
        <v>177</v>
      </c>
      <c r="BC84" s="148">
        <v>0</v>
      </c>
      <c r="BD84" s="148">
        <f>SUM(BB84:BC84)</f>
        <v>177</v>
      </c>
    </row>
    <row r="85" spans="2:56" ht="18.600000000000001" customHeight="1">
      <c r="B85" s="144"/>
      <c r="C85" s="122">
        <f>IF(C84=0,IF(C81=0,"",C84-C81),C84-C81)</f>
        <v>2</v>
      </c>
      <c r="D85" s="123">
        <f>IF(D84=0,IF(D81=0,"",D84-D81),D84-D81)</f>
        <v>-2</v>
      </c>
      <c r="E85" s="124">
        <f>IF(E84=0,IF(E81=0,"",E84-E81),E84-E81)</f>
        <v>0</v>
      </c>
      <c r="F85" s="124">
        <f>IF(F84=0,IF(F81=0,"",F84-F81),F84-F81)</f>
        <v>6</v>
      </c>
      <c r="G85" s="282">
        <f>IF(AND(G84=0, G81=0), 0, G84-G81)</f>
        <v>0</v>
      </c>
      <c r="H85" s="282">
        <f>IF(AND(H84=0, H81=0), 0, H84-H81)</f>
        <v>0</v>
      </c>
      <c r="I85" s="125">
        <f t="shared" ref="I85:U85" si="49">IF(I84=0,IF(I81=0,"",I84-I81),I84-I81)</f>
        <v>-2</v>
      </c>
      <c r="J85" s="126">
        <f t="shared" si="49"/>
        <v>-130</v>
      </c>
      <c r="K85" s="124">
        <f t="shared" si="49"/>
        <v>132</v>
      </c>
      <c r="L85" s="125">
        <f t="shared" si="49"/>
        <v>-6</v>
      </c>
      <c r="M85" s="122">
        <f t="shared" si="49"/>
        <v>-9</v>
      </c>
      <c r="N85" s="123">
        <f t="shared" si="49"/>
        <v>-2</v>
      </c>
      <c r="O85" s="124">
        <f t="shared" si="49"/>
        <v>-2</v>
      </c>
      <c r="P85" s="124">
        <f t="shared" si="49"/>
        <v>1</v>
      </c>
      <c r="Q85" s="125">
        <f t="shared" si="49"/>
        <v>-6</v>
      </c>
      <c r="R85" s="123">
        <f t="shared" si="49"/>
        <v>0</v>
      </c>
      <c r="S85" s="127">
        <f t="shared" si="49"/>
        <v>-10</v>
      </c>
      <c r="T85" s="126">
        <f t="shared" si="49"/>
        <v>2</v>
      </c>
      <c r="U85" s="127">
        <f t="shared" si="49"/>
        <v>-1</v>
      </c>
      <c r="V85" s="122">
        <f>SUM(W85:AC85)</f>
        <v>-26299</v>
      </c>
      <c r="W85" s="123">
        <f t="shared" ref="W85:AC85" si="50">IF(W84=0,IF(W81=0,"",W84-W81),W84-W81)</f>
        <v>-10452</v>
      </c>
      <c r="X85" s="124">
        <f t="shared" si="50"/>
        <v>-3249</v>
      </c>
      <c r="Y85" s="282">
        <f>IF(AND(Y84=0, Y81=0), 0, Y84-Y81)</f>
        <v>0</v>
      </c>
      <c r="Z85" s="124">
        <f t="shared" si="50"/>
        <v>2704</v>
      </c>
      <c r="AA85" s="282">
        <f>IF(AND(AA84=0, AA81=0), 0, AA84-AA81)</f>
        <v>0</v>
      </c>
      <c r="AB85" s="282">
        <f>IF(AND(AB84=0, AB81=0), 0, AB84-AB81)</f>
        <v>0</v>
      </c>
      <c r="AC85" s="238">
        <f t="shared" si="50"/>
        <v>-15302</v>
      </c>
      <c r="AD85" s="148"/>
      <c r="AE85" s="148"/>
      <c r="AF85" s="148"/>
      <c r="AG85" s="148"/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</row>
    <row r="87" spans="2:56" ht="18.600000000000001" customHeight="1">
      <c r="B87" s="236" t="s">
        <v>201</v>
      </c>
      <c r="C87" s="132">
        <f>SUM(D87:I87)</f>
        <v>45</v>
      </c>
      <c r="D87" s="149">
        <v>35</v>
      </c>
      <c r="E87" s="150">
        <v>0</v>
      </c>
      <c r="F87" s="150">
        <v>3</v>
      </c>
      <c r="G87" s="150">
        <v>0</v>
      </c>
      <c r="H87" s="150">
        <v>0</v>
      </c>
      <c r="I87" s="151">
        <v>7</v>
      </c>
      <c r="J87" s="152">
        <v>1203</v>
      </c>
      <c r="K87" s="150">
        <v>542</v>
      </c>
      <c r="L87" s="151">
        <v>0</v>
      </c>
      <c r="M87" s="122">
        <v>43</v>
      </c>
      <c r="N87" s="149">
        <v>5</v>
      </c>
      <c r="O87" s="150">
        <v>6</v>
      </c>
      <c r="P87" s="150">
        <v>16</v>
      </c>
      <c r="Q87" s="151">
        <f t="shared" ref="Q87" si="51">AQ87</f>
        <v>16</v>
      </c>
      <c r="R87" s="152">
        <v>19</v>
      </c>
      <c r="S87" s="153">
        <v>51</v>
      </c>
      <c r="T87" s="154">
        <f t="shared" ref="T87" si="52">AT87</f>
        <v>2</v>
      </c>
      <c r="U87" s="153">
        <v>8</v>
      </c>
      <c r="V87" s="122">
        <v>679750</v>
      </c>
      <c r="W87" s="149">
        <v>105983</v>
      </c>
      <c r="X87" s="150">
        <v>570300</v>
      </c>
      <c r="Y87" s="150">
        <v>0</v>
      </c>
      <c r="Z87" s="150">
        <v>2172</v>
      </c>
      <c r="AA87" s="150">
        <v>0</v>
      </c>
      <c r="AB87" s="150">
        <v>0</v>
      </c>
      <c r="AC87" s="151">
        <v>1295</v>
      </c>
      <c r="AD87" s="148"/>
      <c r="AE87" s="148">
        <v>22</v>
      </c>
      <c r="AF87" s="148">
        <v>1</v>
      </c>
      <c r="AG87" s="148">
        <v>10</v>
      </c>
      <c r="AH87" s="148">
        <v>0</v>
      </c>
      <c r="AI87" s="148">
        <v>0</v>
      </c>
      <c r="AJ87" s="148">
        <v>11</v>
      </c>
      <c r="AK87" s="148">
        <v>188</v>
      </c>
      <c r="AL87" s="148">
        <v>179</v>
      </c>
      <c r="AM87" s="148">
        <v>0</v>
      </c>
      <c r="AN87" s="148">
        <v>0</v>
      </c>
      <c r="AO87" s="148">
        <v>1</v>
      </c>
      <c r="AP87" s="148">
        <v>6</v>
      </c>
      <c r="AQ87" s="148">
        <v>16</v>
      </c>
      <c r="AR87" s="148">
        <v>22</v>
      </c>
      <c r="AS87" s="148">
        <v>43</v>
      </c>
      <c r="AT87" s="148">
        <v>2</v>
      </c>
      <c r="AU87" s="148">
        <v>7</v>
      </c>
      <c r="AV87" s="148">
        <v>9592</v>
      </c>
      <c r="AW87" s="148">
        <v>3413</v>
      </c>
      <c r="AX87" s="148">
        <v>0</v>
      </c>
      <c r="AY87" s="148">
        <v>3060</v>
      </c>
      <c r="AZ87" s="148">
        <v>0</v>
      </c>
      <c r="BA87" s="148">
        <v>0</v>
      </c>
      <c r="BB87" s="148">
        <v>177</v>
      </c>
      <c r="BC87" s="148">
        <v>0</v>
      </c>
      <c r="BD87" s="148">
        <f>SUM(BB87:BC87)</f>
        <v>177</v>
      </c>
    </row>
    <row r="88" spans="2:56" ht="18.600000000000001" customHeight="1">
      <c r="B88" s="144"/>
      <c r="C88" s="122">
        <v>1</v>
      </c>
      <c r="D88" s="123">
        <v>13</v>
      </c>
      <c r="E88" s="124">
        <v>-1</v>
      </c>
      <c r="F88" s="124" t="s">
        <v>202</v>
      </c>
      <c r="G88" s="282">
        <f>IF(AND(G87=0, G84=0), 0, G87-G84)</f>
        <v>0</v>
      </c>
      <c r="H88" s="282">
        <f>IF(AND(H87=0, H84=0), 0, H87-H84)</f>
        <v>0</v>
      </c>
      <c r="I88" s="125" t="s">
        <v>203</v>
      </c>
      <c r="J88" s="126">
        <v>1015</v>
      </c>
      <c r="K88" s="124">
        <v>363</v>
      </c>
      <c r="L88" s="125">
        <v>0</v>
      </c>
      <c r="M88" s="122">
        <v>20</v>
      </c>
      <c r="N88" s="123">
        <v>5</v>
      </c>
      <c r="O88" s="124">
        <v>5</v>
      </c>
      <c r="P88" s="124">
        <v>10</v>
      </c>
      <c r="Q88" s="125">
        <v>0</v>
      </c>
      <c r="R88" s="123">
        <v>-3</v>
      </c>
      <c r="S88" s="127">
        <v>8</v>
      </c>
      <c r="T88" s="126">
        <v>0</v>
      </c>
      <c r="U88" s="127">
        <v>1</v>
      </c>
      <c r="V88" s="122">
        <v>663508</v>
      </c>
      <c r="W88" s="123">
        <v>96391</v>
      </c>
      <c r="X88" s="124">
        <v>566887</v>
      </c>
      <c r="Y88" s="282">
        <f>IF(AND(Y87=0, Y84=0), 0, Y87-Y84)</f>
        <v>0</v>
      </c>
      <c r="Z88" s="124">
        <v>-888</v>
      </c>
      <c r="AA88" s="282">
        <f>IF(AND(AA87=0, AA84=0), 0, AA87-AA84)</f>
        <v>0</v>
      </c>
      <c r="AB88" s="282">
        <f>IF(AND(AB87=0, AB84=0), 0, AB87-AB84)</f>
        <v>0</v>
      </c>
      <c r="AC88" s="125">
        <v>1118</v>
      </c>
      <c r="AD88" s="148"/>
      <c r="AE88" s="148"/>
      <c r="AF88" s="148"/>
      <c r="AG88" s="148"/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</row>
    <row r="90" spans="2:56" ht="18" customHeight="1">
      <c r="B90" s="242" t="s">
        <v>211</v>
      </c>
      <c r="C90" s="132">
        <f>SUM(D90:I90)</f>
        <v>28</v>
      </c>
      <c r="D90" s="149">
        <v>18</v>
      </c>
      <c r="E90" s="150">
        <v>0</v>
      </c>
      <c r="F90" s="150">
        <v>2</v>
      </c>
      <c r="G90" s="150">
        <v>0</v>
      </c>
      <c r="H90" s="150">
        <v>0</v>
      </c>
      <c r="I90" s="151">
        <v>8</v>
      </c>
      <c r="J90" s="152">
        <v>252</v>
      </c>
      <c r="K90" s="150">
        <v>31</v>
      </c>
      <c r="L90" s="151">
        <v>0</v>
      </c>
      <c r="M90" s="122">
        <f>SUM(N90:Q90)</f>
        <v>19</v>
      </c>
      <c r="N90" s="149">
        <v>1</v>
      </c>
      <c r="O90" s="150">
        <v>2</v>
      </c>
      <c r="P90" s="150">
        <v>8</v>
      </c>
      <c r="Q90" s="151">
        <v>8</v>
      </c>
      <c r="R90" s="152">
        <v>23</v>
      </c>
      <c r="S90" s="153">
        <v>68</v>
      </c>
      <c r="T90" s="154">
        <v>2</v>
      </c>
      <c r="U90" s="153">
        <v>6</v>
      </c>
      <c r="V90" s="122">
        <f>SUM(W90:AC90)</f>
        <v>43073</v>
      </c>
      <c r="W90" s="149">
        <v>30372</v>
      </c>
      <c r="X90" s="150">
        <v>1594</v>
      </c>
      <c r="Y90" s="150">
        <v>0</v>
      </c>
      <c r="Z90" s="150">
        <v>70</v>
      </c>
      <c r="AA90" s="150">
        <v>0</v>
      </c>
      <c r="AB90" s="150">
        <v>0</v>
      </c>
      <c r="AC90" s="151">
        <v>11037</v>
      </c>
    </row>
    <row r="91" spans="2:56" ht="18" customHeight="1">
      <c r="B91" s="144"/>
      <c r="C91" s="122">
        <v>-17</v>
      </c>
      <c r="D91" s="123">
        <v>-17</v>
      </c>
      <c r="E91" s="124">
        <v>0</v>
      </c>
      <c r="F91" s="124">
        <v>-1</v>
      </c>
      <c r="G91" s="282">
        <f>IF(AND(G90=0, G87=0), 0, G90-G87)</f>
        <v>0</v>
      </c>
      <c r="H91" s="282">
        <f>IF(AND(H90=0, H87=0), 0, H90-H87)</f>
        <v>0</v>
      </c>
      <c r="I91" s="125">
        <v>1</v>
      </c>
      <c r="J91" s="126">
        <v>-951</v>
      </c>
      <c r="K91" s="124">
        <v>-511</v>
      </c>
      <c r="L91" s="125">
        <v>0</v>
      </c>
      <c r="M91" s="122">
        <f>SUM(N91:Q91)</f>
        <v>-24</v>
      </c>
      <c r="N91" s="123">
        <v>-4</v>
      </c>
      <c r="O91" s="124">
        <v>-4</v>
      </c>
      <c r="P91" s="124">
        <v>-8</v>
      </c>
      <c r="Q91" s="125">
        <v>-8</v>
      </c>
      <c r="R91" s="123">
        <v>4</v>
      </c>
      <c r="S91" s="127">
        <v>17</v>
      </c>
      <c r="T91" s="126"/>
      <c r="U91" s="127">
        <v>-2</v>
      </c>
      <c r="V91" s="122">
        <f>SUM(W91:AC91)</f>
        <v>-636677</v>
      </c>
      <c r="W91" s="123">
        <v>-75611</v>
      </c>
      <c r="X91" s="124">
        <v>-568706</v>
      </c>
      <c r="Y91" s="282">
        <f>IF(AND(Y90=0, Y87=0), 0, Y90-Y87)</f>
        <v>0</v>
      </c>
      <c r="Z91" s="124">
        <v>-2102</v>
      </c>
      <c r="AA91" s="282">
        <f>IF(AND(AA90=0, AA87=0), 0, AA90-AA87)</f>
        <v>0</v>
      </c>
      <c r="AB91" s="282">
        <f>IF(AND(AB90=0, AB87=0), 0, AB90-AB87)</f>
        <v>0</v>
      </c>
      <c r="AC91" s="125">
        <v>9742</v>
      </c>
    </row>
  </sheetData>
  <sheetProtection selectLockedCells="1"/>
  <mergeCells count="46">
    <mergeCell ref="B33:B34"/>
    <mergeCell ref="B18:B19"/>
    <mergeCell ref="B21:B22"/>
    <mergeCell ref="B24:B25"/>
    <mergeCell ref="B27:B28"/>
    <mergeCell ref="B30:B31"/>
    <mergeCell ref="B36:B37"/>
    <mergeCell ref="B39:B40"/>
    <mergeCell ref="B42:B43"/>
    <mergeCell ref="B2:B4"/>
    <mergeCell ref="C2:I2"/>
    <mergeCell ref="C3:C4"/>
    <mergeCell ref="D3:D4"/>
    <mergeCell ref="E3:E4"/>
    <mergeCell ref="F3:F4"/>
    <mergeCell ref="G3:G4"/>
    <mergeCell ref="H3:H4"/>
    <mergeCell ref="I3:I4"/>
    <mergeCell ref="B6:B7"/>
    <mergeCell ref="B9:B10"/>
    <mergeCell ref="B12:B13"/>
    <mergeCell ref="B15:B16"/>
    <mergeCell ref="J2:L2"/>
    <mergeCell ref="M2:Q2"/>
    <mergeCell ref="J3:K3"/>
    <mergeCell ref="L3:L4"/>
    <mergeCell ref="M3:M4"/>
    <mergeCell ref="N3:N4"/>
    <mergeCell ref="O3:O4"/>
    <mergeCell ref="P3:P4"/>
    <mergeCell ref="V1:AC1"/>
    <mergeCell ref="R2:S2"/>
    <mergeCell ref="T2:U2"/>
    <mergeCell ref="V2:AC2"/>
    <mergeCell ref="Q3:Q4"/>
    <mergeCell ref="R3:R4"/>
    <mergeCell ref="S3:S4"/>
    <mergeCell ref="T3:T4"/>
    <mergeCell ref="U3:U4"/>
    <mergeCell ref="V3:V4"/>
    <mergeCell ref="W3:X3"/>
    <mergeCell ref="Y3:Y4"/>
    <mergeCell ref="Z3:Z4"/>
    <mergeCell ref="AA3:AA4"/>
    <mergeCell ref="AB3:AB4"/>
    <mergeCell ref="AC3:AC4"/>
  </mergeCells>
  <phoneticPr fontId="8"/>
  <dataValidations count="1">
    <dataValidation imeMode="off" allowBlank="1" showInputMessage="1" showErrorMessage="1" sqref="C66:AC66 C69:AC69 C72:AC72 C75:AC75 C84:AC84 C78:AC78 C81:AC81 C87:AC87 C90:AC90"/>
  </dataValidations>
  <pageMargins left="0.39370078740157483" right="0.19685039370078741" top="0.19685039370078741" bottom="0.78740157480314965" header="0.51181102362204722" footer="0.31496062992125984"/>
  <pageSetup paperSize="9" scale="88" firstPageNumber="8" orientation="landscape" useFirstPageNumber="1" r:id="rId1"/>
  <headerFooter alignWithMargins="0"/>
  <colBreaks count="1" manualBreakCount="1">
    <brk id="29" max="9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5"/>
  <sheetViews>
    <sheetView view="pageBreakPreview" zoomScale="85" zoomScaleNormal="100" zoomScaleSheetLayoutView="85" workbookViewId="0">
      <selection activeCell="A18" sqref="A18"/>
    </sheetView>
  </sheetViews>
  <sheetFormatPr defaultRowHeight="13.5"/>
  <cols>
    <col min="3" max="3" width="4.375" customWidth="1"/>
    <col min="4" max="4" width="38.75" customWidth="1"/>
    <col min="259" max="259" width="4.375" customWidth="1"/>
    <col min="260" max="260" width="38.75" customWidth="1"/>
    <col min="515" max="515" width="4.375" customWidth="1"/>
    <col min="516" max="516" width="38.75" customWidth="1"/>
    <col min="771" max="771" width="4.375" customWidth="1"/>
    <col min="772" max="772" width="38.75" customWidth="1"/>
    <col min="1027" max="1027" width="4.375" customWidth="1"/>
    <col min="1028" max="1028" width="38.75" customWidth="1"/>
    <col min="1283" max="1283" width="4.375" customWidth="1"/>
    <col min="1284" max="1284" width="38.75" customWidth="1"/>
    <col min="1539" max="1539" width="4.375" customWidth="1"/>
    <col min="1540" max="1540" width="38.75" customWidth="1"/>
    <col min="1795" max="1795" width="4.375" customWidth="1"/>
    <col min="1796" max="1796" width="38.75" customWidth="1"/>
    <col min="2051" max="2051" width="4.375" customWidth="1"/>
    <col min="2052" max="2052" width="38.75" customWidth="1"/>
    <col min="2307" max="2307" width="4.375" customWidth="1"/>
    <col min="2308" max="2308" width="38.75" customWidth="1"/>
    <col min="2563" max="2563" width="4.375" customWidth="1"/>
    <col min="2564" max="2564" width="38.75" customWidth="1"/>
    <col min="2819" max="2819" width="4.375" customWidth="1"/>
    <col min="2820" max="2820" width="38.75" customWidth="1"/>
    <col min="3075" max="3075" width="4.375" customWidth="1"/>
    <col min="3076" max="3076" width="38.75" customWidth="1"/>
    <col min="3331" max="3331" width="4.375" customWidth="1"/>
    <col min="3332" max="3332" width="38.75" customWidth="1"/>
    <col min="3587" max="3587" width="4.375" customWidth="1"/>
    <col min="3588" max="3588" width="38.75" customWidth="1"/>
    <col min="3843" max="3843" width="4.375" customWidth="1"/>
    <col min="3844" max="3844" width="38.75" customWidth="1"/>
    <col min="4099" max="4099" width="4.375" customWidth="1"/>
    <col min="4100" max="4100" width="38.75" customWidth="1"/>
    <col min="4355" max="4355" width="4.375" customWidth="1"/>
    <col min="4356" max="4356" width="38.75" customWidth="1"/>
    <col min="4611" max="4611" width="4.375" customWidth="1"/>
    <col min="4612" max="4612" width="38.75" customWidth="1"/>
    <col min="4867" max="4867" width="4.375" customWidth="1"/>
    <col min="4868" max="4868" width="38.75" customWidth="1"/>
    <col min="5123" max="5123" width="4.375" customWidth="1"/>
    <col min="5124" max="5124" width="38.75" customWidth="1"/>
    <col min="5379" max="5379" width="4.375" customWidth="1"/>
    <col min="5380" max="5380" width="38.75" customWidth="1"/>
    <col min="5635" max="5635" width="4.375" customWidth="1"/>
    <col min="5636" max="5636" width="38.75" customWidth="1"/>
    <col min="5891" max="5891" width="4.375" customWidth="1"/>
    <col min="5892" max="5892" width="38.75" customWidth="1"/>
    <col min="6147" max="6147" width="4.375" customWidth="1"/>
    <col min="6148" max="6148" width="38.75" customWidth="1"/>
    <col min="6403" max="6403" width="4.375" customWidth="1"/>
    <col min="6404" max="6404" width="38.75" customWidth="1"/>
    <col min="6659" max="6659" width="4.375" customWidth="1"/>
    <col min="6660" max="6660" width="38.75" customWidth="1"/>
    <col min="6915" max="6915" width="4.375" customWidth="1"/>
    <col min="6916" max="6916" width="38.75" customWidth="1"/>
    <col min="7171" max="7171" width="4.375" customWidth="1"/>
    <col min="7172" max="7172" width="38.75" customWidth="1"/>
    <col min="7427" max="7427" width="4.375" customWidth="1"/>
    <col min="7428" max="7428" width="38.75" customWidth="1"/>
    <col min="7683" max="7683" width="4.375" customWidth="1"/>
    <col min="7684" max="7684" width="38.75" customWidth="1"/>
    <col min="7939" max="7939" width="4.375" customWidth="1"/>
    <col min="7940" max="7940" width="38.75" customWidth="1"/>
    <col min="8195" max="8195" width="4.375" customWidth="1"/>
    <col min="8196" max="8196" width="38.75" customWidth="1"/>
    <col min="8451" max="8451" width="4.375" customWidth="1"/>
    <col min="8452" max="8452" width="38.75" customWidth="1"/>
    <col min="8707" max="8707" width="4.375" customWidth="1"/>
    <col min="8708" max="8708" width="38.75" customWidth="1"/>
    <col min="8963" max="8963" width="4.375" customWidth="1"/>
    <col min="8964" max="8964" width="38.75" customWidth="1"/>
    <col min="9219" max="9219" width="4.375" customWidth="1"/>
    <col min="9220" max="9220" width="38.75" customWidth="1"/>
    <col min="9475" max="9475" width="4.375" customWidth="1"/>
    <col min="9476" max="9476" width="38.75" customWidth="1"/>
    <col min="9731" max="9731" width="4.375" customWidth="1"/>
    <col min="9732" max="9732" width="38.75" customWidth="1"/>
    <col min="9987" max="9987" width="4.375" customWidth="1"/>
    <col min="9988" max="9988" width="38.75" customWidth="1"/>
    <col min="10243" max="10243" width="4.375" customWidth="1"/>
    <col min="10244" max="10244" width="38.75" customWidth="1"/>
    <col min="10499" max="10499" width="4.375" customWidth="1"/>
    <col min="10500" max="10500" width="38.75" customWidth="1"/>
    <col min="10755" max="10755" width="4.375" customWidth="1"/>
    <col min="10756" max="10756" width="38.75" customWidth="1"/>
    <col min="11011" max="11011" width="4.375" customWidth="1"/>
    <col min="11012" max="11012" width="38.75" customWidth="1"/>
    <col min="11267" max="11267" width="4.375" customWidth="1"/>
    <col min="11268" max="11268" width="38.75" customWidth="1"/>
    <col min="11523" max="11523" width="4.375" customWidth="1"/>
    <col min="11524" max="11524" width="38.75" customWidth="1"/>
    <col min="11779" max="11779" width="4.375" customWidth="1"/>
    <col min="11780" max="11780" width="38.75" customWidth="1"/>
    <col min="12035" max="12035" width="4.375" customWidth="1"/>
    <col min="12036" max="12036" width="38.75" customWidth="1"/>
    <col min="12291" max="12291" width="4.375" customWidth="1"/>
    <col min="12292" max="12292" width="38.75" customWidth="1"/>
    <col min="12547" max="12547" width="4.375" customWidth="1"/>
    <col min="12548" max="12548" width="38.75" customWidth="1"/>
    <col min="12803" max="12803" width="4.375" customWidth="1"/>
    <col min="12804" max="12804" width="38.75" customWidth="1"/>
    <col min="13059" max="13059" width="4.375" customWidth="1"/>
    <col min="13060" max="13060" width="38.75" customWidth="1"/>
    <col min="13315" max="13315" width="4.375" customWidth="1"/>
    <col min="13316" max="13316" width="38.75" customWidth="1"/>
    <col min="13571" max="13571" width="4.375" customWidth="1"/>
    <col min="13572" max="13572" width="38.75" customWidth="1"/>
    <col min="13827" max="13827" width="4.375" customWidth="1"/>
    <col min="13828" max="13828" width="38.75" customWidth="1"/>
    <col min="14083" max="14083" width="4.375" customWidth="1"/>
    <col min="14084" max="14084" width="38.75" customWidth="1"/>
    <col min="14339" max="14339" width="4.375" customWidth="1"/>
    <col min="14340" max="14340" width="38.75" customWidth="1"/>
    <col min="14595" max="14595" width="4.375" customWidth="1"/>
    <col min="14596" max="14596" width="38.75" customWidth="1"/>
    <col min="14851" max="14851" width="4.375" customWidth="1"/>
    <col min="14852" max="14852" width="38.75" customWidth="1"/>
    <col min="15107" max="15107" width="4.375" customWidth="1"/>
    <col min="15108" max="15108" width="38.75" customWidth="1"/>
    <col min="15363" max="15363" width="4.375" customWidth="1"/>
    <col min="15364" max="15364" width="38.75" customWidth="1"/>
    <col min="15619" max="15619" width="4.375" customWidth="1"/>
    <col min="15620" max="15620" width="38.75" customWidth="1"/>
    <col min="15875" max="15875" width="4.375" customWidth="1"/>
    <col min="15876" max="15876" width="38.75" customWidth="1"/>
    <col min="16131" max="16131" width="4.375" customWidth="1"/>
    <col min="16132" max="16132" width="38.75" customWidth="1"/>
  </cols>
  <sheetData>
    <row r="1" spans="1:6" ht="21">
      <c r="A1" s="18"/>
      <c r="B1" s="18"/>
      <c r="C1" s="18"/>
      <c r="D1" s="58"/>
      <c r="E1" s="18"/>
      <c r="F1" s="18"/>
    </row>
    <row r="2" spans="1:6" ht="21">
      <c r="A2" s="18"/>
      <c r="B2" s="18"/>
      <c r="C2" s="18"/>
      <c r="D2" s="58"/>
      <c r="E2" s="18"/>
      <c r="F2" s="18"/>
    </row>
    <row r="3" spans="1:6" ht="21">
      <c r="A3" s="18"/>
      <c r="B3" s="18"/>
      <c r="C3" s="18"/>
      <c r="D3" s="58"/>
      <c r="E3" s="18"/>
      <c r="F3" s="18"/>
    </row>
    <row r="4" spans="1:6" ht="21">
      <c r="A4" s="18"/>
      <c r="B4" s="18"/>
      <c r="C4" s="18"/>
      <c r="D4" s="58"/>
      <c r="E4" s="18"/>
      <c r="F4" s="18"/>
    </row>
    <row r="5" spans="1:6" ht="21">
      <c r="A5" s="18"/>
      <c r="B5" s="18"/>
      <c r="C5" s="18"/>
      <c r="D5" s="58"/>
      <c r="E5" s="18"/>
      <c r="F5" s="18"/>
    </row>
    <row r="6" spans="1:6" ht="21">
      <c r="A6" s="18"/>
      <c r="B6" s="18"/>
      <c r="C6" s="18"/>
      <c r="D6" s="58"/>
      <c r="E6" s="18"/>
      <c r="F6" s="18"/>
    </row>
    <row r="7" spans="1:6" ht="21.75" thickBot="1">
      <c r="A7" s="18"/>
      <c r="B7" s="18"/>
      <c r="C7" s="18"/>
      <c r="D7" s="58"/>
      <c r="E7" s="18"/>
      <c r="F7" s="18"/>
    </row>
    <row r="8" spans="1:6" ht="15" thickTop="1" thickBot="1">
      <c r="A8" s="18"/>
      <c r="B8" s="18"/>
      <c r="C8" s="18"/>
      <c r="D8" s="57"/>
      <c r="E8" s="18"/>
      <c r="F8" s="18"/>
    </row>
    <row r="9" spans="1:6" ht="77.25" customHeight="1" thickBot="1">
      <c r="A9" s="18"/>
      <c r="B9" s="18"/>
      <c r="C9" s="18"/>
      <c r="D9" s="56" t="s">
        <v>149</v>
      </c>
      <c r="E9" s="18"/>
      <c r="F9" s="18"/>
    </row>
    <row r="10" spans="1:6" ht="14.25" thickBot="1">
      <c r="A10" s="18"/>
      <c r="B10" s="18"/>
      <c r="C10" s="18"/>
      <c r="D10" s="55"/>
      <c r="E10" s="18"/>
      <c r="F10" s="18"/>
    </row>
    <row r="11" spans="1:6" ht="18" thickTop="1">
      <c r="A11" s="18"/>
      <c r="B11" s="18"/>
      <c r="C11" s="18"/>
      <c r="D11" s="54"/>
      <c r="E11" s="18"/>
      <c r="F11" s="18"/>
    </row>
    <row r="12" spans="1:6" ht="17.25">
      <c r="A12" s="18"/>
      <c r="B12" s="18"/>
      <c r="C12" s="18"/>
      <c r="D12" s="54"/>
      <c r="E12" s="18"/>
      <c r="F12" s="18"/>
    </row>
    <row r="13" spans="1:6" ht="17.25">
      <c r="A13" s="18"/>
      <c r="B13" s="18"/>
      <c r="C13" s="18"/>
      <c r="D13" s="54"/>
      <c r="E13" s="18"/>
      <c r="F13" s="18"/>
    </row>
    <row r="14" spans="1:6" ht="17.25">
      <c r="A14" s="18"/>
      <c r="B14" s="18"/>
      <c r="C14" s="18"/>
      <c r="D14" s="54"/>
      <c r="E14" s="18"/>
      <c r="F14" s="18"/>
    </row>
    <row r="15" spans="1:6" ht="17.25">
      <c r="A15" s="18"/>
      <c r="B15" s="18"/>
      <c r="C15" s="18"/>
      <c r="D15" s="54"/>
      <c r="E15" s="18"/>
      <c r="F15" s="18"/>
    </row>
    <row r="16" spans="1:6" ht="17.25">
      <c r="A16" s="18"/>
      <c r="B16" s="18"/>
      <c r="C16" s="18"/>
      <c r="D16" s="54"/>
      <c r="E16" s="18"/>
      <c r="F16" s="18"/>
    </row>
    <row r="17" spans="1:6" ht="17.25">
      <c r="A17" s="18"/>
      <c r="B17" s="18"/>
      <c r="C17" s="18"/>
      <c r="D17" s="54"/>
      <c r="E17" s="18"/>
      <c r="F17" s="18"/>
    </row>
    <row r="18" spans="1:6" ht="17.25">
      <c r="A18" s="18"/>
      <c r="B18" s="18"/>
      <c r="C18" s="18"/>
      <c r="D18" s="54"/>
      <c r="E18" s="18"/>
      <c r="F18" s="18"/>
    </row>
    <row r="19" spans="1:6" ht="17.25">
      <c r="A19" s="18"/>
      <c r="B19" s="18"/>
      <c r="C19" s="18"/>
      <c r="D19" s="54"/>
      <c r="E19" s="18"/>
      <c r="F19" s="18"/>
    </row>
    <row r="20" spans="1:6" ht="17.25">
      <c r="A20" s="18"/>
      <c r="B20" s="18"/>
      <c r="C20" s="18"/>
      <c r="D20" s="54"/>
      <c r="E20" s="18"/>
      <c r="F20" s="18"/>
    </row>
    <row r="21" spans="1:6" ht="17.25">
      <c r="A21" s="18"/>
      <c r="B21" s="18"/>
      <c r="C21" s="18"/>
      <c r="D21" s="54"/>
      <c r="E21" s="18"/>
      <c r="F21" s="18"/>
    </row>
    <row r="22" spans="1:6" ht="17.25">
      <c r="A22" s="18"/>
      <c r="B22" s="18"/>
      <c r="C22" s="18"/>
      <c r="D22" s="54"/>
      <c r="E22" s="18"/>
      <c r="F22" s="18"/>
    </row>
    <row r="23" spans="1:6" ht="17.25">
      <c r="A23" s="18"/>
      <c r="B23" s="18"/>
      <c r="C23" s="18"/>
      <c r="D23" s="54"/>
      <c r="E23" s="18"/>
      <c r="F23" s="18"/>
    </row>
    <row r="24" spans="1:6" ht="17.25">
      <c r="A24" s="18"/>
      <c r="B24" s="18"/>
      <c r="C24" s="18"/>
      <c r="D24" s="54"/>
      <c r="E24" s="18"/>
      <c r="F24" s="18"/>
    </row>
    <row r="25" spans="1:6" ht="17.25">
      <c r="A25" s="18"/>
      <c r="B25" s="18"/>
      <c r="C25" s="18"/>
      <c r="D25" s="54"/>
      <c r="E25" s="18"/>
      <c r="F25" s="18"/>
    </row>
    <row r="26" spans="1:6" ht="17.25">
      <c r="A26" s="18"/>
      <c r="B26" s="18"/>
      <c r="C26" s="18"/>
      <c r="D26" s="54"/>
      <c r="E26" s="18"/>
      <c r="F26" s="18"/>
    </row>
    <row r="27" spans="1:6" ht="17.25">
      <c r="A27" s="18"/>
      <c r="B27" s="18"/>
      <c r="C27" s="18"/>
      <c r="D27" s="54"/>
      <c r="E27" s="18"/>
      <c r="F27" s="18"/>
    </row>
    <row r="28" spans="1:6" ht="17.25">
      <c r="A28" s="18"/>
      <c r="B28" s="18"/>
      <c r="C28" s="18"/>
      <c r="D28" s="54"/>
      <c r="E28" s="18"/>
      <c r="F28" s="18"/>
    </row>
    <row r="29" spans="1:6" ht="17.25">
      <c r="A29" s="18"/>
      <c r="B29" s="18"/>
      <c r="C29" s="18"/>
      <c r="D29" s="54"/>
      <c r="E29" s="18"/>
      <c r="F29" s="18"/>
    </row>
    <row r="30" spans="1:6" ht="17.25">
      <c r="A30" s="18"/>
      <c r="B30" s="18"/>
      <c r="C30" s="18"/>
      <c r="D30" s="54"/>
      <c r="E30" s="18"/>
      <c r="F30" s="18"/>
    </row>
    <row r="31" spans="1:6">
      <c r="A31" s="18"/>
      <c r="B31" s="18"/>
      <c r="C31" s="18"/>
      <c r="D31" s="53"/>
      <c r="E31" s="18"/>
      <c r="F31" s="18"/>
    </row>
    <row r="32" spans="1:6">
      <c r="A32" s="18"/>
      <c r="B32" s="18"/>
      <c r="C32" s="18"/>
      <c r="D32" s="18"/>
      <c r="E32" s="18"/>
      <c r="F32" s="18"/>
    </row>
    <row r="33" spans="1:6">
      <c r="A33" s="18"/>
      <c r="B33" s="18"/>
      <c r="C33" s="18"/>
      <c r="D33" s="18"/>
      <c r="E33" s="18"/>
      <c r="F33" s="18"/>
    </row>
    <row r="34" spans="1:6">
      <c r="A34" s="18"/>
      <c r="B34" s="18"/>
      <c r="C34" s="18"/>
      <c r="D34" s="18"/>
      <c r="E34" s="18"/>
      <c r="F34" s="18"/>
    </row>
    <row r="35" spans="1:6">
      <c r="A35" s="18"/>
      <c r="B35" s="18"/>
      <c r="C35" s="18"/>
      <c r="D35" s="18"/>
      <c r="E35" s="18"/>
      <c r="F35" s="18"/>
    </row>
  </sheetData>
  <sheetProtection sheet="1" objects="1" scenarios="1" selectLockedCells="1"/>
  <phoneticPr fontId="8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Y18"/>
  <sheetViews>
    <sheetView showZeros="0" zoomScale="70" zoomScaleNormal="70" zoomScalePageLayoutView="70" workbookViewId="0">
      <selection activeCell="Y13" sqref="Y13"/>
    </sheetView>
  </sheetViews>
  <sheetFormatPr defaultRowHeight="13.5"/>
  <cols>
    <col min="1" max="1" width="9" style="2"/>
    <col min="2" max="2" width="9.125" style="2" customWidth="1"/>
    <col min="3" max="21" width="5" style="2" customWidth="1"/>
    <col min="22" max="25" width="9.125" style="2" customWidth="1"/>
    <col min="26" max="16384" width="9" style="2"/>
  </cols>
  <sheetData>
    <row r="1" spans="2:25">
      <c r="B1" s="310" t="s">
        <v>19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</row>
    <row r="2" spans="2:25" ht="23.25" customHeight="1" thickBot="1"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</row>
    <row r="3" spans="2:25" ht="27" customHeight="1">
      <c r="B3" s="330" t="s">
        <v>118</v>
      </c>
      <c r="C3" s="303" t="s">
        <v>4</v>
      </c>
      <c r="D3" s="304"/>
      <c r="E3" s="304"/>
      <c r="F3" s="304"/>
      <c r="G3" s="304"/>
      <c r="H3" s="304"/>
      <c r="I3" s="305"/>
      <c r="J3" s="317" t="s">
        <v>6</v>
      </c>
      <c r="K3" s="304"/>
      <c r="L3" s="304"/>
      <c r="M3" s="304"/>
      <c r="N3" s="318"/>
      <c r="O3" s="294" t="s">
        <v>7</v>
      </c>
      <c r="P3" s="311"/>
      <c r="Q3" s="311"/>
      <c r="R3" s="295"/>
      <c r="S3" s="312" t="s">
        <v>8</v>
      </c>
      <c r="T3" s="294" t="s">
        <v>9</v>
      </c>
      <c r="U3" s="295"/>
      <c r="V3" s="291" t="s">
        <v>154</v>
      </c>
      <c r="W3" s="291" t="s">
        <v>153</v>
      </c>
      <c r="X3" s="291" t="s">
        <v>152</v>
      </c>
      <c r="Y3" s="291" t="s">
        <v>151</v>
      </c>
    </row>
    <row r="4" spans="2:25" ht="23.25" customHeight="1">
      <c r="B4" s="331"/>
      <c r="C4" s="298" t="s">
        <v>31</v>
      </c>
      <c r="D4" s="300" t="s">
        <v>3</v>
      </c>
      <c r="E4" s="301"/>
      <c r="F4" s="301"/>
      <c r="G4" s="301"/>
      <c r="H4" s="301"/>
      <c r="I4" s="302"/>
      <c r="J4" s="325" t="s">
        <v>31</v>
      </c>
      <c r="K4" s="321" t="s">
        <v>49</v>
      </c>
      <c r="L4" s="296" t="s">
        <v>50</v>
      </c>
      <c r="M4" s="296" t="s">
        <v>5</v>
      </c>
      <c r="N4" s="315" t="s">
        <v>51</v>
      </c>
      <c r="O4" s="319" t="s">
        <v>31</v>
      </c>
      <c r="P4" s="321" t="s">
        <v>52</v>
      </c>
      <c r="Q4" s="296" t="s">
        <v>53</v>
      </c>
      <c r="R4" s="315" t="s">
        <v>54</v>
      </c>
      <c r="S4" s="313"/>
      <c r="T4" s="306" t="s">
        <v>34</v>
      </c>
      <c r="U4" s="308" t="s">
        <v>55</v>
      </c>
      <c r="V4" s="292"/>
      <c r="W4" s="328"/>
      <c r="X4" s="328"/>
      <c r="Y4" s="328"/>
    </row>
    <row r="5" spans="2:25" ht="54" customHeight="1" thickBot="1">
      <c r="B5" s="332"/>
      <c r="C5" s="299"/>
      <c r="D5" s="37" t="s">
        <v>45</v>
      </c>
      <c r="E5" s="38" t="s">
        <v>46</v>
      </c>
      <c r="F5" s="38" t="s">
        <v>47</v>
      </c>
      <c r="G5" s="38" t="s">
        <v>48</v>
      </c>
      <c r="H5" s="38" t="s">
        <v>1</v>
      </c>
      <c r="I5" s="39" t="s">
        <v>2</v>
      </c>
      <c r="J5" s="326"/>
      <c r="K5" s="327"/>
      <c r="L5" s="297"/>
      <c r="M5" s="297"/>
      <c r="N5" s="316"/>
      <c r="O5" s="320"/>
      <c r="P5" s="322"/>
      <c r="Q5" s="323"/>
      <c r="R5" s="324"/>
      <c r="S5" s="314"/>
      <c r="T5" s="307"/>
      <c r="U5" s="309"/>
      <c r="V5" s="293"/>
      <c r="W5" s="329"/>
      <c r="X5" s="329"/>
      <c r="Y5" s="329"/>
    </row>
    <row r="6" spans="2:25" ht="30" customHeight="1" thickBot="1">
      <c r="B6" s="40" t="s">
        <v>31</v>
      </c>
      <c r="C6" s="69">
        <f>SUM(C7:C18)</f>
        <v>28</v>
      </c>
      <c r="D6" s="67">
        <f>SUM(D7:D18)</f>
        <v>18</v>
      </c>
      <c r="E6" s="30">
        <v>0</v>
      </c>
      <c r="F6" s="30">
        <f>SUM(F7:F18)</f>
        <v>2</v>
      </c>
      <c r="G6" s="68">
        <v>0</v>
      </c>
      <c r="H6" s="68">
        <v>0</v>
      </c>
      <c r="I6" s="31">
        <f t="shared" ref="I6:M6" si="0">SUM(I7:I18)</f>
        <v>8</v>
      </c>
      <c r="J6" s="32">
        <f t="shared" si="0"/>
        <v>19</v>
      </c>
      <c r="K6" s="33">
        <f t="shared" si="0"/>
        <v>1</v>
      </c>
      <c r="L6" s="30">
        <f t="shared" si="0"/>
        <v>2</v>
      </c>
      <c r="M6" s="30">
        <f t="shared" si="0"/>
        <v>8</v>
      </c>
      <c r="N6" s="31">
        <f t="shared" ref="N6:W6" si="1">SUM(N7:N18)</f>
        <v>8</v>
      </c>
      <c r="O6" s="34">
        <f t="shared" si="1"/>
        <v>23</v>
      </c>
      <c r="P6" s="33">
        <f t="shared" si="1"/>
        <v>2</v>
      </c>
      <c r="Q6" s="30">
        <f t="shared" si="1"/>
        <v>4</v>
      </c>
      <c r="R6" s="31">
        <f t="shared" si="1"/>
        <v>17</v>
      </c>
      <c r="S6" s="35">
        <f t="shared" si="1"/>
        <v>68</v>
      </c>
      <c r="T6" s="218">
        <f t="shared" si="1"/>
        <v>2</v>
      </c>
      <c r="U6" s="219">
        <f t="shared" si="1"/>
        <v>6</v>
      </c>
      <c r="V6" s="35">
        <f t="shared" si="1"/>
        <v>252</v>
      </c>
      <c r="W6" s="36">
        <f t="shared" si="1"/>
        <v>31</v>
      </c>
      <c r="X6" s="36">
        <f t="shared" ref="X6" si="2">SUM(X7:X18)</f>
        <v>0</v>
      </c>
      <c r="Y6" s="36">
        <f>SUM(Y7:Y18)</f>
        <v>43073</v>
      </c>
    </row>
    <row r="7" spans="2:25" ht="30" customHeight="1" thickTop="1">
      <c r="B7" s="4" t="s">
        <v>10</v>
      </c>
      <c r="C7" s="7">
        <f>SUM(D7:I7)</f>
        <v>3</v>
      </c>
      <c r="D7" s="8">
        <v>3</v>
      </c>
      <c r="E7" s="98">
        <v>0</v>
      </c>
      <c r="F7" s="78">
        <v>0</v>
      </c>
      <c r="G7" s="77">
        <v>0</v>
      </c>
      <c r="H7" s="77">
        <v>0</v>
      </c>
      <c r="I7" s="86">
        <v>0</v>
      </c>
      <c r="J7" s="87">
        <f>SUM(K7:N7)</f>
        <v>3</v>
      </c>
      <c r="K7" s="88">
        <v>1</v>
      </c>
      <c r="L7" s="78">
        <v>1</v>
      </c>
      <c r="M7" s="78">
        <v>1</v>
      </c>
      <c r="N7" s="86">
        <v>0</v>
      </c>
      <c r="O7" s="87">
        <v>2</v>
      </c>
      <c r="P7" s="88">
        <v>0</v>
      </c>
      <c r="Q7" s="78">
        <v>2</v>
      </c>
      <c r="R7" s="86">
        <v>0</v>
      </c>
      <c r="S7" s="89">
        <v>4</v>
      </c>
      <c r="T7" s="88">
        <v>0</v>
      </c>
      <c r="U7" s="79">
        <v>0</v>
      </c>
      <c r="V7" s="9">
        <v>52</v>
      </c>
      <c r="W7" s="10">
        <v>0</v>
      </c>
      <c r="X7" s="9">
        <v>0</v>
      </c>
      <c r="Y7" s="63">
        <v>6663</v>
      </c>
    </row>
    <row r="8" spans="2:25" ht="30" customHeight="1">
      <c r="B8" s="5" t="s">
        <v>11</v>
      </c>
      <c r="C8" s="7">
        <f>SUM(D8:I8)</f>
        <v>1</v>
      </c>
      <c r="D8" s="11">
        <v>1</v>
      </c>
      <c r="E8" s="99">
        <v>0</v>
      </c>
      <c r="F8" s="81">
        <v>0</v>
      </c>
      <c r="G8" s="80">
        <v>0</v>
      </c>
      <c r="H8" s="80">
        <v>0</v>
      </c>
      <c r="I8" s="90">
        <v>0</v>
      </c>
      <c r="J8" s="91">
        <f t="shared" ref="J8:J18" si="3">SUM(K8:N8)</f>
        <v>1</v>
      </c>
      <c r="K8" s="92">
        <v>0</v>
      </c>
      <c r="L8" s="81">
        <v>0</v>
      </c>
      <c r="M8" s="81">
        <v>1</v>
      </c>
      <c r="N8" s="90">
        <v>0</v>
      </c>
      <c r="O8" s="91">
        <v>1</v>
      </c>
      <c r="P8" s="92">
        <v>0</v>
      </c>
      <c r="Q8" s="81">
        <v>1</v>
      </c>
      <c r="R8" s="90">
        <v>0</v>
      </c>
      <c r="S8" s="93">
        <v>1</v>
      </c>
      <c r="T8" s="92">
        <v>1</v>
      </c>
      <c r="U8" s="82">
        <v>0</v>
      </c>
      <c r="V8" s="12">
        <v>0</v>
      </c>
      <c r="W8" s="13">
        <v>3</v>
      </c>
      <c r="X8" s="12">
        <v>0</v>
      </c>
      <c r="Y8" s="64">
        <v>17</v>
      </c>
    </row>
    <row r="9" spans="2:25" ht="30" customHeight="1">
      <c r="B9" s="5" t="s">
        <v>12</v>
      </c>
      <c r="C9" s="7">
        <f t="shared" ref="C9:C18" si="4">SUM(D9:I9)</f>
        <v>1</v>
      </c>
      <c r="D9" s="11">
        <v>1</v>
      </c>
      <c r="E9" s="99">
        <v>0</v>
      </c>
      <c r="F9" s="81">
        <v>0</v>
      </c>
      <c r="G9" s="80">
        <v>0</v>
      </c>
      <c r="H9" s="80">
        <v>0</v>
      </c>
      <c r="I9" s="90">
        <v>0</v>
      </c>
      <c r="J9" s="91">
        <f t="shared" si="3"/>
        <v>1</v>
      </c>
      <c r="K9" s="92">
        <v>0</v>
      </c>
      <c r="L9" s="81">
        <v>0</v>
      </c>
      <c r="M9" s="81">
        <v>1</v>
      </c>
      <c r="N9" s="90">
        <v>0</v>
      </c>
      <c r="O9" s="91">
        <v>1</v>
      </c>
      <c r="P9" s="92">
        <v>0</v>
      </c>
      <c r="Q9" s="81">
        <v>0</v>
      </c>
      <c r="R9" s="90">
        <v>1</v>
      </c>
      <c r="S9" s="93">
        <v>3</v>
      </c>
      <c r="T9" s="92">
        <v>0</v>
      </c>
      <c r="U9" s="82">
        <v>0</v>
      </c>
      <c r="V9" s="12">
        <v>0</v>
      </c>
      <c r="W9" s="13">
        <v>3</v>
      </c>
      <c r="X9" s="12">
        <v>0</v>
      </c>
      <c r="Y9" s="64">
        <v>42</v>
      </c>
    </row>
    <row r="10" spans="2:25" ht="30" customHeight="1">
      <c r="B10" s="5" t="s">
        <v>13</v>
      </c>
      <c r="C10" s="7">
        <f t="shared" si="4"/>
        <v>3</v>
      </c>
      <c r="D10" s="11">
        <v>1</v>
      </c>
      <c r="E10" s="99">
        <v>0</v>
      </c>
      <c r="F10" s="81">
        <v>1</v>
      </c>
      <c r="G10" s="80">
        <v>0</v>
      </c>
      <c r="H10" s="80">
        <v>0</v>
      </c>
      <c r="I10" s="90">
        <v>1</v>
      </c>
      <c r="J10" s="91">
        <f t="shared" si="3"/>
        <v>1</v>
      </c>
      <c r="K10" s="92">
        <v>0</v>
      </c>
      <c r="L10" s="81">
        <v>0</v>
      </c>
      <c r="M10" s="81">
        <v>1</v>
      </c>
      <c r="N10" s="90">
        <v>0</v>
      </c>
      <c r="O10" s="91">
        <v>11</v>
      </c>
      <c r="P10" s="92">
        <v>1</v>
      </c>
      <c r="Q10" s="81">
        <v>1</v>
      </c>
      <c r="R10" s="90">
        <v>9</v>
      </c>
      <c r="S10" s="93">
        <v>40</v>
      </c>
      <c r="T10" s="92">
        <v>0</v>
      </c>
      <c r="U10" s="82">
        <v>1</v>
      </c>
      <c r="V10" s="12">
        <v>73</v>
      </c>
      <c r="W10" s="13">
        <v>12</v>
      </c>
      <c r="X10" s="12">
        <v>0</v>
      </c>
      <c r="Y10" s="64">
        <v>10147</v>
      </c>
    </row>
    <row r="11" spans="2:25" ht="30" customHeight="1">
      <c r="B11" s="5" t="s">
        <v>14</v>
      </c>
      <c r="C11" s="7">
        <f t="shared" si="4"/>
        <v>1</v>
      </c>
      <c r="D11" s="11">
        <v>1</v>
      </c>
      <c r="E11" s="99">
        <v>0</v>
      </c>
      <c r="F11" s="81">
        <v>0</v>
      </c>
      <c r="G11" s="80">
        <v>0</v>
      </c>
      <c r="H11" s="80">
        <v>0</v>
      </c>
      <c r="I11" s="90">
        <v>0</v>
      </c>
      <c r="J11" s="91">
        <f t="shared" si="3"/>
        <v>1</v>
      </c>
      <c r="K11" s="92">
        <v>0</v>
      </c>
      <c r="L11" s="81">
        <v>0</v>
      </c>
      <c r="M11" s="81">
        <v>0</v>
      </c>
      <c r="N11" s="90">
        <v>1</v>
      </c>
      <c r="O11" s="91"/>
      <c r="P11" s="92">
        <v>0</v>
      </c>
      <c r="Q11" s="81">
        <v>0</v>
      </c>
      <c r="R11" s="90">
        <v>0</v>
      </c>
      <c r="S11" s="93">
        <v>0</v>
      </c>
      <c r="T11" s="92">
        <v>0</v>
      </c>
      <c r="U11" s="82">
        <v>0</v>
      </c>
      <c r="V11" s="12">
        <v>0</v>
      </c>
      <c r="W11" s="13">
        <v>0</v>
      </c>
      <c r="X11" s="12">
        <v>0</v>
      </c>
      <c r="Y11" s="64">
        <v>6</v>
      </c>
    </row>
    <row r="12" spans="2:25" ht="30" customHeight="1">
      <c r="B12" s="5" t="s">
        <v>15</v>
      </c>
      <c r="C12" s="7">
        <f t="shared" si="4"/>
        <v>3</v>
      </c>
      <c r="D12" s="11">
        <v>1</v>
      </c>
      <c r="E12" s="99">
        <v>0</v>
      </c>
      <c r="F12" s="81">
        <v>1</v>
      </c>
      <c r="G12" s="80">
        <v>0</v>
      </c>
      <c r="H12" s="80">
        <v>0</v>
      </c>
      <c r="I12" s="90">
        <v>1</v>
      </c>
      <c r="J12" s="91">
        <f t="shared" si="3"/>
        <v>2</v>
      </c>
      <c r="K12" s="92">
        <v>0</v>
      </c>
      <c r="L12" s="81">
        <v>0</v>
      </c>
      <c r="M12" s="81">
        <v>1</v>
      </c>
      <c r="N12" s="90">
        <v>1</v>
      </c>
      <c r="O12" s="91"/>
      <c r="P12" s="92">
        <v>0</v>
      </c>
      <c r="Q12" s="81">
        <v>0</v>
      </c>
      <c r="R12" s="90">
        <v>0</v>
      </c>
      <c r="S12" s="93">
        <v>0</v>
      </c>
      <c r="T12" s="92">
        <v>0</v>
      </c>
      <c r="U12" s="82">
        <v>0</v>
      </c>
      <c r="V12" s="12">
        <v>0</v>
      </c>
      <c r="W12" s="13">
        <v>10</v>
      </c>
      <c r="X12" s="12">
        <v>0</v>
      </c>
      <c r="Y12" s="64">
        <v>3857</v>
      </c>
    </row>
    <row r="13" spans="2:25" ht="30" customHeight="1">
      <c r="B13" s="5" t="s">
        <v>16</v>
      </c>
      <c r="C13" s="7"/>
      <c r="D13" s="11"/>
      <c r="E13" s="99">
        <v>0</v>
      </c>
      <c r="F13" s="81">
        <v>0</v>
      </c>
      <c r="G13" s="80">
        <v>0</v>
      </c>
      <c r="H13" s="80">
        <v>0</v>
      </c>
      <c r="I13" s="90">
        <v>0</v>
      </c>
      <c r="J13" s="91">
        <f t="shared" si="3"/>
        <v>0</v>
      </c>
      <c r="K13" s="92">
        <v>0</v>
      </c>
      <c r="L13" s="81">
        <v>0</v>
      </c>
      <c r="M13" s="81">
        <v>0</v>
      </c>
      <c r="N13" s="90">
        <v>0</v>
      </c>
      <c r="O13" s="91"/>
      <c r="P13" s="92">
        <v>0</v>
      </c>
      <c r="Q13" s="81">
        <v>0</v>
      </c>
      <c r="R13" s="90">
        <v>0</v>
      </c>
      <c r="S13" s="93">
        <v>0</v>
      </c>
      <c r="T13" s="92">
        <v>0</v>
      </c>
      <c r="U13" s="82">
        <v>0</v>
      </c>
      <c r="V13" s="12">
        <v>0</v>
      </c>
      <c r="W13" s="13">
        <v>0</v>
      </c>
      <c r="X13" s="12">
        <v>0</v>
      </c>
      <c r="Y13" s="64"/>
    </row>
    <row r="14" spans="2:25" ht="30" customHeight="1">
      <c r="B14" s="5" t="s">
        <v>17</v>
      </c>
      <c r="C14" s="7">
        <f t="shared" si="4"/>
        <v>4</v>
      </c>
      <c r="D14" s="11">
        <v>2</v>
      </c>
      <c r="E14" s="99">
        <v>0</v>
      </c>
      <c r="F14" s="81">
        <v>0</v>
      </c>
      <c r="G14" s="80">
        <v>0</v>
      </c>
      <c r="H14" s="80">
        <v>0</v>
      </c>
      <c r="I14" s="90">
        <v>2</v>
      </c>
      <c r="J14" s="91">
        <f t="shared" si="3"/>
        <v>2</v>
      </c>
      <c r="K14" s="92">
        <v>0</v>
      </c>
      <c r="L14" s="81">
        <v>1</v>
      </c>
      <c r="M14" s="81">
        <v>1</v>
      </c>
      <c r="N14" s="90">
        <v>0</v>
      </c>
      <c r="O14" s="91">
        <v>1</v>
      </c>
      <c r="P14" s="92">
        <v>0</v>
      </c>
      <c r="Q14" s="81">
        <v>0</v>
      </c>
      <c r="R14" s="90">
        <v>1</v>
      </c>
      <c r="S14" s="93">
        <v>4</v>
      </c>
      <c r="T14" s="92">
        <v>1</v>
      </c>
      <c r="U14" s="82">
        <v>4</v>
      </c>
      <c r="V14" s="12">
        <v>107</v>
      </c>
      <c r="W14" s="13">
        <v>2</v>
      </c>
      <c r="X14" s="12">
        <v>0</v>
      </c>
      <c r="Y14" s="64">
        <v>9777</v>
      </c>
    </row>
    <row r="15" spans="2:25" ht="30" customHeight="1">
      <c r="B15" s="5" t="s">
        <v>18</v>
      </c>
      <c r="C15" s="7">
        <f t="shared" si="4"/>
        <v>2</v>
      </c>
      <c r="D15" s="11">
        <v>2</v>
      </c>
      <c r="E15" s="99">
        <v>0</v>
      </c>
      <c r="F15" s="81">
        <v>0</v>
      </c>
      <c r="G15" s="80">
        <v>0</v>
      </c>
      <c r="H15" s="80">
        <v>0</v>
      </c>
      <c r="I15" s="90">
        <v>0</v>
      </c>
      <c r="J15" s="91">
        <f t="shared" si="3"/>
        <v>2</v>
      </c>
      <c r="K15" s="92">
        <v>0</v>
      </c>
      <c r="L15" s="81">
        <v>0</v>
      </c>
      <c r="M15" s="81">
        <v>1</v>
      </c>
      <c r="N15" s="90">
        <v>1</v>
      </c>
      <c r="O15" s="91">
        <v>1</v>
      </c>
      <c r="P15" s="92">
        <v>0</v>
      </c>
      <c r="Q15" s="81">
        <v>0</v>
      </c>
      <c r="R15" s="90">
        <v>1</v>
      </c>
      <c r="S15" s="93">
        <v>4</v>
      </c>
      <c r="T15" s="92">
        <v>0</v>
      </c>
      <c r="U15" s="82">
        <v>0</v>
      </c>
      <c r="V15" s="12">
        <v>0</v>
      </c>
      <c r="W15" s="13">
        <v>1</v>
      </c>
      <c r="X15" s="12">
        <v>0</v>
      </c>
      <c r="Y15" s="64">
        <v>48</v>
      </c>
    </row>
    <row r="16" spans="2:25" ht="30" customHeight="1">
      <c r="B16" s="5" t="s">
        <v>71</v>
      </c>
      <c r="C16" s="7">
        <f t="shared" si="4"/>
        <v>4</v>
      </c>
      <c r="D16" s="11">
        <v>2</v>
      </c>
      <c r="E16" s="99">
        <v>0</v>
      </c>
      <c r="F16" s="81">
        <v>0</v>
      </c>
      <c r="G16" s="80">
        <v>0</v>
      </c>
      <c r="H16" s="80">
        <v>0</v>
      </c>
      <c r="I16" s="90">
        <v>2</v>
      </c>
      <c r="J16" s="91">
        <f t="shared" si="3"/>
        <v>2</v>
      </c>
      <c r="K16" s="92">
        <v>0</v>
      </c>
      <c r="L16" s="81">
        <v>0</v>
      </c>
      <c r="M16" s="81">
        <v>0</v>
      </c>
      <c r="N16" s="90">
        <v>2</v>
      </c>
      <c r="O16" s="91">
        <v>2</v>
      </c>
      <c r="P16" s="92">
        <v>0</v>
      </c>
      <c r="Q16" s="81">
        <v>0</v>
      </c>
      <c r="R16" s="90">
        <v>2</v>
      </c>
      <c r="S16" s="93">
        <v>4</v>
      </c>
      <c r="T16" s="92">
        <v>0</v>
      </c>
      <c r="U16" s="82">
        <v>0</v>
      </c>
      <c r="V16" s="12">
        <v>0</v>
      </c>
      <c r="W16" s="13">
        <v>0</v>
      </c>
      <c r="X16" s="12">
        <v>0</v>
      </c>
      <c r="Y16" s="64">
        <v>37</v>
      </c>
    </row>
    <row r="17" spans="2:25" ht="30" customHeight="1">
      <c r="B17" s="5" t="s">
        <v>72</v>
      </c>
      <c r="C17" s="7">
        <f t="shared" si="4"/>
        <v>3</v>
      </c>
      <c r="D17" s="11">
        <v>2</v>
      </c>
      <c r="E17" s="99">
        <v>0</v>
      </c>
      <c r="F17" s="81">
        <v>0</v>
      </c>
      <c r="G17" s="80">
        <v>0</v>
      </c>
      <c r="H17" s="80">
        <v>0</v>
      </c>
      <c r="I17" s="90">
        <v>1</v>
      </c>
      <c r="J17" s="91">
        <f t="shared" si="3"/>
        <v>2</v>
      </c>
      <c r="K17" s="92">
        <v>0</v>
      </c>
      <c r="L17" s="81">
        <v>0</v>
      </c>
      <c r="M17" s="81">
        <v>0</v>
      </c>
      <c r="N17" s="90">
        <v>2</v>
      </c>
      <c r="O17" s="91">
        <v>1</v>
      </c>
      <c r="P17" s="92">
        <v>0</v>
      </c>
      <c r="Q17" s="81">
        <v>0</v>
      </c>
      <c r="R17" s="90">
        <v>1</v>
      </c>
      <c r="S17" s="93">
        <v>3</v>
      </c>
      <c r="T17" s="92">
        <v>0</v>
      </c>
      <c r="U17" s="82">
        <v>0</v>
      </c>
      <c r="V17" s="12">
        <v>0</v>
      </c>
      <c r="W17" s="13">
        <v>0</v>
      </c>
      <c r="X17" s="12">
        <v>0</v>
      </c>
      <c r="Y17" s="64">
        <v>25</v>
      </c>
    </row>
    <row r="18" spans="2:25" ht="30" customHeight="1" thickBot="1">
      <c r="B18" s="6" t="s">
        <v>73</v>
      </c>
      <c r="C18" s="14">
        <f t="shared" si="4"/>
        <v>3</v>
      </c>
      <c r="D18" s="15">
        <v>2</v>
      </c>
      <c r="E18" s="100">
        <v>0</v>
      </c>
      <c r="F18" s="84">
        <v>0</v>
      </c>
      <c r="G18" s="83">
        <v>0</v>
      </c>
      <c r="H18" s="83">
        <v>0</v>
      </c>
      <c r="I18" s="94">
        <v>1</v>
      </c>
      <c r="J18" s="95">
        <f t="shared" si="3"/>
        <v>2</v>
      </c>
      <c r="K18" s="96">
        <v>0</v>
      </c>
      <c r="L18" s="84">
        <v>0</v>
      </c>
      <c r="M18" s="84">
        <v>1</v>
      </c>
      <c r="N18" s="94">
        <v>1</v>
      </c>
      <c r="O18" s="95">
        <v>3</v>
      </c>
      <c r="P18" s="96">
        <v>1</v>
      </c>
      <c r="Q18" s="84">
        <v>0</v>
      </c>
      <c r="R18" s="94">
        <v>2</v>
      </c>
      <c r="S18" s="97">
        <v>5</v>
      </c>
      <c r="T18" s="96">
        <v>0</v>
      </c>
      <c r="U18" s="85">
        <v>1</v>
      </c>
      <c r="V18" s="16">
        <v>20</v>
      </c>
      <c r="W18" s="17">
        <v>0</v>
      </c>
      <c r="X18" s="16">
        <v>0</v>
      </c>
      <c r="Y18" s="65">
        <v>12454</v>
      </c>
    </row>
  </sheetData>
  <sheetProtection selectLockedCells="1"/>
  <mergeCells count="24">
    <mergeCell ref="B1:Y2"/>
    <mergeCell ref="O3:R3"/>
    <mergeCell ref="S3:S5"/>
    <mergeCell ref="N4:N5"/>
    <mergeCell ref="J3:N3"/>
    <mergeCell ref="O4:O5"/>
    <mergeCell ref="P4:P5"/>
    <mergeCell ref="Q4:Q5"/>
    <mergeCell ref="R4:R5"/>
    <mergeCell ref="J4:J5"/>
    <mergeCell ref="K4:K5"/>
    <mergeCell ref="L4:L5"/>
    <mergeCell ref="W3:W5"/>
    <mergeCell ref="B3:B5"/>
    <mergeCell ref="X3:X5"/>
    <mergeCell ref="Y3:Y5"/>
    <mergeCell ref="V3:V5"/>
    <mergeCell ref="T3:U3"/>
    <mergeCell ref="M4:M5"/>
    <mergeCell ref="C4:C5"/>
    <mergeCell ref="D4:I4"/>
    <mergeCell ref="C3:I3"/>
    <mergeCell ref="T4:T5"/>
    <mergeCell ref="U4:U5"/>
  </mergeCells>
  <phoneticPr fontId="8"/>
  <dataValidations count="1">
    <dataValidation imeMode="off" allowBlank="1" showInputMessage="1" showErrorMessage="1" sqref="C6:Y18"/>
  </dataValidations>
  <pageMargins left="0.39370078740157483" right="0.19685039370078741" top="0.78740157480314965" bottom="0.19685039370078741" header="0.51181102362204722" footer="0.31496062992125984"/>
  <pageSetup paperSize="9" scale="96" orientation="landscape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P113"/>
  <sheetViews>
    <sheetView showZeros="0" zoomScale="85" zoomScaleNormal="85" zoomScalePageLayoutView="85" workbookViewId="0">
      <selection activeCell="E13" sqref="E13"/>
    </sheetView>
  </sheetViews>
  <sheetFormatPr defaultRowHeight="13.5"/>
  <cols>
    <col min="1" max="1" width="9" style="1"/>
    <col min="2" max="2" width="27.625" style="1" customWidth="1"/>
    <col min="3" max="9" width="15.625" style="1" customWidth="1"/>
    <col min="10" max="16384" width="9" style="1"/>
  </cols>
  <sheetData>
    <row r="1" spans="2:16">
      <c r="B1" s="333" t="s">
        <v>21</v>
      </c>
      <c r="C1" s="333"/>
      <c r="D1" s="333"/>
      <c r="E1" s="333"/>
      <c r="F1" s="333"/>
      <c r="G1" s="333"/>
      <c r="H1" s="333"/>
      <c r="I1" s="333"/>
    </row>
    <row r="2" spans="2:16" ht="14.25" thickBot="1">
      <c r="B2" s="334"/>
      <c r="C2" s="334"/>
      <c r="D2" s="334"/>
      <c r="E2" s="334"/>
      <c r="F2" s="334"/>
      <c r="G2" s="334"/>
      <c r="H2" s="334"/>
      <c r="I2" s="334"/>
    </row>
    <row r="3" spans="2:16" ht="27" customHeight="1">
      <c r="B3" s="343" t="s">
        <v>157</v>
      </c>
      <c r="C3" s="339" t="s">
        <v>117</v>
      </c>
      <c r="D3" s="341" t="s">
        <v>41</v>
      </c>
      <c r="E3" s="337" t="s">
        <v>43</v>
      </c>
      <c r="F3" s="337" t="s">
        <v>42</v>
      </c>
      <c r="G3" s="337" t="s">
        <v>44</v>
      </c>
      <c r="H3" s="337" t="s">
        <v>20</v>
      </c>
      <c r="I3" s="335" t="s">
        <v>22</v>
      </c>
    </row>
    <row r="4" spans="2:16" ht="27" customHeight="1" thickBot="1">
      <c r="B4" s="344"/>
      <c r="C4" s="340"/>
      <c r="D4" s="342"/>
      <c r="E4" s="338"/>
      <c r="F4" s="338"/>
      <c r="G4" s="338"/>
      <c r="H4" s="338"/>
      <c r="I4" s="336"/>
    </row>
    <row r="5" spans="2:16" ht="24.95" customHeight="1" thickTop="1">
      <c r="B5" s="103" t="s">
        <v>0</v>
      </c>
      <c r="C5" s="115">
        <f>SUM(C6:C21)</f>
        <v>28</v>
      </c>
      <c r="D5" s="111">
        <f>SUM(D6:D21)</f>
        <v>18</v>
      </c>
      <c r="E5" s="104">
        <v>0</v>
      </c>
      <c r="F5" s="104">
        <f>SUM(F6:F21)</f>
        <v>2</v>
      </c>
      <c r="G5" s="104">
        <f>SUM(G6:G96)</f>
        <v>0</v>
      </c>
      <c r="H5" s="104">
        <f>SUM(H6:H96)</f>
        <v>0</v>
      </c>
      <c r="I5" s="105">
        <f>SUM(I6:I21)</f>
        <v>8</v>
      </c>
    </row>
    <row r="6" spans="2:16" ht="24.95" customHeight="1">
      <c r="B6" s="222" t="s">
        <v>200</v>
      </c>
      <c r="C6" s="116">
        <v>5</v>
      </c>
      <c r="D6" s="112">
        <v>1</v>
      </c>
      <c r="E6" s="101">
        <v>0</v>
      </c>
      <c r="F6" s="101">
        <v>0</v>
      </c>
      <c r="G6" s="101">
        <v>0</v>
      </c>
      <c r="H6" s="101">
        <v>0</v>
      </c>
      <c r="I6" s="107">
        <v>4</v>
      </c>
    </row>
    <row r="7" spans="2:16" ht="24.95" customHeight="1">
      <c r="B7" s="222" t="s">
        <v>2</v>
      </c>
      <c r="C7" s="116">
        <v>4</v>
      </c>
      <c r="D7" s="112">
        <v>2</v>
      </c>
      <c r="E7" s="101">
        <v>0</v>
      </c>
      <c r="F7" s="101">
        <v>0</v>
      </c>
      <c r="G7" s="101">
        <v>0</v>
      </c>
      <c r="H7" s="101">
        <v>0</v>
      </c>
      <c r="I7" s="107">
        <v>2</v>
      </c>
    </row>
    <row r="8" spans="2:16" ht="24.95" customHeight="1">
      <c r="B8" s="106" t="s">
        <v>160</v>
      </c>
      <c r="C8" s="116">
        <v>4</v>
      </c>
      <c r="D8" s="112">
        <v>4</v>
      </c>
      <c r="E8" s="101">
        <v>0</v>
      </c>
      <c r="F8" s="101">
        <v>0</v>
      </c>
      <c r="G8" s="101">
        <v>0</v>
      </c>
      <c r="H8" s="101">
        <v>0</v>
      </c>
      <c r="I8" s="107">
        <v>0</v>
      </c>
    </row>
    <row r="9" spans="2:16" ht="24.95" customHeight="1">
      <c r="B9" s="106" t="s">
        <v>206</v>
      </c>
      <c r="C9" s="116">
        <v>4</v>
      </c>
      <c r="D9" s="112">
        <v>2</v>
      </c>
      <c r="E9" s="101">
        <v>0</v>
      </c>
      <c r="F9" s="101">
        <v>1</v>
      </c>
      <c r="G9" s="101">
        <v>0</v>
      </c>
      <c r="H9" s="101">
        <v>0</v>
      </c>
      <c r="I9" s="107">
        <v>1</v>
      </c>
    </row>
    <row r="10" spans="2:16" ht="24.95" customHeight="1">
      <c r="B10" s="106" t="s">
        <v>196</v>
      </c>
      <c r="C10" s="116">
        <v>2</v>
      </c>
      <c r="D10" s="112">
        <v>2</v>
      </c>
      <c r="E10" s="101">
        <v>0</v>
      </c>
      <c r="F10" s="101">
        <v>0</v>
      </c>
      <c r="G10" s="101">
        <v>0</v>
      </c>
      <c r="H10" s="101">
        <v>0</v>
      </c>
      <c r="I10" s="107">
        <v>0</v>
      </c>
    </row>
    <row r="11" spans="2:16" ht="24.95" customHeight="1">
      <c r="B11" s="106" t="s">
        <v>195</v>
      </c>
      <c r="C11" s="116">
        <v>2</v>
      </c>
      <c r="D11" s="112">
        <v>1</v>
      </c>
      <c r="E11" s="101">
        <v>0</v>
      </c>
      <c r="F11" s="101">
        <v>0</v>
      </c>
      <c r="G11" s="101">
        <v>0</v>
      </c>
      <c r="H11" s="101">
        <v>0</v>
      </c>
      <c r="I11" s="107">
        <v>1</v>
      </c>
    </row>
    <row r="12" spans="2:16" ht="24.95" customHeight="1">
      <c r="B12" s="106" t="s">
        <v>207</v>
      </c>
      <c r="C12" s="116">
        <v>1</v>
      </c>
      <c r="D12" s="112">
        <v>1</v>
      </c>
      <c r="E12" s="101">
        <v>0</v>
      </c>
      <c r="F12" s="101">
        <v>0</v>
      </c>
      <c r="G12" s="101">
        <v>0</v>
      </c>
      <c r="H12" s="101">
        <v>0</v>
      </c>
      <c r="I12" s="107">
        <v>0</v>
      </c>
    </row>
    <row r="13" spans="2:16" ht="24.95" customHeight="1">
      <c r="B13" s="106" t="s">
        <v>190</v>
      </c>
      <c r="C13" s="116">
        <v>1</v>
      </c>
      <c r="D13" s="112">
        <v>1</v>
      </c>
      <c r="E13" s="101">
        <v>0</v>
      </c>
      <c r="F13" s="101">
        <v>0</v>
      </c>
      <c r="G13" s="101">
        <v>0</v>
      </c>
      <c r="H13" s="101">
        <v>0</v>
      </c>
      <c r="I13" s="107">
        <v>0</v>
      </c>
      <c r="J13" s="118"/>
      <c r="K13" s="118"/>
      <c r="L13" s="118"/>
      <c r="M13" s="118"/>
      <c r="N13" s="118"/>
      <c r="O13" s="118"/>
      <c r="P13" s="118"/>
    </row>
    <row r="14" spans="2:16" ht="24.95" customHeight="1">
      <c r="B14" s="106" t="s">
        <v>194</v>
      </c>
      <c r="C14" s="116">
        <v>1</v>
      </c>
      <c r="D14" s="112">
        <v>1</v>
      </c>
      <c r="E14" s="101">
        <v>0</v>
      </c>
      <c r="F14" s="101">
        <v>0</v>
      </c>
      <c r="G14" s="101">
        <v>0</v>
      </c>
      <c r="H14" s="101">
        <v>0</v>
      </c>
      <c r="I14" s="107">
        <v>0</v>
      </c>
      <c r="J14" s="119"/>
      <c r="K14" s="118"/>
      <c r="L14" s="118"/>
      <c r="M14" s="118"/>
      <c r="N14" s="118"/>
      <c r="O14" s="118"/>
      <c r="P14" s="118"/>
    </row>
    <row r="15" spans="2:16" ht="24.95" customHeight="1">
      <c r="B15" s="106" t="s">
        <v>210</v>
      </c>
      <c r="C15" s="116">
        <v>1</v>
      </c>
      <c r="D15" s="112">
        <v>1</v>
      </c>
      <c r="E15" s="101">
        <v>0</v>
      </c>
      <c r="F15" s="101">
        <v>0</v>
      </c>
      <c r="G15" s="101">
        <v>0</v>
      </c>
      <c r="H15" s="101">
        <v>0</v>
      </c>
      <c r="I15" s="107">
        <v>0</v>
      </c>
    </row>
    <row r="16" spans="2:16" ht="24.95" customHeight="1">
      <c r="B16" s="108" t="s">
        <v>198</v>
      </c>
      <c r="C16" s="116">
        <v>1</v>
      </c>
      <c r="D16" s="112">
        <v>1</v>
      </c>
      <c r="E16" s="101">
        <v>0</v>
      </c>
      <c r="F16" s="101">
        <v>0</v>
      </c>
      <c r="G16" s="101">
        <v>0</v>
      </c>
      <c r="H16" s="101">
        <v>0</v>
      </c>
      <c r="I16" s="107">
        <v>0</v>
      </c>
    </row>
    <row r="17" spans="2:9" ht="24.95" customHeight="1">
      <c r="B17" s="106" t="s">
        <v>204</v>
      </c>
      <c r="C17" s="116">
        <v>1</v>
      </c>
      <c r="D17" s="112">
        <v>1</v>
      </c>
      <c r="E17" s="101">
        <v>0</v>
      </c>
      <c r="F17" s="101">
        <v>0</v>
      </c>
      <c r="G17" s="101">
        <v>0</v>
      </c>
      <c r="H17" s="101">
        <v>0</v>
      </c>
      <c r="I17" s="107">
        <v>0</v>
      </c>
    </row>
    <row r="18" spans="2:9" ht="24.95" customHeight="1">
      <c r="B18" s="106" t="s">
        <v>208</v>
      </c>
      <c r="C18" s="116">
        <v>1</v>
      </c>
      <c r="D18" s="112">
        <v>0</v>
      </c>
      <c r="E18" s="101">
        <v>0</v>
      </c>
      <c r="F18" s="101">
        <v>1</v>
      </c>
      <c r="G18" s="101">
        <v>0</v>
      </c>
      <c r="H18" s="101">
        <v>0</v>
      </c>
      <c r="I18" s="107">
        <v>0</v>
      </c>
    </row>
    <row r="19" spans="2:9" ht="24.95" customHeight="1">
      <c r="B19" s="106" t="s">
        <v>197</v>
      </c>
      <c r="C19" s="116">
        <v>0</v>
      </c>
      <c r="D19" s="112">
        <v>0</v>
      </c>
      <c r="E19" s="101">
        <v>0</v>
      </c>
      <c r="F19" s="101">
        <v>0</v>
      </c>
      <c r="G19" s="101">
        <v>0</v>
      </c>
      <c r="H19" s="101">
        <v>0</v>
      </c>
      <c r="I19" s="107">
        <v>0</v>
      </c>
    </row>
    <row r="20" spans="2:9" ht="24.95" customHeight="1">
      <c r="B20" s="106" t="s">
        <v>209</v>
      </c>
      <c r="C20" s="116">
        <v>0</v>
      </c>
      <c r="D20" s="112">
        <v>0</v>
      </c>
      <c r="E20" s="101">
        <v>0</v>
      </c>
      <c r="F20" s="101">
        <v>0</v>
      </c>
      <c r="G20" s="101">
        <v>0</v>
      </c>
      <c r="H20" s="101">
        <v>0</v>
      </c>
      <c r="I20" s="107">
        <v>0</v>
      </c>
    </row>
    <row r="21" spans="2:9" ht="27" customHeight="1" thickBot="1">
      <c r="B21" s="110" t="s">
        <v>199</v>
      </c>
      <c r="C21" s="117">
        <v>0</v>
      </c>
      <c r="D21" s="114">
        <v>0</v>
      </c>
      <c r="E21" s="61">
        <v>0</v>
      </c>
      <c r="F21" s="61">
        <v>0</v>
      </c>
      <c r="G21" s="61">
        <v>0</v>
      </c>
      <c r="H21" s="61">
        <v>0</v>
      </c>
      <c r="I21" s="62">
        <v>0</v>
      </c>
    </row>
    <row r="22" spans="2:9" ht="27" customHeight="1"/>
    <row r="23" spans="2:9" ht="27" customHeight="1"/>
    <row r="24" spans="2:9" ht="27" customHeight="1"/>
    <row r="25" spans="2:9" ht="27" customHeight="1"/>
    <row r="26" spans="2:9" ht="27" customHeight="1"/>
    <row r="27" spans="2:9" ht="27" customHeight="1"/>
    <row r="28" spans="2:9" ht="27" customHeight="1"/>
    <row r="29" spans="2:9" ht="27" customHeight="1"/>
    <row r="30" spans="2:9" ht="27" customHeight="1"/>
    <row r="31" spans="2:9" ht="27" customHeight="1"/>
    <row r="32" spans="2:9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</sheetData>
  <sheetProtection selectLockedCells="1"/>
  <sortState ref="B1:I122">
    <sortCondition descending="1" ref="C6"/>
  </sortState>
  <mergeCells count="9">
    <mergeCell ref="B1:I2"/>
    <mergeCell ref="I3:I4"/>
    <mergeCell ref="G3:G4"/>
    <mergeCell ref="H3:H4"/>
    <mergeCell ref="C3:C4"/>
    <mergeCell ref="D3:D4"/>
    <mergeCell ref="E3:E4"/>
    <mergeCell ref="F3:F4"/>
    <mergeCell ref="B3:B4"/>
  </mergeCells>
  <phoneticPr fontId="8"/>
  <dataValidations count="1">
    <dataValidation imeMode="off" allowBlank="1" showInputMessage="1" showErrorMessage="1" sqref="D5:I19 C5:C20"/>
  </dataValidations>
  <pageMargins left="0.39370078740157483" right="0.19685039370078741" top="0.78740157480314965" bottom="0.19685039370078741" header="0.51181102362204722" footer="0.31496062992125984"/>
  <pageSetup paperSize="9" scale="93" firstPageNumber="2" orientation="landscape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P109"/>
  <sheetViews>
    <sheetView showZeros="0" zoomScaleNormal="100" zoomScalePageLayoutView="85" workbookViewId="0">
      <pane xSplit="18" ySplit="5" topLeftCell="S10" activePane="bottomRight" state="frozen"/>
      <selection activeCell="V30" sqref="V30"/>
      <selection pane="topRight" activeCell="V30" sqref="V30"/>
      <selection pane="bottomLeft" activeCell="V30" sqref="V30"/>
      <selection pane="bottomRight" activeCell="H15" sqref="H15"/>
    </sheetView>
  </sheetViews>
  <sheetFormatPr defaultRowHeight="13.5"/>
  <cols>
    <col min="1" max="1" width="9" style="1"/>
    <col min="2" max="2" width="23.625" style="1" customWidth="1"/>
    <col min="3" max="3" width="5.25" style="1" customWidth="1"/>
    <col min="4" max="4" width="11.125" style="1" customWidth="1"/>
    <col min="5" max="5" width="5.25" style="1" customWidth="1"/>
    <col min="6" max="6" width="11.625" style="1" customWidth="1"/>
    <col min="7" max="7" width="5.25" style="1" customWidth="1"/>
    <col min="8" max="8" width="11.625" style="1" customWidth="1"/>
    <col min="9" max="9" width="5.25" style="1" customWidth="1"/>
    <col min="10" max="10" width="11.625" style="1" customWidth="1"/>
    <col min="11" max="11" width="5.25" style="1" customWidth="1"/>
    <col min="12" max="12" width="11.625" style="1" customWidth="1"/>
    <col min="13" max="13" width="5.25" style="1" customWidth="1"/>
    <col min="14" max="14" width="11.625" style="1" customWidth="1"/>
    <col min="15" max="15" width="5.25" style="1" customWidth="1"/>
    <col min="16" max="16" width="11.625" style="1" customWidth="1"/>
    <col min="17" max="16384" width="9" style="1"/>
  </cols>
  <sheetData>
    <row r="1" spans="2:16">
      <c r="B1" s="333" t="s">
        <v>25</v>
      </c>
      <c r="C1" s="333"/>
      <c r="D1" s="333"/>
      <c r="E1" s="333"/>
      <c r="F1" s="333"/>
      <c r="G1" s="333"/>
      <c r="H1" s="29"/>
      <c r="I1" s="29"/>
      <c r="J1" s="29"/>
      <c r="K1" s="29"/>
      <c r="L1" s="29"/>
      <c r="M1" s="29"/>
      <c r="N1" s="29"/>
      <c r="O1" s="29"/>
      <c r="P1" s="29"/>
    </row>
    <row r="2" spans="2:16" ht="14.25" thickBot="1">
      <c r="B2" s="346"/>
      <c r="C2" s="346"/>
      <c r="D2" s="346"/>
      <c r="E2" s="346"/>
      <c r="F2" s="346"/>
      <c r="G2" s="346"/>
      <c r="H2" s="29"/>
      <c r="I2" s="29"/>
      <c r="J2" s="29"/>
      <c r="K2" s="29"/>
      <c r="L2" s="29"/>
      <c r="M2" s="29"/>
      <c r="N2" s="29"/>
      <c r="O2" s="347" t="s">
        <v>57</v>
      </c>
      <c r="P2" s="347"/>
    </row>
    <row r="3" spans="2:16" ht="27" customHeight="1" thickBot="1">
      <c r="B3" s="343" t="s">
        <v>140</v>
      </c>
      <c r="C3" s="350" t="s">
        <v>70</v>
      </c>
      <c r="D3" s="351"/>
      <c r="E3" s="350" t="s">
        <v>69</v>
      </c>
      <c r="F3" s="348"/>
      <c r="G3" s="348" t="s">
        <v>68</v>
      </c>
      <c r="H3" s="348"/>
      <c r="I3" s="348" t="s">
        <v>67</v>
      </c>
      <c r="J3" s="348"/>
      <c r="K3" s="348" t="s">
        <v>66</v>
      </c>
      <c r="L3" s="348"/>
      <c r="M3" s="348" t="s">
        <v>65</v>
      </c>
      <c r="N3" s="348"/>
      <c r="O3" s="348" t="s">
        <v>64</v>
      </c>
      <c r="P3" s="349"/>
    </row>
    <row r="4" spans="2:16" ht="27" customHeight="1" thickBot="1">
      <c r="B4" s="345"/>
      <c r="C4" s="23" t="s">
        <v>23</v>
      </c>
      <c r="D4" s="22" t="s">
        <v>24</v>
      </c>
      <c r="E4" s="23" t="s">
        <v>23</v>
      </c>
      <c r="F4" s="24" t="s">
        <v>24</v>
      </c>
      <c r="G4" s="25" t="s">
        <v>23</v>
      </c>
      <c r="H4" s="26" t="s">
        <v>24</v>
      </c>
      <c r="I4" s="27" t="s">
        <v>23</v>
      </c>
      <c r="J4" s="24" t="s">
        <v>24</v>
      </c>
      <c r="K4" s="25" t="s">
        <v>23</v>
      </c>
      <c r="L4" s="26" t="s">
        <v>24</v>
      </c>
      <c r="M4" s="27" t="s">
        <v>23</v>
      </c>
      <c r="N4" s="24" t="s">
        <v>24</v>
      </c>
      <c r="O4" s="25" t="s">
        <v>23</v>
      </c>
      <c r="P4" s="28" t="s">
        <v>24</v>
      </c>
    </row>
    <row r="5" spans="2:16" ht="24.95" customHeight="1" thickBot="1">
      <c r="B5" s="224" t="s">
        <v>0</v>
      </c>
      <c r="C5" s="229">
        <f t="shared" ref="C5:P5" si="0">SUM(C6:C21)</f>
        <v>28</v>
      </c>
      <c r="D5" s="228">
        <f>SUM(D6:D21)</f>
        <v>43073</v>
      </c>
      <c r="E5" s="158">
        <f t="shared" si="0"/>
        <v>10</v>
      </c>
      <c r="F5" s="159">
        <f>SUM(F6:F21)</f>
        <v>7657</v>
      </c>
      <c r="G5" s="159">
        <f t="shared" si="0"/>
        <v>2</v>
      </c>
      <c r="H5" s="159">
        <f t="shared" si="0"/>
        <v>6</v>
      </c>
      <c r="I5" s="159">
        <f t="shared" si="0"/>
        <v>3</v>
      </c>
      <c r="J5" s="159">
        <f t="shared" si="0"/>
        <v>9727</v>
      </c>
      <c r="K5" s="159">
        <f t="shared" si="0"/>
        <v>4</v>
      </c>
      <c r="L5" s="159">
        <f t="shared" si="0"/>
        <v>14528</v>
      </c>
      <c r="M5" s="159">
        <f t="shared" si="0"/>
        <v>4</v>
      </c>
      <c r="N5" s="159">
        <f t="shared" si="0"/>
        <v>7471</v>
      </c>
      <c r="O5" s="159">
        <f t="shared" si="0"/>
        <v>5</v>
      </c>
      <c r="P5" s="160">
        <f t="shared" si="0"/>
        <v>3684</v>
      </c>
    </row>
    <row r="6" spans="2:16" ht="24.95" customHeight="1" thickTop="1">
      <c r="B6" s="222" t="s">
        <v>200</v>
      </c>
      <c r="C6" s="225">
        <v>5</v>
      </c>
      <c r="D6" s="157">
        <v>6</v>
      </c>
      <c r="E6" s="113">
        <v>1</v>
      </c>
      <c r="F6" s="102">
        <v>0</v>
      </c>
      <c r="G6" s="102">
        <v>0</v>
      </c>
      <c r="H6" s="102">
        <v>0</v>
      </c>
      <c r="I6" s="102">
        <v>0</v>
      </c>
      <c r="J6" s="102">
        <v>0</v>
      </c>
      <c r="K6" s="102">
        <v>0</v>
      </c>
      <c r="L6" s="102">
        <v>0</v>
      </c>
      <c r="M6" s="102">
        <v>2</v>
      </c>
      <c r="N6" s="102">
        <v>0</v>
      </c>
      <c r="O6" s="102">
        <v>2</v>
      </c>
      <c r="P6" s="109">
        <v>6</v>
      </c>
    </row>
    <row r="7" spans="2:16" ht="24.95" customHeight="1">
      <c r="B7" s="222" t="s">
        <v>2</v>
      </c>
      <c r="C7" s="116">
        <v>4</v>
      </c>
      <c r="D7" s="156">
        <v>7455</v>
      </c>
      <c r="E7" s="112">
        <v>1</v>
      </c>
      <c r="F7" s="101">
        <v>10</v>
      </c>
      <c r="G7" s="101">
        <v>0</v>
      </c>
      <c r="H7" s="101">
        <v>0</v>
      </c>
      <c r="I7" s="101">
        <v>1</v>
      </c>
      <c r="J7" s="101">
        <v>0</v>
      </c>
      <c r="K7" s="101">
        <v>1</v>
      </c>
      <c r="L7" s="101">
        <v>4</v>
      </c>
      <c r="M7" s="101">
        <v>1</v>
      </c>
      <c r="N7" s="101">
        <v>7441</v>
      </c>
      <c r="O7" s="101">
        <v>0</v>
      </c>
      <c r="P7" s="107">
        <v>0</v>
      </c>
    </row>
    <row r="8" spans="2:16" ht="24.95" customHeight="1">
      <c r="B8" s="106" t="s">
        <v>160</v>
      </c>
      <c r="C8" s="116">
        <v>4</v>
      </c>
      <c r="D8" s="156">
        <v>6710</v>
      </c>
      <c r="E8" s="112">
        <v>2</v>
      </c>
      <c r="F8" s="101">
        <v>2248</v>
      </c>
      <c r="G8" s="101">
        <v>0</v>
      </c>
      <c r="H8" s="101">
        <v>0</v>
      </c>
      <c r="I8" s="101">
        <v>0</v>
      </c>
      <c r="J8" s="101">
        <v>0</v>
      </c>
      <c r="K8" s="101">
        <v>1</v>
      </c>
      <c r="L8" s="101">
        <v>4432</v>
      </c>
      <c r="M8" s="101">
        <v>1</v>
      </c>
      <c r="N8" s="101">
        <v>30</v>
      </c>
      <c r="O8" s="101">
        <v>0</v>
      </c>
      <c r="P8" s="107">
        <v>0</v>
      </c>
    </row>
    <row r="9" spans="2:16" ht="24.95" customHeight="1">
      <c r="B9" s="106" t="s">
        <v>206</v>
      </c>
      <c r="C9" s="116">
        <v>4</v>
      </c>
      <c r="D9" s="156">
        <v>3872</v>
      </c>
      <c r="E9" s="112">
        <v>1</v>
      </c>
      <c r="F9" s="101">
        <v>291</v>
      </c>
      <c r="G9" s="101">
        <v>1</v>
      </c>
      <c r="H9" s="101">
        <v>0</v>
      </c>
      <c r="I9" s="101">
        <v>0</v>
      </c>
      <c r="J9" s="101">
        <v>0</v>
      </c>
      <c r="K9" s="101">
        <v>1</v>
      </c>
      <c r="L9" s="101">
        <v>15</v>
      </c>
      <c r="M9" s="101">
        <v>0</v>
      </c>
      <c r="N9" s="101">
        <v>0</v>
      </c>
      <c r="O9" s="101">
        <v>1</v>
      </c>
      <c r="P9" s="107">
        <v>3566</v>
      </c>
    </row>
    <row r="10" spans="2:16" ht="24.95" customHeight="1">
      <c r="B10" s="106" t="s">
        <v>196</v>
      </c>
      <c r="C10" s="116">
        <v>2</v>
      </c>
      <c r="D10" s="156">
        <v>9768</v>
      </c>
      <c r="E10" s="112">
        <v>0</v>
      </c>
      <c r="F10" s="101">
        <v>0</v>
      </c>
      <c r="G10" s="101">
        <v>0</v>
      </c>
      <c r="H10" s="101">
        <v>0</v>
      </c>
      <c r="I10" s="101">
        <v>1</v>
      </c>
      <c r="J10" s="101">
        <v>9726</v>
      </c>
      <c r="K10" s="101">
        <v>0</v>
      </c>
      <c r="L10" s="101">
        <v>0</v>
      </c>
      <c r="M10" s="101">
        <v>0</v>
      </c>
      <c r="N10" s="101">
        <v>0</v>
      </c>
      <c r="O10" s="101">
        <v>1</v>
      </c>
      <c r="P10" s="107">
        <v>42</v>
      </c>
    </row>
    <row r="11" spans="2:16" ht="24.95" customHeight="1">
      <c r="B11" s="106" t="s">
        <v>195</v>
      </c>
      <c r="C11" s="116">
        <v>2</v>
      </c>
      <c r="D11" s="156">
        <v>27</v>
      </c>
      <c r="E11" s="112">
        <v>1</v>
      </c>
      <c r="F11" s="101">
        <v>21</v>
      </c>
      <c r="G11" s="101">
        <v>1</v>
      </c>
      <c r="H11" s="101">
        <v>6</v>
      </c>
      <c r="I11" s="101">
        <v>0</v>
      </c>
      <c r="J11" s="101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v>0</v>
      </c>
      <c r="P11" s="107">
        <v>0</v>
      </c>
    </row>
    <row r="12" spans="2:16" ht="24.95" customHeight="1">
      <c r="B12" s="106" t="s">
        <v>207</v>
      </c>
      <c r="C12" s="116">
        <v>1</v>
      </c>
      <c r="D12" s="156">
        <v>19</v>
      </c>
      <c r="E12" s="112">
        <v>1</v>
      </c>
      <c r="F12" s="101">
        <v>19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7">
        <v>0</v>
      </c>
    </row>
    <row r="13" spans="2:16" ht="24.95" customHeight="1">
      <c r="B13" s="106" t="s">
        <v>190</v>
      </c>
      <c r="C13" s="116">
        <v>1</v>
      </c>
      <c r="D13" s="156">
        <v>30</v>
      </c>
      <c r="E13" s="112">
        <v>1</v>
      </c>
      <c r="F13" s="101">
        <v>30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0</v>
      </c>
      <c r="O13" s="101">
        <v>0</v>
      </c>
      <c r="P13" s="107">
        <v>0</v>
      </c>
    </row>
    <row r="14" spans="2:16" ht="24.95" customHeight="1">
      <c r="B14" s="106" t="s">
        <v>194</v>
      </c>
      <c r="C14" s="116">
        <v>1</v>
      </c>
      <c r="D14" s="156">
        <v>10077</v>
      </c>
      <c r="E14" s="112">
        <v>0</v>
      </c>
      <c r="F14" s="101">
        <v>0</v>
      </c>
      <c r="G14" s="101">
        <v>0</v>
      </c>
      <c r="H14" s="101">
        <v>0</v>
      </c>
      <c r="I14" s="101">
        <v>0</v>
      </c>
      <c r="J14" s="101">
        <v>0</v>
      </c>
      <c r="K14" s="101">
        <v>1</v>
      </c>
      <c r="L14" s="101">
        <v>10077</v>
      </c>
      <c r="M14" s="101">
        <v>0</v>
      </c>
      <c r="N14" s="101">
        <v>0</v>
      </c>
      <c r="O14" s="101">
        <v>0</v>
      </c>
      <c r="P14" s="107">
        <v>0</v>
      </c>
    </row>
    <row r="15" spans="2:16" ht="24.95" customHeight="1">
      <c r="B15" s="106" t="s">
        <v>210</v>
      </c>
      <c r="C15" s="116">
        <v>1</v>
      </c>
      <c r="D15" s="156">
        <v>1</v>
      </c>
      <c r="E15" s="112">
        <v>0</v>
      </c>
      <c r="F15" s="101">
        <v>0</v>
      </c>
      <c r="G15" s="101">
        <v>0</v>
      </c>
      <c r="H15" s="101">
        <v>0</v>
      </c>
      <c r="I15" s="101">
        <v>1</v>
      </c>
      <c r="J15" s="101">
        <v>1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7">
        <v>0</v>
      </c>
    </row>
    <row r="16" spans="2:16" ht="24.95" customHeight="1">
      <c r="B16" s="108" t="s">
        <v>198</v>
      </c>
      <c r="C16" s="116">
        <v>1</v>
      </c>
      <c r="D16" s="156">
        <v>4994</v>
      </c>
      <c r="E16" s="112">
        <v>1</v>
      </c>
      <c r="F16" s="101">
        <v>4994</v>
      </c>
      <c r="G16" s="101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7">
        <v>0</v>
      </c>
    </row>
    <row r="17" spans="2:16" ht="24.95" customHeight="1">
      <c r="B17" s="106" t="s">
        <v>204</v>
      </c>
      <c r="C17" s="116">
        <v>1</v>
      </c>
      <c r="D17" s="156">
        <v>44</v>
      </c>
      <c r="E17" s="112">
        <v>1</v>
      </c>
      <c r="F17" s="101">
        <v>44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7">
        <v>0</v>
      </c>
    </row>
    <row r="18" spans="2:16" ht="24.95" customHeight="1">
      <c r="B18" s="106" t="s">
        <v>208</v>
      </c>
      <c r="C18" s="116">
        <v>1</v>
      </c>
      <c r="D18" s="156">
        <v>70</v>
      </c>
      <c r="E18" s="112">
        <v>0</v>
      </c>
      <c r="F18" s="101">
        <v>0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1</v>
      </c>
      <c r="P18" s="107">
        <v>70</v>
      </c>
    </row>
    <row r="19" spans="2:16" ht="24.95" customHeight="1">
      <c r="B19" s="106" t="s">
        <v>197</v>
      </c>
      <c r="C19" s="116">
        <v>0</v>
      </c>
      <c r="D19" s="226">
        <v>0</v>
      </c>
      <c r="E19" s="112">
        <v>0</v>
      </c>
      <c r="F19" s="101">
        <v>0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7">
        <v>0</v>
      </c>
    </row>
    <row r="20" spans="2:16" ht="24.95" customHeight="1">
      <c r="B20" s="106" t="s">
        <v>209</v>
      </c>
      <c r="C20" s="116">
        <v>0</v>
      </c>
      <c r="D20" s="226">
        <v>0</v>
      </c>
      <c r="E20" s="112">
        <v>0</v>
      </c>
      <c r="F20" s="101">
        <v>0</v>
      </c>
      <c r="G20" s="101">
        <v>0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0</v>
      </c>
      <c r="N20" s="101">
        <v>0</v>
      </c>
      <c r="O20" s="101">
        <v>0</v>
      </c>
      <c r="P20" s="107">
        <v>0</v>
      </c>
    </row>
    <row r="21" spans="2:16" ht="24.95" customHeight="1" thickBot="1">
      <c r="B21" s="110" t="s">
        <v>199</v>
      </c>
      <c r="C21" s="117">
        <v>0</v>
      </c>
      <c r="D21" s="227">
        <v>0</v>
      </c>
      <c r="E21" s="114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2">
        <v>0</v>
      </c>
    </row>
    <row r="22" spans="2:16" ht="27" customHeight="1"/>
    <row r="23" spans="2:16" ht="27" customHeight="1"/>
    <row r="24" spans="2:16" ht="27" customHeight="1"/>
    <row r="25" spans="2:16" ht="27" customHeight="1"/>
    <row r="26" spans="2:16" ht="27" customHeight="1"/>
    <row r="27" spans="2:16" ht="27" customHeight="1"/>
    <row r="28" spans="2:16" ht="27" customHeight="1"/>
    <row r="29" spans="2:16" ht="27" customHeight="1"/>
    <row r="30" spans="2:16" ht="27" customHeight="1"/>
    <row r="31" spans="2:16" ht="27" customHeight="1"/>
    <row r="32" spans="2:16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</sheetData>
  <sheetProtection selectLockedCells="1"/>
  <mergeCells count="10">
    <mergeCell ref="B3:B4"/>
    <mergeCell ref="B1:G2"/>
    <mergeCell ref="O2:P2"/>
    <mergeCell ref="K3:L3"/>
    <mergeCell ref="M3:N3"/>
    <mergeCell ref="O3:P3"/>
    <mergeCell ref="C3:D3"/>
    <mergeCell ref="E3:F3"/>
    <mergeCell ref="G3:H3"/>
    <mergeCell ref="I3:J3"/>
  </mergeCells>
  <phoneticPr fontId="8"/>
  <dataValidations count="1">
    <dataValidation imeMode="off" allowBlank="1" showInputMessage="1" showErrorMessage="1" sqref="C5:P21"/>
  </dataValidations>
  <pageMargins left="0.39370078740157483" right="0.19685039370078741" top="0.78740157480314965" bottom="0.19685039370078741" header="0.51181102362204722" footer="0.31496062992125984"/>
  <pageSetup paperSize="9" scale="96" firstPageNumber="3" orientation="landscape" useFirstPageNumber="1" copies="15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G199"/>
  <sheetViews>
    <sheetView showZeros="0" topLeftCell="A7" zoomScaleNormal="100" zoomScalePageLayoutView="70" workbookViewId="0">
      <selection activeCell="D20" sqref="D20"/>
    </sheetView>
  </sheetViews>
  <sheetFormatPr defaultRowHeight="13.5"/>
  <cols>
    <col min="2" max="2" width="28.625" customWidth="1"/>
    <col min="3" max="7" width="21.5" customWidth="1"/>
  </cols>
  <sheetData>
    <row r="1" spans="2:7" ht="27" customHeight="1" thickBot="1">
      <c r="B1" s="352" t="s">
        <v>29</v>
      </c>
      <c r="C1" s="352"/>
      <c r="D1" s="18"/>
      <c r="E1" s="18"/>
      <c r="F1" s="18"/>
      <c r="G1" s="18"/>
    </row>
    <row r="2" spans="2:7" ht="14.25" customHeight="1">
      <c r="B2" s="362" t="s">
        <v>158</v>
      </c>
      <c r="C2" s="359" t="s">
        <v>148</v>
      </c>
      <c r="D2" s="355" t="s">
        <v>76</v>
      </c>
      <c r="E2" s="357" t="s">
        <v>147</v>
      </c>
      <c r="F2" s="357" t="s">
        <v>77</v>
      </c>
      <c r="G2" s="353" t="s">
        <v>78</v>
      </c>
    </row>
    <row r="3" spans="2:7" ht="6" customHeight="1">
      <c r="B3" s="363"/>
      <c r="C3" s="360"/>
      <c r="D3" s="356"/>
      <c r="E3" s="358"/>
      <c r="F3" s="358"/>
      <c r="G3" s="354"/>
    </row>
    <row r="4" spans="2:7" ht="27" customHeight="1" thickBot="1">
      <c r="B4" s="364"/>
      <c r="C4" s="361"/>
      <c r="D4" s="243" t="s">
        <v>27</v>
      </c>
      <c r="E4" s="244" t="s">
        <v>26</v>
      </c>
      <c r="F4" s="244" t="s">
        <v>74</v>
      </c>
      <c r="G4" s="245" t="s">
        <v>75</v>
      </c>
    </row>
    <row r="5" spans="2:7" ht="24.95" customHeight="1" thickBot="1">
      <c r="B5" s="234" t="s">
        <v>28</v>
      </c>
      <c r="C5" s="233">
        <f>SUM(C6:C21)</f>
        <v>28</v>
      </c>
      <c r="D5" s="164">
        <f>SUM(D6:D21)</f>
        <v>5</v>
      </c>
      <c r="E5" s="165">
        <f>SUM(E6:E21)</f>
        <v>7</v>
      </c>
      <c r="F5" s="165">
        <f>SUM(F6:F21)</f>
        <v>9</v>
      </c>
      <c r="G5" s="166">
        <f>SUM(G6:G21)</f>
        <v>7</v>
      </c>
    </row>
    <row r="6" spans="2:7" ht="24.95" customHeight="1" thickTop="1">
      <c r="B6" s="223" t="s">
        <v>200</v>
      </c>
      <c r="C6" s="231">
        <v>5</v>
      </c>
      <c r="D6" s="162">
        <v>1</v>
      </c>
      <c r="E6" s="161">
        <v>1</v>
      </c>
      <c r="F6" s="161">
        <v>2</v>
      </c>
      <c r="G6" s="167">
        <v>1</v>
      </c>
    </row>
    <row r="7" spans="2:7" ht="24.95" customHeight="1">
      <c r="B7" s="222" t="s">
        <v>2</v>
      </c>
      <c r="C7" s="232">
        <v>4</v>
      </c>
      <c r="D7" s="163">
        <v>0</v>
      </c>
      <c r="E7" s="120">
        <v>0</v>
      </c>
      <c r="F7" s="120">
        <v>3</v>
      </c>
      <c r="G7" s="168">
        <v>1</v>
      </c>
    </row>
    <row r="8" spans="2:7" ht="24.95" customHeight="1">
      <c r="B8" s="222" t="s">
        <v>160</v>
      </c>
      <c r="C8" s="232">
        <v>4</v>
      </c>
      <c r="D8" s="163">
        <v>0</v>
      </c>
      <c r="E8" s="120">
        <v>1</v>
      </c>
      <c r="F8" s="120">
        <v>0</v>
      </c>
      <c r="G8" s="168">
        <v>3</v>
      </c>
    </row>
    <row r="9" spans="2:7" ht="24.95" customHeight="1">
      <c r="B9" s="222" t="s">
        <v>206</v>
      </c>
      <c r="C9" s="232">
        <v>4</v>
      </c>
      <c r="D9" s="163">
        <v>0</v>
      </c>
      <c r="E9" s="120">
        <v>3</v>
      </c>
      <c r="F9" s="120">
        <v>1</v>
      </c>
      <c r="G9" s="168">
        <v>0</v>
      </c>
    </row>
    <row r="10" spans="2:7" ht="24.95" customHeight="1">
      <c r="B10" s="222" t="s">
        <v>196</v>
      </c>
      <c r="C10" s="232">
        <v>2</v>
      </c>
      <c r="D10" s="163">
        <v>1</v>
      </c>
      <c r="E10" s="120">
        <v>1</v>
      </c>
      <c r="F10" s="120">
        <v>0</v>
      </c>
      <c r="G10" s="168">
        <v>0</v>
      </c>
    </row>
    <row r="11" spans="2:7" ht="24.95" customHeight="1">
      <c r="B11" s="222" t="s">
        <v>195</v>
      </c>
      <c r="C11" s="232">
        <v>2</v>
      </c>
      <c r="D11" s="163">
        <v>1</v>
      </c>
      <c r="E11" s="120">
        <v>1</v>
      </c>
      <c r="F11" s="120">
        <v>0</v>
      </c>
      <c r="G11" s="168">
        <v>0</v>
      </c>
    </row>
    <row r="12" spans="2:7" ht="24.95" customHeight="1">
      <c r="B12" s="222" t="s">
        <v>207</v>
      </c>
      <c r="C12" s="232">
        <v>1</v>
      </c>
      <c r="D12" s="163">
        <v>0</v>
      </c>
      <c r="E12" s="120">
        <v>0</v>
      </c>
      <c r="F12" s="120">
        <v>0</v>
      </c>
      <c r="G12" s="168">
        <v>1</v>
      </c>
    </row>
    <row r="13" spans="2:7" ht="24.95" customHeight="1">
      <c r="B13" s="222" t="s">
        <v>190</v>
      </c>
      <c r="C13" s="232">
        <v>1</v>
      </c>
      <c r="D13" s="163">
        <v>0</v>
      </c>
      <c r="E13" s="120">
        <v>0</v>
      </c>
      <c r="F13" s="120">
        <v>1</v>
      </c>
      <c r="G13" s="168">
        <v>0</v>
      </c>
    </row>
    <row r="14" spans="2:7" ht="24.95" customHeight="1">
      <c r="B14" s="222" t="s">
        <v>194</v>
      </c>
      <c r="C14" s="232">
        <v>1</v>
      </c>
      <c r="D14" s="163">
        <v>1</v>
      </c>
      <c r="E14" s="120">
        <v>0</v>
      </c>
      <c r="F14" s="120">
        <v>0</v>
      </c>
      <c r="G14" s="168">
        <v>0</v>
      </c>
    </row>
    <row r="15" spans="2:7" ht="24.95" customHeight="1">
      <c r="B15" s="222" t="s">
        <v>210</v>
      </c>
      <c r="C15" s="232">
        <v>1</v>
      </c>
      <c r="D15" s="163">
        <v>0</v>
      </c>
      <c r="E15" s="120">
        <v>0</v>
      </c>
      <c r="F15" s="120">
        <v>1</v>
      </c>
      <c r="G15" s="168">
        <v>0</v>
      </c>
    </row>
    <row r="16" spans="2:7" ht="24.95" customHeight="1">
      <c r="B16" s="221" t="s">
        <v>198</v>
      </c>
      <c r="C16" s="232">
        <v>1</v>
      </c>
      <c r="D16" s="163">
        <v>0</v>
      </c>
      <c r="E16" s="120">
        <v>0</v>
      </c>
      <c r="F16" s="120">
        <v>0</v>
      </c>
      <c r="G16" s="168">
        <v>1</v>
      </c>
    </row>
    <row r="17" spans="2:7" ht="24.95" customHeight="1">
      <c r="B17" s="222" t="s">
        <v>204</v>
      </c>
      <c r="C17" s="232">
        <v>1</v>
      </c>
      <c r="D17" s="163">
        <v>0</v>
      </c>
      <c r="E17" s="120">
        <v>0</v>
      </c>
      <c r="F17" s="120">
        <v>1</v>
      </c>
      <c r="G17" s="168">
        <v>0</v>
      </c>
    </row>
    <row r="18" spans="2:7" ht="24.95" customHeight="1">
      <c r="B18" s="222" t="s">
        <v>208</v>
      </c>
      <c r="C18" s="232">
        <v>1</v>
      </c>
      <c r="D18" s="163">
        <v>1</v>
      </c>
      <c r="E18" s="120">
        <v>0</v>
      </c>
      <c r="F18" s="120">
        <v>0</v>
      </c>
      <c r="G18" s="168">
        <v>0</v>
      </c>
    </row>
    <row r="19" spans="2:7" ht="24.95" customHeight="1">
      <c r="B19" s="222" t="s">
        <v>197</v>
      </c>
      <c r="C19" s="232">
        <v>0</v>
      </c>
      <c r="D19" s="163">
        <v>0</v>
      </c>
      <c r="E19" s="120">
        <v>0</v>
      </c>
      <c r="F19" s="120">
        <v>0</v>
      </c>
      <c r="G19" s="168">
        <v>0</v>
      </c>
    </row>
    <row r="20" spans="2:7" ht="24.95" customHeight="1">
      <c r="B20" s="222" t="s">
        <v>209</v>
      </c>
      <c r="C20" s="232">
        <v>0</v>
      </c>
      <c r="D20" s="163">
        <v>0</v>
      </c>
      <c r="E20" s="120">
        <v>0</v>
      </c>
      <c r="F20" s="120">
        <v>0</v>
      </c>
      <c r="G20" s="168">
        <v>0</v>
      </c>
    </row>
    <row r="21" spans="2:7" ht="24.95" customHeight="1" thickBot="1">
      <c r="B21" s="220" t="s">
        <v>199</v>
      </c>
      <c r="C21" s="230">
        <v>0</v>
      </c>
      <c r="D21" s="170">
        <v>0</v>
      </c>
      <c r="E21" s="171">
        <v>0</v>
      </c>
      <c r="F21" s="171">
        <v>0</v>
      </c>
      <c r="G21" s="172">
        <v>0</v>
      </c>
    </row>
    <row r="22" spans="2:7" ht="27" customHeight="1"/>
    <row r="23" spans="2:7" ht="27" customHeight="1"/>
    <row r="24" spans="2:7" ht="27" customHeight="1"/>
    <row r="25" spans="2:7" ht="27" customHeight="1"/>
    <row r="26" spans="2:7" ht="27" customHeight="1"/>
    <row r="27" spans="2:7" ht="27" customHeight="1"/>
    <row r="28" spans="2:7" ht="27" customHeight="1"/>
    <row r="29" spans="2:7" ht="27" customHeight="1"/>
    <row r="30" spans="2:7" ht="27" customHeight="1"/>
    <row r="31" spans="2:7" ht="27" customHeight="1"/>
    <row r="32" spans="2:7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  <row r="149" ht="27" customHeight="1"/>
    <row r="150" ht="27" customHeight="1"/>
    <row r="151" ht="27" customHeight="1"/>
    <row r="152" ht="27" customHeight="1"/>
    <row r="153" ht="27" customHeight="1"/>
    <row r="154" ht="27" customHeight="1"/>
    <row r="155" ht="27" customHeight="1"/>
    <row r="156" ht="27" customHeight="1"/>
    <row r="157" ht="27" customHeight="1"/>
    <row r="158" ht="27" customHeight="1"/>
    <row r="159" ht="27" customHeight="1"/>
    <row r="160" ht="27" customHeight="1"/>
    <row r="161" ht="27" customHeight="1"/>
    <row r="162" ht="27" customHeight="1"/>
    <row r="163" ht="27" customHeight="1"/>
    <row r="164" ht="27" customHeight="1"/>
    <row r="165" ht="27" customHeight="1"/>
    <row r="166" ht="27" customHeight="1"/>
    <row r="167" ht="27" customHeight="1"/>
    <row r="168" ht="27" customHeight="1"/>
    <row r="169" ht="27" customHeight="1"/>
    <row r="170" ht="27" customHeight="1"/>
    <row r="171" ht="27" customHeight="1"/>
    <row r="172" ht="27" customHeight="1"/>
    <row r="173" ht="27" customHeight="1"/>
    <row r="174" ht="27" customHeight="1"/>
    <row r="175" ht="27" customHeight="1"/>
    <row r="176" ht="27" customHeight="1"/>
    <row r="177" ht="27" customHeight="1"/>
    <row r="178" ht="27" customHeight="1"/>
    <row r="179" ht="27" customHeight="1"/>
    <row r="180" ht="27" customHeight="1"/>
    <row r="181" ht="27" customHeight="1"/>
    <row r="182" ht="27" customHeight="1"/>
    <row r="183" ht="27" customHeight="1"/>
    <row r="184" ht="27" customHeight="1"/>
    <row r="185" ht="27" customHeight="1"/>
    <row r="186" ht="27" customHeight="1"/>
    <row r="187" ht="27" customHeight="1"/>
    <row r="188" ht="27" customHeight="1"/>
    <row r="189" ht="27" customHeight="1"/>
    <row r="190" ht="27" customHeight="1"/>
    <row r="191" ht="27" customHeight="1"/>
    <row r="192" ht="27" customHeight="1"/>
    <row r="193" ht="27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</sheetData>
  <sheetProtection selectLockedCells="1"/>
  <sortState ref="B6:G22">
    <sortCondition descending="1" ref="C6"/>
  </sortState>
  <mergeCells count="7">
    <mergeCell ref="B1:C1"/>
    <mergeCell ref="G2:G3"/>
    <mergeCell ref="D2:D3"/>
    <mergeCell ref="E2:E3"/>
    <mergeCell ref="F2:F3"/>
    <mergeCell ref="C2:C4"/>
    <mergeCell ref="B2:B4"/>
  </mergeCells>
  <phoneticPr fontId="8"/>
  <dataValidations count="1">
    <dataValidation imeMode="off" allowBlank="1" showInputMessage="1" showErrorMessage="1" sqref="C5:G21"/>
  </dataValidations>
  <pageMargins left="0.39370078740157483" right="0.19685039370078741" top="0.78740157480314965" bottom="0.19685039370078741" header="0.51181102362204722" footer="0.31496062992125984"/>
  <pageSetup paperSize="9" scale="99" firstPageNumber="4" orientation="landscape" useFirstPageNumber="1" copies="15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B51"/>
  <sheetViews>
    <sheetView showZeros="0" zoomScale="70" zoomScaleNormal="70" zoomScalePageLayoutView="80" workbookViewId="0">
      <pane xSplit="29" ySplit="4" topLeftCell="AD5" activePane="bottomRight" state="frozen"/>
      <selection activeCell="V30" sqref="V30"/>
      <selection pane="topRight" activeCell="V30" sqref="V30"/>
      <selection pane="bottomLeft" activeCell="V30" sqref="V30"/>
      <selection pane="bottomRight" activeCell="AB4" sqref="AB4"/>
    </sheetView>
  </sheetViews>
  <sheetFormatPr defaultRowHeight="13.5"/>
  <cols>
    <col min="2" max="2" width="23" customWidth="1"/>
    <col min="3" max="28" width="4.625" customWidth="1"/>
  </cols>
  <sheetData>
    <row r="1" spans="2:28" ht="30" customHeight="1" thickBot="1">
      <c r="B1" s="52" t="s">
        <v>56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2:28" ht="24.95" customHeight="1">
      <c r="B2" s="362" t="s">
        <v>116</v>
      </c>
      <c r="C2" s="365" t="s">
        <v>31</v>
      </c>
      <c r="D2" s="239" t="s">
        <v>63</v>
      </c>
      <c r="E2" s="240">
        <v>1</v>
      </c>
      <c r="F2" s="240">
        <v>2</v>
      </c>
      <c r="G2" s="240">
        <v>3</v>
      </c>
      <c r="H2" s="240">
        <v>4</v>
      </c>
      <c r="I2" s="240">
        <v>5</v>
      </c>
      <c r="J2" s="240">
        <v>6</v>
      </c>
      <c r="K2" s="240">
        <v>7</v>
      </c>
      <c r="L2" s="240">
        <v>8</v>
      </c>
      <c r="M2" s="240">
        <v>9</v>
      </c>
      <c r="N2" s="240">
        <v>10</v>
      </c>
      <c r="O2" s="240">
        <v>11</v>
      </c>
      <c r="P2" s="240">
        <v>12</v>
      </c>
      <c r="Q2" s="240">
        <v>13</v>
      </c>
      <c r="R2" s="240">
        <v>14</v>
      </c>
      <c r="S2" s="240">
        <v>15</v>
      </c>
      <c r="T2" s="240">
        <v>16</v>
      </c>
      <c r="U2" s="240">
        <v>17</v>
      </c>
      <c r="V2" s="240">
        <v>18</v>
      </c>
      <c r="W2" s="240">
        <v>19</v>
      </c>
      <c r="X2" s="240">
        <v>20</v>
      </c>
      <c r="Y2" s="240">
        <v>21</v>
      </c>
      <c r="Z2" s="240">
        <v>22</v>
      </c>
      <c r="AA2" s="240">
        <v>23</v>
      </c>
      <c r="AB2" s="241" t="s">
        <v>38</v>
      </c>
    </row>
    <row r="3" spans="2:28" ht="24.95" customHeight="1" thickBot="1">
      <c r="B3" s="367"/>
      <c r="C3" s="366"/>
      <c r="D3" s="19" t="s">
        <v>30</v>
      </c>
      <c r="E3" s="20" t="s">
        <v>30</v>
      </c>
      <c r="F3" s="20" t="s">
        <v>30</v>
      </c>
      <c r="G3" s="20" t="s">
        <v>30</v>
      </c>
      <c r="H3" s="20" t="s">
        <v>30</v>
      </c>
      <c r="I3" s="20" t="s">
        <v>30</v>
      </c>
      <c r="J3" s="20" t="s">
        <v>30</v>
      </c>
      <c r="K3" s="20" t="s">
        <v>30</v>
      </c>
      <c r="L3" s="20" t="s">
        <v>30</v>
      </c>
      <c r="M3" s="20" t="s">
        <v>30</v>
      </c>
      <c r="N3" s="20" t="s">
        <v>30</v>
      </c>
      <c r="O3" s="20" t="s">
        <v>30</v>
      </c>
      <c r="P3" s="20" t="s">
        <v>30</v>
      </c>
      <c r="Q3" s="20" t="s">
        <v>30</v>
      </c>
      <c r="R3" s="20" t="s">
        <v>30</v>
      </c>
      <c r="S3" s="20" t="s">
        <v>30</v>
      </c>
      <c r="T3" s="20" t="s">
        <v>30</v>
      </c>
      <c r="U3" s="20" t="s">
        <v>30</v>
      </c>
      <c r="V3" s="20" t="s">
        <v>30</v>
      </c>
      <c r="W3" s="20" t="s">
        <v>30</v>
      </c>
      <c r="X3" s="20" t="s">
        <v>30</v>
      </c>
      <c r="Y3" s="20" t="s">
        <v>30</v>
      </c>
      <c r="Z3" s="20" t="s">
        <v>30</v>
      </c>
      <c r="AA3" s="20" t="s">
        <v>30</v>
      </c>
      <c r="AB3" s="21" t="s">
        <v>39</v>
      </c>
    </row>
    <row r="4" spans="2:28" ht="24.95" customHeight="1" thickBot="1">
      <c r="B4" s="234" t="s">
        <v>0</v>
      </c>
      <c r="C4" s="235">
        <f>SUM(C5:C20)</f>
        <v>28</v>
      </c>
      <c r="D4" s="176">
        <f>SUM(D5:D20)</f>
        <v>1</v>
      </c>
      <c r="E4" s="173">
        <v>0</v>
      </c>
      <c r="F4" s="173">
        <v>0</v>
      </c>
      <c r="G4" s="173">
        <v>0</v>
      </c>
      <c r="H4" s="173">
        <f>SUM(H5:H20)</f>
        <v>3</v>
      </c>
      <c r="I4" s="173">
        <v>0</v>
      </c>
      <c r="J4" s="173">
        <v>0</v>
      </c>
      <c r="K4" s="173">
        <f t="shared" ref="K4:Y4" si="0">SUM(K5:K20)</f>
        <v>1</v>
      </c>
      <c r="L4" s="173">
        <f t="shared" si="0"/>
        <v>1</v>
      </c>
      <c r="M4" s="173">
        <f t="shared" si="0"/>
        <v>1</v>
      </c>
      <c r="N4" s="173">
        <f t="shared" si="0"/>
        <v>1</v>
      </c>
      <c r="O4" s="173">
        <f t="shared" si="0"/>
        <v>1</v>
      </c>
      <c r="P4" s="173">
        <f t="shared" si="0"/>
        <v>2</v>
      </c>
      <c r="Q4" s="173">
        <f t="shared" si="0"/>
        <v>2</v>
      </c>
      <c r="R4" s="173">
        <f t="shared" si="0"/>
        <v>3</v>
      </c>
      <c r="S4" s="173">
        <f t="shared" si="0"/>
        <v>2</v>
      </c>
      <c r="T4" s="173">
        <f t="shared" si="0"/>
        <v>3</v>
      </c>
      <c r="U4" s="173">
        <f t="shared" si="0"/>
        <v>1</v>
      </c>
      <c r="V4" s="173">
        <f t="shared" si="0"/>
        <v>2</v>
      </c>
      <c r="W4" s="173">
        <f t="shared" si="0"/>
        <v>1</v>
      </c>
      <c r="X4" s="173">
        <f t="shared" si="0"/>
        <v>1</v>
      </c>
      <c r="Y4" s="173">
        <f t="shared" si="0"/>
        <v>2</v>
      </c>
      <c r="Z4" s="173">
        <v>0</v>
      </c>
      <c r="AA4" s="173">
        <v>0</v>
      </c>
      <c r="AB4" s="179">
        <v>0</v>
      </c>
    </row>
    <row r="5" spans="2:28" ht="24.95" customHeight="1" thickTop="1">
      <c r="B5" s="223" t="s">
        <v>200</v>
      </c>
      <c r="C5" s="174">
        <v>5</v>
      </c>
      <c r="D5" s="177">
        <v>0</v>
      </c>
      <c r="E5" s="121">
        <v>0</v>
      </c>
      <c r="F5" s="121">
        <v>0</v>
      </c>
      <c r="G5" s="121">
        <v>0</v>
      </c>
      <c r="H5" s="121">
        <v>0</v>
      </c>
      <c r="I5" s="121">
        <v>0</v>
      </c>
      <c r="J5" s="121">
        <v>0</v>
      </c>
      <c r="K5" s="121">
        <v>0</v>
      </c>
      <c r="L5" s="121">
        <v>0</v>
      </c>
      <c r="M5" s="121">
        <v>0</v>
      </c>
      <c r="N5" s="121">
        <v>1</v>
      </c>
      <c r="O5" s="121">
        <v>0</v>
      </c>
      <c r="P5" s="121">
        <v>1</v>
      </c>
      <c r="Q5" s="121">
        <v>1</v>
      </c>
      <c r="R5" s="121">
        <v>2</v>
      </c>
      <c r="S5" s="121">
        <v>0</v>
      </c>
      <c r="T5" s="121">
        <v>0</v>
      </c>
      <c r="U5" s="121">
        <v>0</v>
      </c>
      <c r="V5" s="121">
        <v>0</v>
      </c>
      <c r="W5" s="121">
        <v>0</v>
      </c>
      <c r="X5" s="121">
        <v>0</v>
      </c>
      <c r="Y5" s="121">
        <v>0</v>
      </c>
      <c r="Z5" s="121">
        <v>0</v>
      </c>
      <c r="AA5" s="121">
        <v>0</v>
      </c>
      <c r="AB5" s="169">
        <v>0</v>
      </c>
    </row>
    <row r="6" spans="2:28" ht="24.95" customHeight="1">
      <c r="B6" s="222" t="s">
        <v>2</v>
      </c>
      <c r="C6" s="175">
        <v>4</v>
      </c>
      <c r="D6" s="178">
        <v>0</v>
      </c>
      <c r="E6" s="120">
        <v>0</v>
      </c>
      <c r="F6" s="120">
        <v>0</v>
      </c>
      <c r="G6" s="120">
        <v>0</v>
      </c>
      <c r="H6" s="120">
        <v>0</v>
      </c>
      <c r="I6" s="120">
        <v>0</v>
      </c>
      <c r="J6" s="120">
        <v>0</v>
      </c>
      <c r="K6" s="120">
        <v>0</v>
      </c>
      <c r="L6" s="120">
        <v>0</v>
      </c>
      <c r="M6" s="120">
        <v>0</v>
      </c>
      <c r="N6" s="120">
        <v>0</v>
      </c>
      <c r="O6" s="120">
        <v>0</v>
      </c>
      <c r="P6" s="120">
        <v>1</v>
      </c>
      <c r="Q6" s="120">
        <v>0</v>
      </c>
      <c r="R6" s="120">
        <v>0</v>
      </c>
      <c r="S6" s="120">
        <v>0</v>
      </c>
      <c r="T6" s="120">
        <v>0</v>
      </c>
      <c r="U6" s="120">
        <v>0</v>
      </c>
      <c r="V6" s="120">
        <v>1</v>
      </c>
      <c r="W6" s="120">
        <v>0</v>
      </c>
      <c r="X6" s="120">
        <v>1</v>
      </c>
      <c r="Y6" s="120">
        <v>1</v>
      </c>
      <c r="Z6" s="120">
        <v>0</v>
      </c>
      <c r="AA6" s="120">
        <v>0</v>
      </c>
      <c r="AB6" s="168">
        <v>0</v>
      </c>
    </row>
    <row r="7" spans="2:28" ht="24.95" customHeight="1">
      <c r="B7" s="222" t="s">
        <v>160</v>
      </c>
      <c r="C7" s="175">
        <v>4</v>
      </c>
      <c r="D7" s="178">
        <v>0</v>
      </c>
      <c r="E7" s="120">
        <v>0</v>
      </c>
      <c r="F7" s="120">
        <v>0</v>
      </c>
      <c r="G7" s="120">
        <v>0</v>
      </c>
      <c r="H7" s="120">
        <v>1</v>
      </c>
      <c r="I7" s="120">
        <v>0</v>
      </c>
      <c r="J7" s="120">
        <v>0</v>
      </c>
      <c r="K7" s="120">
        <v>0</v>
      </c>
      <c r="L7" s="120">
        <v>1</v>
      </c>
      <c r="M7" s="120">
        <v>0</v>
      </c>
      <c r="N7" s="120">
        <v>0</v>
      </c>
      <c r="O7" s="120">
        <v>0</v>
      </c>
      <c r="P7" s="120">
        <v>0</v>
      </c>
      <c r="Q7" s="120">
        <v>0</v>
      </c>
      <c r="R7" s="120">
        <v>0</v>
      </c>
      <c r="S7" s="120">
        <v>1</v>
      </c>
      <c r="T7" s="120">
        <v>1</v>
      </c>
      <c r="U7" s="120">
        <v>0</v>
      </c>
      <c r="V7" s="120">
        <v>0</v>
      </c>
      <c r="W7" s="120">
        <v>0</v>
      </c>
      <c r="X7" s="120">
        <v>0</v>
      </c>
      <c r="Y7" s="120">
        <v>0</v>
      </c>
      <c r="Z7" s="120">
        <v>0</v>
      </c>
      <c r="AA7" s="120">
        <v>0</v>
      </c>
      <c r="AB7" s="168">
        <v>0</v>
      </c>
    </row>
    <row r="8" spans="2:28" ht="24.95" customHeight="1">
      <c r="B8" s="222" t="s">
        <v>206</v>
      </c>
      <c r="C8" s="175">
        <v>4</v>
      </c>
      <c r="D8" s="178">
        <v>1</v>
      </c>
      <c r="E8" s="120">
        <v>0</v>
      </c>
      <c r="F8" s="120">
        <v>0</v>
      </c>
      <c r="G8" s="120">
        <v>0</v>
      </c>
      <c r="H8" s="120">
        <v>0</v>
      </c>
      <c r="I8" s="120">
        <v>0</v>
      </c>
      <c r="J8" s="120">
        <v>0</v>
      </c>
      <c r="K8" s="120">
        <v>0</v>
      </c>
      <c r="L8" s="120">
        <v>0</v>
      </c>
      <c r="M8" s="120">
        <v>0</v>
      </c>
      <c r="N8" s="120">
        <v>0</v>
      </c>
      <c r="O8" s="120">
        <v>1</v>
      </c>
      <c r="P8" s="120">
        <v>0</v>
      </c>
      <c r="Q8" s="120">
        <v>0</v>
      </c>
      <c r="R8" s="120">
        <v>0</v>
      </c>
      <c r="S8" s="120">
        <v>1</v>
      </c>
      <c r="T8" s="120">
        <v>0</v>
      </c>
      <c r="U8" s="120">
        <v>1</v>
      </c>
      <c r="V8" s="120">
        <v>0</v>
      </c>
      <c r="W8" s="120">
        <v>0</v>
      </c>
      <c r="X8" s="120">
        <v>0</v>
      </c>
      <c r="Y8" s="120">
        <v>0</v>
      </c>
      <c r="Z8" s="120">
        <v>0</v>
      </c>
      <c r="AA8" s="120">
        <v>0</v>
      </c>
      <c r="AB8" s="168">
        <v>0</v>
      </c>
    </row>
    <row r="9" spans="2:28" ht="24.95" customHeight="1">
      <c r="B9" s="222" t="s">
        <v>196</v>
      </c>
      <c r="C9" s="175">
        <v>3</v>
      </c>
      <c r="D9" s="288">
        <v>0</v>
      </c>
      <c r="E9" s="120">
        <v>0</v>
      </c>
      <c r="F9" s="120">
        <v>0</v>
      </c>
      <c r="G9" s="120">
        <v>0</v>
      </c>
      <c r="H9" s="120">
        <v>0</v>
      </c>
      <c r="I9" s="120">
        <v>0</v>
      </c>
      <c r="J9" s="120">
        <v>0</v>
      </c>
      <c r="K9" s="120">
        <v>0</v>
      </c>
      <c r="L9" s="120">
        <v>0</v>
      </c>
      <c r="M9" s="120">
        <v>1</v>
      </c>
      <c r="N9" s="120">
        <v>0</v>
      </c>
      <c r="O9" s="120">
        <v>0</v>
      </c>
      <c r="P9" s="120">
        <v>0</v>
      </c>
      <c r="Q9" s="120">
        <v>0</v>
      </c>
      <c r="R9" s="120">
        <v>1</v>
      </c>
      <c r="S9" s="120">
        <v>0</v>
      </c>
      <c r="T9" s="120">
        <v>1</v>
      </c>
      <c r="U9" s="120">
        <v>0</v>
      </c>
      <c r="V9" s="120">
        <v>0</v>
      </c>
      <c r="W9" s="120">
        <v>0</v>
      </c>
      <c r="X9" s="120">
        <v>0</v>
      </c>
      <c r="Y9" s="120">
        <v>0</v>
      </c>
      <c r="Z9" s="120">
        <v>0</v>
      </c>
      <c r="AA9" s="120">
        <v>0</v>
      </c>
      <c r="AB9" s="168">
        <v>0</v>
      </c>
    </row>
    <row r="10" spans="2:28" ht="24.95" customHeight="1">
      <c r="B10" s="222" t="s">
        <v>195</v>
      </c>
      <c r="C10" s="175">
        <v>1</v>
      </c>
      <c r="D10" s="178">
        <v>0</v>
      </c>
      <c r="E10" s="120">
        <v>0</v>
      </c>
      <c r="F10" s="120">
        <v>0</v>
      </c>
      <c r="G10" s="120">
        <v>0</v>
      </c>
      <c r="H10" s="120">
        <v>1</v>
      </c>
      <c r="I10" s="120">
        <v>0</v>
      </c>
      <c r="J10" s="120">
        <v>0</v>
      </c>
      <c r="K10" s="120">
        <v>0</v>
      </c>
      <c r="L10" s="120">
        <v>0</v>
      </c>
      <c r="M10" s="120">
        <v>0</v>
      </c>
      <c r="N10" s="120">
        <v>0</v>
      </c>
      <c r="O10" s="120">
        <v>0</v>
      </c>
      <c r="P10" s="120">
        <v>0</v>
      </c>
      <c r="Q10" s="120">
        <v>0</v>
      </c>
      <c r="R10" s="120">
        <v>0</v>
      </c>
      <c r="S10" s="120">
        <v>0</v>
      </c>
      <c r="T10" s="120">
        <v>0</v>
      </c>
      <c r="U10" s="120">
        <v>0</v>
      </c>
      <c r="V10" s="120">
        <v>0</v>
      </c>
      <c r="W10" s="120">
        <v>0</v>
      </c>
      <c r="X10" s="120">
        <v>0</v>
      </c>
      <c r="Y10" s="120">
        <v>0</v>
      </c>
      <c r="Z10" s="120">
        <v>0</v>
      </c>
      <c r="AA10" s="120">
        <v>0</v>
      </c>
      <c r="AB10" s="168">
        <v>0</v>
      </c>
    </row>
    <row r="11" spans="2:28" ht="24.95" customHeight="1">
      <c r="B11" s="222" t="s">
        <v>207</v>
      </c>
      <c r="C11" s="175">
        <v>1</v>
      </c>
      <c r="D11" s="178">
        <v>0</v>
      </c>
      <c r="E11" s="120">
        <v>0</v>
      </c>
      <c r="F11" s="120">
        <v>0</v>
      </c>
      <c r="G11" s="120">
        <v>0</v>
      </c>
      <c r="H11" s="120">
        <v>0</v>
      </c>
      <c r="I11" s="120">
        <v>0</v>
      </c>
      <c r="J11" s="120">
        <v>0</v>
      </c>
      <c r="K11" s="120">
        <v>0</v>
      </c>
      <c r="L11" s="120">
        <v>0</v>
      </c>
      <c r="M11" s="120">
        <v>0</v>
      </c>
      <c r="N11" s="120">
        <v>0</v>
      </c>
      <c r="O11" s="120">
        <v>0</v>
      </c>
      <c r="P11" s="120">
        <v>0</v>
      </c>
      <c r="Q11" s="120">
        <v>0</v>
      </c>
      <c r="R11" s="120">
        <v>0</v>
      </c>
      <c r="S11" s="120">
        <v>0</v>
      </c>
      <c r="T11" s="120">
        <v>0</v>
      </c>
      <c r="U11" s="120">
        <v>0</v>
      </c>
      <c r="V11" s="120">
        <v>1</v>
      </c>
      <c r="W11" s="120">
        <v>0</v>
      </c>
      <c r="X11" s="120">
        <v>0</v>
      </c>
      <c r="Y11" s="120">
        <v>0</v>
      </c>
      <c r="Z11" s="120">
        <v>0</v>
      </c>
      <c r="AA11" s="120">
        <v>0</v>
      </c>
      <c r="AB11" s="168">
        <v>0</v>
      </c>
    </row>
    <row r="12" spans="2:28" ht="24.95" customHeight="1">
      <c r="B12" s="222" t="s">
        <v>190</v>
      </c>
      <c r="C12" s="175">
        <v>1</v>
      </c>
      <c r="D12" s="178">
        <v>0</v>
      </c>
      <c r="E12" s="120">
        <v>0</v>
      </c>
      <c r="F12" s="120">
        <v>0</v>
      </c>
      <c r="G12" s="120">
        <v>0</v>
      </c>
      <c r="H12" s="120">
        <v>0</v>
      </c>
      <c r="I12" s="120">
        <v>0</v>
      </c>
      <c r="J12" s="120">
        <v>0</v>
      </c>
      <c r="K12" s="120">
        <v>0</v>
      </c>
      <c r="L12" s="120">
        <v>0</v>
      </c>
      <c r="M12" s="120">
        <v>0</v>
      </c>
      <c r="N12" s="120">
        <v>0</v>
      </c>
      <c r="O12" s="120">
        <v>0</v>
      </c>
      <c r="P12" s="120">
        <v>0</v>
      </c>
      <c r="Q12" s="120">
        <v>1</v>
      </c>
      <c r="R12" s="120">
        <v>0</v>
      </c>
      <c r="S12" s="120">
        <v>0</v>
      </c>
      <c r="T12" s="120">
        <v>0</v>
      </c>
      <c r="U12" s="120">
        <v>0</v>
      </c>
      <c r="V12" s="120">
        <v>0</v>
      </c>
      <c r="W12" s="120">
        <v>0</v>
      </c>
      <c r="X12" s="120">
        <v>0</v>
      </c>
      <c r="Y12" s="120">
        <v>0</v>
      </c>
      <c r="Z12" s="120">
        <v>0</v>
      </c>
      <c r="AA12" s="120">
        <v>0</v>
      </c>
      <c r="AB12" s="168">
        <v>0</v>
      </c>
    </row>
    <row r="13" spans="2:28" ht="24.95" customHeight="1">
      <c r="B13" s="222" t="s">
        <v>194</v>
      </c>
      <c r="C13" s="175">
        <v>1</v>
      </c>
      <c r="D13" s="178">
        <v>0</v>
      </c>
      <c r="E13" s="120">
        <v>0</v>
      </c>
      <c r="F13" s="120">
        <v>0</v>
      </c>
      <c r="G13" s="120">
        <v>0</v>
      </c>
      <c r="H13" s="120">
        <v>0</v>
      </c>
      <c r="I13" s="120">
        <v>0</v>
      </c>
      <c r="J13" s="120">
        <v>0</v>
      </c>
      <c r="K13" s="120">
        <v>0</v>
      </c>
      <c r="L13" s="120">
        <v>0</v>
      </c>
      <c r="M13" s="120">
        <v>0</v>
      </c>
      <c r="N13" s="120">
        <v>0</v>
      </c>
      <c r="O13" s="120">
        <v>0</v>
      </c>
      <c r="P13" s="120">
        <v>0</v>
      </c>
      <c r="Q13" s="120">
        <v>0</v>
      </c>
      <c r="R13" s="120">
        <v>0</v>
      </c>
      <c r="S13" s="120">
        <v>0</v>
      </c>
      <c r="T13" s="120">
        <v>0</v>
      </c>
      <c r="U13" s="120">
        <v>0</v>
      </c>
      <c r="V13" s="120">
        <v>0</v>
      </c>
      <c r="W13" s="120">
        <v>1</v>
      </c>
      <c r="X13" s="120">
        <v>0</v>
      </c>
      <c r="Y13" s="120">
        <v>0</v>
      </c>
      <c r="Z13" s="120">
        <v>0</v>
      </c>
      <c r="AA13" s="120">
        <v>0</v>
      </c>
      <c r="AB13" s="168">
        <v>0</v>
      </c>
    </row>
    <row r="14" spans="2:28" ht="24.95" customHeight="1">
      <c r="B14" s="222" t="s">
        <v>210</v>
      </c>
      <c r="C14" s="175">
        <v>1</v>
      </c>
      <c r="D14" s="178">
        <v>0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>
        <v>0</v>
      </c>
      <c r="L14" s="120">
        <v>0</v>
      </c>
      <c r="M14" s="120">
        <v>0</v>
      </c>
      <c r="N14" s="120">
        <v>0</v>
      </c>
      <c r="O14" s="120">
        <v>0</v>
      </c>
      <c r="P14" s="120">
        <v>0</v>
      </c>
      <c r="Q14" s="120">
        <v>0</v>
      </c>
      <c r="R14" s="120">
        <v>0</v>
      </c>
      <c r="S14" s="120">
        <v>0</v>
      </c>
      <c r="T14" s="120">
        <v>0</v>
      </c>
      <c r="U14" s="120">
        <v>0</v>
      </c>
      <c r="V14" s="120">
        <v>0</v>
      </c>
      <c r="W14" s="120">
        <v>0</v>
      </c>
      <c r="X14" s="120">
        <v>0</v>
      </c>
      <c r="Y14" s="120">
        <v>1</v>
      </c>
      <c r="Z14" s="120">
        <v>0</v>
      </c>
      <c r="AA14" s="120">
        <v>0</v>
      </c>
      <c r="AB14" s="168">
        <v>0</v>
      </c>
    </row>
    <row r="15" spans="2:28" ht="24.95" customHeight="1">
      <c r="B15" s="221" t="s">
        <v>198</v>
      </c>
      <c r="C15" s="175">
        <v>1</v>
      </c>
      <c r="D15" s="178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1</v>
      </c>
      <c r="L15" s="120">
        <v>0</v>
      </c>
      <c r="M15" s="120">
        <v>0</v>
      </c>
      <c r="N15" s="120">
        <v>0</v>
      </c>
      <c r="O15" s="120">
        <v>0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68">
        <v>0</v>
      </c>
    </row>
    <row r="16" spans="2:28" ht="24.95" customHeight="1">
      <c r="B16" s="222" t="s">
        <v>204</v>
      </c>
      <c r="C16" s="175">
        <v>1</v>
      </c>
      <c r="D16" s="178">
        <v>0</v>
      </c>
      <c r="E16" s="120">
        <v>0</v>
      </c>
      <c r="F16" s="120">
        <v>0</v>
      </c>
      <c r="G16" s="120">
        <v>0</v>
      </c>
      <c r="H16" s="120">
        <v>1</v>
      </c>
      <c r="I16" s="120">
        <v>0</v>
      </c>
      <c r="J16" s="120">
        <v>0</v>
      </c>
      <c r="K16" s="120">
        <v>0</v>
      </c>
      <c r="L16" s="120">
        <v>0</v>
      </c>
      <c r="M16" s="120">
        <v>0</v>
      </c>
      <c r="N16" s="120">
        <v>0</v>
      </c>
      <c r="O16" s="120">
        <v>0</v>
      </c>
      <c r="P16" s="120">
        <v>0</v>
      </c>
      <c r="Q16" s="120">
        <v>0</v>
      </c>
      <c r="R16" s="120">
        <v>0</v>
      </c>
      <c r="S16" s="120">
        <v>0</v>
      </c>
      <c r="T16" s="120">
        <v>0</v>
      </c>
      <c r="U16" s="120">
        <v>0</v>
      </c>
      <c r="V16" s="120">
        <v>0</v>
      </c>
      <c r="W16" s="120">
        <v>0</v>
      </c>
      <c r="X16" s="120">
        <v>0</v>
      </c>
      <c r="Y16" s="120">
        <v>0</v>
      </c>
      <c r="Z16" s="120">
        <v>0</v>
      </c>
      <c r="AA16" s="120">
        <v>0</v>
      </c>
      <c r="AB16" s="168">
        <v>0</v>
      </c>
    </row>
    <row r="17" spans="2:28" ht="24.95" customHeight="1">
      <c r="B17" s="222" t="s">
        <v>208</v>
      </c>
      <c r="C17" s="175">
        <v>1</v>
      </c>
      <c r="D17" s="178">
        <v>0</v>
      </c>
      <c r="E17" s="120">
        <v>0</v>
      </c>
      <c r="F17" s="120">
        <v>0</v>
      </c>
      <c r="G17" s="120">
        <v>0</v>
      </c>
      <c r="H17" s="120">
        <v>0</v>
      </c>
      <c r="I17" s="120">
        <v>0</v>
      </c>
      <c r="J17" s="120">
        <v>0</v>
      </c>
      <c r="K17" s="120">
        <v>0</v>
      </c>
      <c r="L17" s="120">
        <v>0</v>
      </c>
      <c r="M17" s="120">
        <v>0</v>
      </c>
      <c r="N17" s="120">
        <v>0</v>
      </c>
      <c r="O17" s="120">
        <v>0</v>
      </c>
      <c r="P17" s="120">
        <v>0</v>
      </c>
      <c r="Q17" s="120">
        <v>0</v>
      </c>
      <c r="R17" s="120">
        <v>0</v>
      </c>
      <c r="S17" s="120">
        <v>0</v>
      </c>
      <c r="T17" s="120">
        <v>1</v>
      </c>
      <c r="U17" s="120">
        <v>0</v>
      </c>
      <c r="V17" s="120">
        <v>0</v>
      </c>
      <c r="W17" s="120">
        <v>0</v>
      </c>
      <c r="X17" s="120">
        <v>0</v>
      </c>
      <c r="Y17" s="120">
        <v>0</v>
      </c>
      <c r="Z17" s="120">
        <v>0</v>
      </c>
      <c r="AA17" s="120">
        <v>0</v>
      </c>
      <c r="AB17" s="168">
        <v>0</v>
      </c>
    </row>
    <row r="18" spans="2:28" ht="24.95" customHeight="1">
      <c r="B18" s="222" t="s">
        <v>197</v>
      </c>
      <c r="C18" s="175">
        <v>0</v>
      </c>
      <c r="D18" s="178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0</v>
      </c>
      <c r="M18" s="120">
        <v>0</v>
      </c>
      <c r="N18" s="120">
        <v>0</v>
      </c>
      <c r="O18" s="120">
        <v>0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0</v>
      </c>
      <c r="V18" s="120">
        <v>0</v>
      </c>
      <c r="W18" s="120">
        <v>0</v>
      </c>
      <c r="X18" s="120">
        <v>0</v>
      </c>
      <c r="Y18" s="120">
        <v>0</v>
      </c>
      <c r="Z18" s="120">
        <v>0</v>
      </c>
      <c r="AA18" s="120">
        <v>0</v>
      </c>
      <c r="AB18" s="168">
        <v>0</v>
      </c>
    </row>
    <row r="19" spans="2:28" ht="24.95" customHeight="1">
      <c r="B19" s="222" t="s">
        <v>209</v>
      </c>
      <c r="C19" s="175">
        <v>0</v>
      </c>
      <c r="D19" s="178">
        <v>0</v>
      </c>
      <c r="E19" s="120">
        <v>0</v>
      </c>
      <c r="F19" s="120">
        <v>0</v>
      </c>
      <c r="G19" s="120">
        <v>0</v>
      </c>
      <c r="H19" s="120">
        <v>0</v>
      </c>
      <c r="I19" s="120">
        <v>0</v>
      </c>
      <c r="J19" s="120">
        <v>0</v>
      </c>
      <c r="K19" s="120">
        <v>0</v>
      </c>
      <c r="L19" s="120">
        <v>0</v>
      </c>
      <c r="M19" s="120">
        <v>0</v>
      </c>
      <c r="N19" s="120">
        <v>0</v>
      </c>
      <c r="O19" s="120">
        <v>0</v>
      </c>
      <c r="P19" s="120">
        <v>0</v>
      </c>
      <c r="Q19" s="120">
        <v>0</v>
      </c>
      <c r="R19" s="120">
        <v>0</v>
      </c>
      <c r="S19" s="120">
        <v>0</v>
      </c>
      <c r="T19" s="120">
        <v>0</v>
      </c>
      <c r="U19" s="120">
        <v>0</v>
      </c>
      <c r="V19" s="120">
        <v>0</v>
      </c>
      <c r="W19" s="120">
        <v>0</v>
      </c>
      <c r="X19" s="120">
        <v>0</v>
      </c>
      <c r="Y19" s="120">
        <v>0</v>
      </c>
      <c r="Z19" s="120">
        <v>0</v>
      </c>
      <c r="AA19" s="120">
        <v>0</v>
      </c>
      <c r="AB19" s="168">
        <v>0</v>
      </c>
    </row>
    <row r="20" spans="2:28" ht="24.95" customHeight="1" thickBot="1">
      <c r="B20" s="220" t="s">
        <v>199</v>
      </c>
      <c r="C20" s="180">
        <v>0</v>
      </c>
      <c r="D20" s="181">
        <v>0</v>
      </c>
      <c r="E20" s="171">
        <v>0</v>
      </c>
      <c r="F20" s="171">
        <v>0</v>
      </c>
      <c r="G20" s="171">
        <v>0</v>
      </c>
      <c r="H20" s="171">
        <v>0</v>
      </c>
      <c r="I20" s="171">
        <v>0</v>
      </c>
      <c r="J20" s="171">
        <v>0</v>
      </c>
      <c r="K20" s="171">
        <v>0</v>
      </c>
      <c r="L20" s="171">
        <v>0</v>
      </c>
      <c r="M20" s="171">
        <v>0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0</v>
      </c>
      <c r="T20" s="171">
        <v>0</v>
      </c>
      <c r="U20" s="171">
        <v>0</v>
      </c>
      <c r="V20" s="171">
        <v>0</v>
      </c>
      <c r="W20" s="171">
        <v>0</v>
      </c>
      <c r="X20" s="171">
        <v>0</v>
      </c>
      <c r="Y20" s="171">
        <v>0</v>
      </c>
      <c r="Z20" s="171">
        <v>0</v>
      </c>
      <c r="AA20" s="171">
        <v>0</v>
      </c>
      <c r="AB20" s="172">
        <v>0</v>
      </c>
    </row>
    <row r="21" spans="2:28" ht="27" customHeight="1"/>
    <row r="22" spans="2:28" ht="27" customHeight="1"/>
    <row r="23" spans="2:28" ht="27" customHeight="1"/>
    <row r="24" spans="2:28" ht="27" customHeight="1"/>
    <row r="25" spans="2:28" ht="27" customHeight="1"/>
    <row r="26" spans="2:28" ht="27" customHeight="1"/>
    <row r="27" spans="2:28" ht="27" customHeight="1"/>
    <row r="28" spans="2:28" ht="27" customHeight="1"/>
    <row r="29" spans="2:28" ht="27" customHeight="1"/>
    <row r="30" spans="2:28" ht="27" customHeight="1"/>
    <row r="31" spans="2:28" ht="27" customHeight="1"/>
    <row r="32" spans="2:28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</sheetData>
  <sheetProtection selectLockedCells="1"/>
  <sortState ref="B6:AB22">
    <sortCondition descending="1" ref="C6"/>
  </sortState>
  <mergeCells count="2">
    <mergeCell ref="C2:C3"/>
    <mergeCell ref="B2:B3"/>
  </mergeCells>
  <phoneticPr fontId="8"/>
  <dataValidations count="1">
    <dataValidation imeMode="off" allowBlank="1" showInputMessage="1" showErrorMessage="1" sqref="C4:AB20"/>
  </dataValidations>
  <pageMargins left="0.39370078740157483" right="0.19685039370078741" top="0.78740157480314965" bottom="0.19685039370078741" header="0.51181102362204722" footer="0.31496062992125984"/>
  <pageSetup paperSize="9" scale="95" firstPageNumber="5" orientation="landscape" useFirstPageNumber="1" copies="15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C54"/>
  <sheetViews>
    <sheetView showZeros="0" zoomScale="85" zoomScaleNormal="85" zoomScalePageLayoutView="80" workbookViewId="0">
      <selection activeCell="T16" sqref="T16"/>
    </sheetView>
  </sheetViews>
  <sheetFormatPr defaultRowHeight="13.5"/>
  <cols>
    <col min="2" max="2" width="26.625" customWidth="1"/>
    <col min="3" max="27" width="4.625" customWidth="1"/>
  </cols>
  <sheetData>
    <row r="1" spans="2:29" ht="30" customHeight="1" thickBot="1">
      <c r="B1" s="52" t="s">
        <v>171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2:29" ht="24.95" customHeight="1">
      <c r="B2" s="362" t="s">
        <v>189</v>
      </c>
      <c r="C2" s="373" t="s">
        <v>31</v>
      </c>
      <c r="D2" s="375" t="s">
        <v>172</v>
      </c>
      <c r="E2" s="369" t="s">
        <v>174</v>
      </c>
      <c r="F2" s="369" t="s">
        <v>188</v>
      </c>
      <c r="G2" s="369" t="s">
        <v>175</v>
      </c>
      <c r="H2" s="369" t="s">
        <v>176</v>
      </c>
      <c r="I2" s="369" t="s">
        <v>163</v>
      </c>
      <c r="J2" s="369" t="s">
        <v>177</v>
      </c>
      <c r="K2" s="369" t="s">
        <v>178</v>
      </c>
      <c r="L2" s="369" t="s">
        <v>164</v>
      </c>
      <c r="M2" s="369" t="s">
        <v>173</v>
      </c>
      <c r="N2" s="369" t="s">
        <v>179</v>
      </c>
      <c r="O2" s="369" t="s">
        <v>180</v>
      </c>
      <c r="P2" s="369" t="s">
        <v>181</v>
      </c>
      <c r="Q2" s="369" t="s">
        <v>182</v>
      </c>
      <c r="R2" s="369" t="s">
        <v>165</v>
      </c>
      <c r="S2" s="369" t="s">
        <v>183</v>
      </c>
      <c r="T2" s="369" t="s">
        <v>166</v>
      </c>
      <c r="U2" s="369" t="s">
        <v>184</v>
      </c>
      <c r="V2" s="369" t="s">
        <v>185</v>
      </c>
      <c r="W2" s="369" t="s">
        <v>167</v>
      </c>
      <c r="X2" s="369" t="s">
        <v>186</v>
      </c>
      <c r="Y2" s="369" t="s">
        <v>168</v>
      </c>
      <c r="Z2" s="369" t="s">
        <v>169</v>
      </c>
      <c r="AA2" s="371" t="s">
        <v>187</v>
      </c>
    </row>
    <row r="3" spans="2:29" ht="24.95" customHeight="1" thickBot="1">
      <c r="B3" s="367"/>
      <c r="C3" s="374"/>
      <c r="D3" s="376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372"/>
    </row>
    <row r="4" spans="2:29" ht="24.95" customHeight="1" thickBot="1">
      <c r="B4" s="66" t="s">
        <v>0</v>
      </c>
      <c r="C4" s="255">
        <f>SUM(D5:AA20)</f>
        <v>28</v>
      </c>
      <c r="D4" s="246">
        <f>SUM(D5:D20)</f>
        <v>0</v>
      </c>
      <c r="E4" s="246">
        <f t="shared" ref="E4" si="0">SUM(E5:E20)</f>
        <v>0</v>
      </c>
      <c r="F4" s="246">
        <f t="shared" ref="F4:AA4" si="1">SUM(F5:F20)</f>
        <v>1</v>
      </c>
      <c r="G4" s="246">
        <f t="shared" si="1"/>
        <v>0</v>
      </c>
      <c r="H4" s="246">
        <f t="shared" si="1"/>
        <v>1</v>
      </c>
      <c r="I4" s="246">
        <f t="shared" si="1"/>
        <v>0</v>
      </c>
      <c r="J4" s="246">
        <f t="shared" si="1"/>
        <v>4</v>
      </c>
      <c r="K4" s="246">
        <f t="shared" si="1"/>
        <v>2</v>
      </c>
      <c r="L4" s="246">
        <f t="shared" si="1"/>
        <v>0</v>
      </c>
      <c r="M4" s="246">
        <f t="shared" si="1"/>
        <v>1</v>
      </c>
      <c r="N4" s="246">
        <f t="shared" si="1"/>
        <v>1</v>
      </c>
      <c r="O4" s="246">
        <f t="shared" si="1"/>
        <v>2</v>
      </c>
      <c r="P4" s="246">
        <f t="shared" si="1"/>
        <v>0</v>
      </c>
      <c r="Q4" s="246">
        <f t="shared" si="1"/>
        <v>1</v>
      </c>
      <c r="R4" s="246">
        <f t="shared" si="1"/>
        <v>1</v>
      </c>
      <c r="S4" s="246">
        <f t="shared" si="1"/>
        <v>0</v>
      </c>
      <c r="T4" s="246">
        <f t="shared" si="1"/>
        <v>4</v>
      </c>
      <c r="U4" s="246">
        <f t="shared" si="1"/>
        <v>3</v>
      </c>
      <c r="V4" s="246">
        <f t="shared" si="1"/>
        <v>1</v>
      </c>
      <c r="W4" s="246">
        <f t="shared" si="1"/>
        <v>1</v>
      </c>
      <c r="X4" s="246">
        <f t="shared" si="1"/>
        <v>1</v>
      </c>
      <c r="Y4" s="246">
        <f t="shared" si="1"/>
        <v>2</v>
      </c>
      <c r="Z4" s="246">
        <f t="shared" si="1"/>
        <v>0</v>
      </c>
      <c r="AA4" s="246">
        <f t="shared" si="1"/>
        <v>2</v>
      </c>
      <c r="AB4" s="237">
        <f>SUM(D4:AA4)</f>
        <v>28</v>
      </c>
    </row>
    <row r="5" spans="2:29" ht="24.95" customHeight="1" thickTop="1">
      <c r="B5" s="222" t="s">
        <v>200</v>
      </c>
      <c r="C5" s="247">
        <f t="shared" ref="C5:C20" si="2">SUM(D5:AA5)</f>
        <v>5</v>
      </c>
      <c r="D5" s="248">
        <v>0</v>
      </c>
      <c r="E5" s="249">
        <v>0</v>
      </c>
      <c r="F5" s="249">
        <v>0</v>
      </c>
      <c r="G5" s="249">
        <v>0</v>
      </c>
      <c r="H5" s="249">
        <v>0</v>
      </c>
      <c r="I5" s="249">
        <v>0</v>
      </c>
      <c r="J5" s="249">
        <v>0</v>
      </c>
      <c r="K5" s="249">
        <v>2</v>
      </c>
      <c r="L5" s="249">
        <v>0</v>
      </c>
      <c r="M5" s="249">
        <v>0</v>
      </c>
      <c r="N5" s="249">
        <v>0</v>
      </c>
      <c r="O5" s="249">
        <v>0</v>
      </c>
      <c r="P5" s="249">
        <v>0</v>
      </c>
      <c r="Q5" s="249">
        <v>0</v>
      </c>
      <c r="R5" s="249">
        <v>0</v>
      </c>
      <c r="S5" s="249">
        <v>0</v>
      </c>
      <c r="T5" s="249">
        <v>0</v>
      </c>
      <c r="U5" s="249">
        <v>3</v>
      </c>
      <c r="V5" s="249">
        <v>0</v>
      </c>
      <c r="W5" s="249">
        <v>0</v>
      </c>
      <c r="X5" s="249">
        <v>0</v>
      </c>
      <c r="Y5" s="249">
        <v>0</v>
      </c>
      <c r="Z5" s="249">
        <v>0</v>
      </c>
      <c r="AA5" s="250">
        <v>0</v>
      </c>
    </row>
    <row r="6" spans="2:29" ht="24.95" customHeight="1">
      <c r="B6" s="222" t="s">
        <v>2</v>
      </c>
      <c r="C6" s="247">
        <f t="shared" si="2"/>
        <v>3</v>
      </c>
      <c r="D6" s="248">
        <v>0</v>
      </c>
      <c r="E6" s="249">
        <v>0</v>
      </c>
      <c r="F6" s="249">
        <v>0</v>
      </c>
      <c r="G6" s="249">
        <v>0</v>
      </c>
      <c r="H6" s="249">
        <v>0</v>
      </c>
      <c r="I6" s="249">
        <v>0</v>
      </c>
      <c r="J6" s="249">
        <v>0</v>
      </c>
      <c r="K6" s="249">
        <v>0</v>
      </c>
      <c r="L6" s="249">
        <v>0</v>
      </c>
      <c r="M6" s="249">
        <v>0</v>
      </c>
      <c r="N6" s="249">
        <v>0</v>
      </c>
      <c r="O6" s="249">
        <v>1</v>
      </c>
      <c r="P6" s="249">
        <v>0</v>
      </c>
      <c r="Q6" s="249">
        <v>0</v>
      </c>
      <c r="R6" s="249">
        <v>0</v>
      </c>
      <c r="S6" s="249">
        <v>0</v>
      </c>
      <c r="T6" s="249">
        <v>0</v>
      </c>
      <c r="U6" s="249">
        <v>0</v>
      </c>
      <c r="V6" s="249">
        <v>0</v>
      </c>
      <c r="W6" s="249">
        <v>1</v>
      </c>
      <c r="X6" s="249">
        <v>1</v>
      </c>
      <c r="Y6" s="249">
        <v>0</v>
      </c>
      <c r="Z6" s="249">
        <v>0</v>
      </c>
      <c r="AA6" s="250">
        <v>0</v>
      </c>
      <c r="AC6" s="237"/>
    </row>
    <row r="7" spans="2:29" ht="24.95" customHeight="1">
      <c r="B7" s="106" t="s">
        <v>160</v>
      </c>
      <c r="C7" s="247">
        <f t="shared" si="2"/>
        <v>4</v>
      </c>
      <c r="D7" s="248">
        <v>0</v>
      </c>
      <c r="E7" s="249">
        <v>0</v>
      </c>
      <c r="F7" s="249">
        <v>0</v>
      </c>
      <c r="G7" s="249">
        <v>0</v>
      </c>
      <c r="H7" s="249">
        <v>0</v>
      </c>
      <c r="I7" s="249">
        <v>0</v>
      </c>
      <c r="J7" s="249">
        <v>1</v>
      </c>
      <c r="K7" s="249">
        <v>0</v>
      </c>
      <c r="L7" s="249">
        <v>0</v>
      </c>
      <c r="M7" s="249">
        <v>0</v>
      </c>
      <c r="N7" s="249">
        <v>0</v>
      </c>
      <c r="O7" s="249">
        <v>1</v>
      </c>
      <c r="P7" s="249">
        <v>0</v>
      </c>
      <c r="Q7" s="249">
        <v>0</v>
      </c>
      <c r="R7" s="249">
        <v>0</v>
      </c>
      <c r="S7" s="249">
        <v>0</v>
      </c>
      <c r="T7" s="249">
        <v>1</v>
      </c>
      <c r="U7" s="249">
        <v>0</v>
      </c>
      <c r="V7" s="249">
        <v>0</v>
      </c>
      <c r="W7" s="249">
        <v>0</v>
      </c>
      <c r="X7" s="249">
        <v>0</v>
      </c>
      <c r="Y7" s="249">
        <v>1</v>
      </c>
      <c r="Z7" s="249">
        <v>0</v>
      </c>
      <c r="AA7" s="250">
        <v>0</v>
      </c>
    </row>
    <row r="8" spans="2:29" ht="24.95" customHeight="1">
      <c r="B8" s="106" t="s">
        <v>206</v>
      </c>
      <c r="C8" s="247">
        <f t="shared" si="2"/>
        <v>5</v>
      </c>
      <c r="D8" s="248">
        <v>0</v>
      </c>
      <c r="E8" s="249">
        <v>0</v>
      </c>
      <c r="F8" s="249">
        <v>1</v>
      </c>
      <c r="G8" s="249">
        <v>0</v>
      </c>
      <c r="H8" s="249">
        <v>0</v>
      </c>
      <c r="I8" s="249">
        <v>0</v>
      </c>
      <c r="J8" s="249">
        <v>2</v>
      </c>
      <c r="K8" s="249">
        <v>0</v>
      </c>
      <c r="L8" s="249">
        <v>0</v>
      </c>
      <c r="M8" s="249">
        <v>0</v>
      </c>
      <c r="N8" s="249">
        <v>0</v>
      </c>
      <c r="O8" s="249">
        <v>0</v>
      </c>
      <c r="P8" s="249">
        <v>0</v>
      </c>
      <c r="Q8" s="249">
        <v>0</v>
      </c>
      <c r="R8" s="249">
        <v>1</v>
      </c>
      <c r="S8" s="249">
        <v>0</v>
      </c>
      <c r="T8" s="249">
        <v>0</v>
      </c>
      <c r="U8" s="249">
        <v>0</v>
      </c>
      <c r="V8" s="249">
        <v>0</v>
      </c>
      <c r="W8" s="249">
        <v>0</v>
      </c>
      <c r="X8" s="249">
        <v>0</v>
      </c>
      <c r="Y8" s="249">
        <v>1</v>
      </c>
      <c r="Z8" s="249">
        <v>0</v>
      </c>
      <c r="AA8" s="250">
        <v>0</v>
      </c>
    </row>
    <row r="9" spans="2:29" ht="24.95" customHeight="1">
      <c r="B9" s="106" t="s">
        <v>196</v>
      </c>
      <c r="C9" s="247">
        <f t="shared" si="2"/>
        <v>3</v>
      </c>
      <c r="D9" s="248">
        <v>0</v>
      </c>
      <c r="E9" s="249">
        <v>0</v>
      </c>
      <c r="F9" s="249">
        <v>0</v>
      </c>
      <c r="G9" s="249">
        <v>0</v>
      </c>
      <c r="H9" s="249">
        <v>1</v>
      </c>
      <c r="I9" s="249">
        <v>0</v>
      </c>
      <c r="J9" s="249">
        <v>0</v>
      </c>
      <c r="K9" s="249">
        <v>0</v>
      </c>
      <c r="L9" s="249">
        <v>0</v>
      </c>
      <c r="M9" s="249">
        <v>0</v>
      </c>
      <c r="N9" s="249">
        <v>1</v>
      </c>
      <c r="O9" s="249">
        <v>0</v>
      </c>
      <c r="P9" s="249">
        <v>0</v>
      </c>
      <c r="Q9" s="249">
        <v>0</v>
      </c>
      <c r="R9" s="249">
        <v>0</v>
      </c>
      <c r="S9" s="249">
        <v>0</v>
      </c>
      <c r="T9" s="249">
        <v>0</v>
      </c>
      <c r="U9" s="249">
        <v>0</v>
      </c>
      <c r="V9" s="249">
        <v>0</v>
      </c>
      <c r="W9" s="249">
        <v>0</v>
      </c>
      <c r="X9" s="249">
        <v>0</v>
      </c>
      <c r="Y9" s="249">
        <v>0</v>
      </c>
      <c r="Z9" s="249">
        <v>0</v>
      </c>
      <c r="AA9" s="250">
        <v>1</v>
      </c>
    </row>
    <row r="10" spans="2:29" ht="24.95" customHeight="1">
      <c r="B10" s="106" t="s">
        <v>195</v>
      </c>
      <c r="C10" s="247">
        <f t="shared" si="2"/>
        <v>2</v>
      </c>
      <c r="D10" s="248">
        <v>0</v>
      </c>
      <c r="E10" s="249">
        <v>0</v>
      </c>
      <c r="F10" s="249">
        <v>0</v>
      </c>
      <c r="G10" s="249">
        <v>0</v>
      </c>
      <c r="H10" s="249">
        <v>0</v>
      </c>
      <c r="I10" s="249">
        <v>0</v>
      </c>
      <c r="J10" s="249">
        <v>0</v>
      </c>
      <c r="K10" s="249">
        <v>0</v>
      </c>
      <c r="L10" s="249">
        <v>0</v>
      </c>
      <c r="M10" s="249">
        <v>0</v>
      </c>
      <c r="N10" s="249">
        <v>0</v>
      </c>
      <c r="O10" s="249">
        <v>0</v>
      </c>
      <c r="P10" s="249">
        <v>0</v>
      </c>
      <c r="Q10" s="249">
        <v>0</v>
      </c>
      <c r="R10" s="249">
        <v>0</v>
      </c>
      <c r="S10" s="249">
        <v>0</v>
      </c>
      <c r="T10" s="249">
        <v>1</v>
      </c>
      <c r="U10" s="249">
        <v>0</v>
      </c>
      <c r="V10" s="249">
        <v>1</v>
      </c>
      <c r="W10" s="249">
        <v>0</v>
      </c>
      <c r="X10" s="249">
        <v>0</v>
      </c>
      <c r="Y10" s="249">
        <v>0</v>
      </c>
      <c r="Z10" s="249">
        <v>0</v>
      </c>
      <c r="AA10" s="250">
        <v>0</v>
      </c>
    </row>
    <row r="11" spans="2:29" ht="24.95" customHeight="1">
      <c r="B11" s="106" t="s">
        <v>207</v>
      </c>
      <c r="C11" s="247">
        <f t="shared" si="2"/>
        <v>1</v>
      </c>
      <c r="D11" s="248">
        <v>0</v>
      </c>
      <c r="E11" s="249">
        <v>0</v>
      </c>
      <c r="F11" s="249">
        <v>0</v>
      </c>
      <c r="G11" s="249">
        <v>0</v>
      </c>
      <c r="H11" s="249">
        <v>0</v>
      </c>
      <c r="I11" s="249">
        <v>0</v>
      </c>
      <c r="J11" s="249">
        <v>0</v>
      </c>
      <c r="K11" s="249">
        <v>0</v>
      </c>
      <c r="L11" s="249">
        <v>0</v>
      </c>
      <c r="M11" s="249">
        <v>0</v>
      </c>
      <c r="N11" s="249">
        <v>0</v>
      </c>
      <c r="O11" s="249">
        <v>0</v>
      </c>
      <c r="P11" s="249">
        <v>0</v>
      </c>
      <c r="Q11" s="249">
        <v>0</v>
      </c>
      <c r="R11" s="249">
        <v>0</v>
      </c>
      <c r="S11" s="249">
        <v>0</v>
      </c>
      <c r="T11" s="249">
        <v>1</v>
      </c>
      <c r="U11" s="249">
        <v>0</v>
      </c>
      <c r="V11" s="249">
        <v>0</v>
      </c>
      <c r="W11" s="249">
        <v>0</v>
      </c>
      <c r="X11" s="249">
        <v>0</v>
      </c>
      <c r="Y11" s="249">
        <v>0</v>
      </c>
      <c r="Z11" s="249">
        <v>0</v>
      </c>
      <c r="AA11" s="250">
        <v>0</v>
      </c>
    </row>
    <row r="12" spans="2:29" ht="24.95" customHeight="1">
      <c r="B12" s="106" t="s">
        <v>190</v>
      </c>
      <c r="C12" s="247">
        <f t="shared" si="2"/>
        <v>1</v>
      </c>
      <c r="D12" s="248">
        <v>0</v>
      </c>
      <c r="E12" s="249">
        <v>0</v>
      </c>
      <c r="F12" s="249">
        <v>0</v>
      </c>
      <c r="G12" s="249">
        <v>0</v>
      </c>
      <c r="H12" s="249">
        <v>0</v>
      </c>
      <c r="I12" s="249">
        <v>0</v>
      </c>
      <c r="J12" s="249">
        <v>0</v>
      </c>
      <c r="K12" s="249">
        <v>0</v>
      </c>
      <c r="L12" s="249">
        <v>0</v>
      </c>
      <c r="M12" s="249">
        <v>0</v>
      </c>
      <c r="N12" s="249">
        <v>0</v>
      </c>
      <c r="O12" s="249">
        <v>0</v>
      </c>
      <c r="P12" s="249">
        <v>0</v>
      </c>
      <c r="Q12" s="249">
        <v>0</v>
      </c>
      <c r="R12" s="249">
        <v>0</v>
      </c>
      <c r="S12" s="249">
        <v>0</v>
      </c>
      <c r="T12" s="249">
        <v>1</v>
      </c>
      <c r="U12" s="249">
        <v>0</v>
      </c>
      <c r="V12" s="249">
        <v>0</v>
      </c>
      <c r="W12" s="249">
        <v>0</v>
      </c>
      <c r="X12" s="249">
        <v>0</v>
      </c>
      <c r="Y12" s="249">
        <v>0</v>
      </c>
      <c r="Z12" s="249">
        <v>0</v>
      </c>
      <c r="AA12" s="250">
        <v>0</v>
      </c>
    </row>
    <row r="13" spans="2:29" ht="24.95" customHeight="1">
      <c r="B13" s="106" t="s">
        <v>194</v>
      </c>
      <c r="C13" s="247">
        <f t="shared" si="2"/>
        <v>1</v>
      </c>
      <c r="D13" s="248">
        <v>0</v>
      </c>
      <c r="E13" s="249">
        <v>0</v>
      </c>
      <c r="F13" s="249">
        <v>0</v>
      </c>
      <c r="G13" s="249">
        <v>0</v>
      </c>
      <c r="H13" s="249">
        <v>0</v>
      </c>
      <c r="I13" s="249">
        <v>0</v>
      </c>
      <c r="J13" s="249">
        <v>0</v>
      </c>
      <c r="K13" s="249">
        <v>0</v>
      </c>
      <c r="L13" s="249">
        <v>0</v>
      </c>
      <c r="M13" s="249">
        <v>0</v>
      </c>
      <c r="N13" s="249">
        <v>0</v>
      </c>
      <c r="O13" s="249">
        <v>0</v>
      </c>
      <c r="P13" s="249">
        <v>0</v>
      </c>
      <c r="Q13" s="249">
        <v>1</v>
      </c>
      <c r="R13" s="249">
        <v>0</v>
      </c>
      <c r="S13" s="249">
        <v>0</v>
      </c>
      <c r="T13" s="249">
        <v>0</v>
      </c>
      <c r="U13" s="249">
        <v>0</v>
      </c>
      <c r="V13" s="249">
        <v>0</v>
      </c>
      <c r="W13" s="249">
        <v>0</v>
      </c>
      <c r="X13" s="249">
        <v>0</v>
      </c>
      <c r="Y13" s="249">
        <v>0</v>
      </c>
      <c r="Z13" s="249">
        <v>0</v>
      </c>
      <c r="AA13" s="250">
        <v>0</v>
      </c>
    </row>
    <row r="14" spans="2:29" ht="24.95" customHeight="1">
      <c r="B14" s="106" t="s">
        <v>210</v>
      </c>
      <c r="C14" s="247">
        <f t="shared" si="2"/>
        <v>1</v>
      </c>
      <c r="D14" s="248">
        <v>0</v>
      </c>
      <c r="E14" s="249">
        <v>0</v>
      </c>
      <c r="F14" s="249">
        <v>0</v>
      </c>
      <c r="G14" s="249">
        <v>0</v>
      </c>
      <c r="H14" s="249">
        <v>0</v>
      </c>
      <c r="I14" s="249">
        <v>0</v>
      </c>
      <c r="J14" s="249">
        <v>0</v>
      </c>
      <c r="K14" s="249">
        <v>0</v>
      </c>
      <c r="L14" s="249">
        <v>0</v>
      </c>
      <c r="M14" s="249">
        <v>1</v>
      </c>
      <c r="N14" s="249">
        <v>0</v>
      </c>
      <c r="O14" s="249">
        <v>0</v>
      </c>
      <c r="P14" s="249">
        <v>0</v>
      </c>
      <c r="Q14" s="249">
        <v>0</v>
      </c>
      <c r="R14" s="249">
        <v>0</v>
      </c>
      <c r="S14" s="249">
        <v>0</v>
      </c>
      <c r="T14" s="249">
        <v>0</v>
      </c>
      <c r="U14" s="249">
        <v>0</v>
      </c>
      <c r="V14" s="249">
        <v>0</v>
      </c>
      <c r="W14" s="249">
        <v>0</v>
      </c>
      <c r="X14" s="249">
        <v>0</v>
      </c>
      <c r="Y14" s="249">
        <v>0</v>
      </c>
      <c r="Z14" s="249">
        <v>0</v>
      </c>
      <c r="AA14" s="250">
        <v>0</v>
      </c>
    </row>
    <row r="15" spans="2:29" ht="24.95" customHeight="1">
      <c r="B15" s="108" t="s">
        <v>198</v>
      </c>
      <c r="C15" s="247">
        <f t="shared" si="2"/>
        <v>0</v>
      </c>
      <c r="D15" s="248">
        <v>0</v>
      </c>
      <c r="E15" s="249">
        <v>0</v>
      </c>
      <c r="F15" s="249">
        <v>0</v>
      </c>
      <c r="G15" s="249">
        <v>0</v>
      </c>
      <c r="H15" s="249">
        <v>0</v>
      </c>
      <c r="I15" s="249">
        <v>0</v>
      </c>
      <c r="J15" s="249">
        <v>0</v>
      </c>
      <c r="K15" s="249">
        <v>0</v>
      </c>
      <c r="L15" s="249">
        <v>0</v>
      </c>
      <c r="M15" s="249">
        <v>0</v>
      </c>
      <c r="N15" s="249">
        <v>0</v>
      </c>
      <c r="O15" s="249">
        <v>0</v>
      </c>
      <c r="P15" s="249">
        <v>0</v>
      </c>
      <c r="Q15" s="249">
        <v>0</v>
      </c>
      <c r="R15" s="249">
        <v>0</v>
      </c>
      <c r="S15" s="249">
        <v>0</v>
      </c>
      <c r="T15" s="249">
        <v>0</v>
      </c>
      <c r="U15" s="249">
        <v>0</v>
      </c>
      <c r="V15" s="249">
        <v>0</v>
      </c>
      <c r="W15" s="249">
        <v>0</v>
      </c>
      <c r="X15" s="249">
        <v>0</v>
      </c>
      <c r="Y15" s="249">
        <v>0</v>
      </c>
      <c r="Z15" s="249">
        <v>0</v>
      </c>
      <c r="AA15" s="250">
        <v>0</v>
      </c>
    </row>
    <row r="16" spans="2:29" ht="24.95" customHeight="1">
      <c r="B16" s="106" t="s">
        <v>204</v>
      </c>
      <c r="C16" s="247">
        <f t="shared" si="2"/>
        <v>1</v>
      </c>
      <c r="D16" s="248">
        <v>0</v>
      </c>
      <c r="E16" s="249">
        <v>0</v>
      </c>
      <c r="F16" s="249">
        <v>0</v>
      </c>
      <c r="G16" s="249">
        <v>0</v>
      </c>
      <c r="H16" s="249">
        <v>0</v>
      </c>
      <c r="I16" s="249">
        <v>0</v>
      </c>
      <c r="J16" s="249">
        <v>1</v>
      </c>
      <c r="K16" s="249">
        <v>0</v>
      </c>
      <c r="L16" s="249">
        <v>0</v>
      </c>
      <c r="M16" s="249">
        <v>0</v>
      </c>
      <c r="N16" s="249">
        <v>0</v>
      </c>
      <c r="O16" s="249">
        <v>0</v>
      </c>
      <c r="P16" s="249">
        <v>0</v>
      </c>
      <c r="Q16" s="249">
        <v>0</v>
      </c>
      <c r="R16" s="249">
        <v>0</v>
      </c>
      <c r="S16" s="249">
        <v>0</v>
      </c>
      <c r="T16" s="249">
        <v>0</v>
      </c>
      <c r="U16" s="249">
        <v>0</v>
      </c>
      <c r="V16" s="249">
        <v>0</v>
      </c>
      <c r="W16" s="249">
        <v>0</v>
      </c>
      <c r="X16" s="249">
        <v>0</v>
      </c>
      <c r="Y16" s="249">
        <v>0</v>
      </c>
      <c r="Z16" s="249">
        <v>0</v>
      </c>
      <c r="AA16" s="250">
        <v>0</v>
      </c>
    </row>
    <row r="17" spans="2:27" ht="24.95" customHeight="1">
      <c r="B17" s="106" t="s">
        <v>208</v>
      </c>
      <c r="C17" s="247">
        <f t="shared" si="2"/>
        <v>1</v>
      </c>
      <c r="D17" s="248">
        <v>0</v>
      </c>
      <c r="E17" s="249">
        <v>0</v>
      </c>
      <c r="F17" s="249">
        <v>0</v>
      </c>
      <c r="G17" s="249">
        <v>0</v>
      </c>
      <c r="H17" s="249">
        <v>0</v>
      </c>
      <c r="I17" s="249">
        <v>0</v>
      </c>
      <c r="J17" s="249">
        <v>0</v>
      </c>
      <c r="K17" s="249">
        <v>0</v>
      </c>
      <c r="L17" s="249">
        <v>0</v>
      </c>
      <c r="M17" s="249">
        <v>0</v>
      </c>
      <c r="N17" s="249">
        <v>0</v>
      </c>
      <c r="O17" s="249">
        <v>0</v>
      </c>
      <c r="P17" s="249">
        <v>0</v>
      </c>
      <c r="Q17" s="249">
        <v>0</v>
      </c>
      <c r="R17" s="249">
        <v>0</v>
      </c>
      <c r="S17" s="249">
        <v>0</v>
      </c>
      <c r="T17" s="249">
        <v>0</v>
      </c>
      <c r="U17" s="249">
        <v>0</v>
      </c>
      <c r="V17" s="249">
        <v>0</v>
      </c>
      <c r="W17" s="249">
        <v>0</v>
      </c>
      <c r="X17" s="249">
        <v>0</v>
      </c>
      <c r="Y17" s="249">
        <v>0</v>
      </c>
      <c r="Z17" s="249">
        <v>0</v>
      </c>
      <c r="AA17" s="250">
        <v>1</v>
      </c>
    </row>
    <row r="18" spans="2:27" ht="24.95" customHeight="1">
      <c r="B18" s="106" t="s">
        <v>197</v>
      </c>
      <c r="C18" s="251">
        <f t="shared" si="2"/>
        <v>0</v>
      </c>
      <c r="D18" s="248">
        <v>0</v>
      </c>
      <c r="E18" s="249">
        <v>0</v>
      </c>
      <c r="F18" s="249">
        <v>0</v>
      </c>
      <c r="G18" s="249">
        <v>0</v>
      </c>
      <c r="H18" s="249">
        <v>0</v>
      </c>
      <c r="I18" s="249">
        <v>0</v>
      </c>
      <c r="J18" s="249">
        <v>0</v>
      </c>
      <c r="K18" s="249">
        <v>0</v>
      </c>
      <c r="L18" s="249">
        <v>0</v>
      </c>
      <c r="M18" s="249">
        <v>0</v>
      </c>
      <c r="N18" s="249">
        <v>0</v>
      </c>
      <c r="O18" s="249">
        <v>0</v>
      </c>
      <c r="P18" s="249">
        <v>0</v>
      </c>
      <c r="Q18" s="249">
        <v>0</v>
      </c>
      <c r="R18" s="249">
        <v>0</v>
      </c>
      <c r="S18" s="249">
        <v>0</v>
      </c>
      <c r="T18" s="249">
        <v>0</v>
      </c>
      <c r="U18" s="249">
        <v>0</v>
      </c>
      <c r="V18" s="249">
        <v>0</v>
      </c>
      <c r="W18" s="249">
        <v>0</v>
      </c>
      <c r="X18" s="249">
        <v>0</v>
      </c>
      <c r="Y18" s="249">
        <v>0</v>
      </c>
      <c r="Z18" s="249">
        <v>0</v>
      </c>
      <c r="AA18" s="250">
        <v>0</v>
      </c>
    </row>
    <row r="19" spans="2:27" ht="24.95" customHeight="1">
      <c r="B19" s="106" t="s">
        <v>205</v>
      </c>
      <c r="C19" s="251">
        <f t="shared" si="2"/>
        <v>0</v>
      </c>
      <c r="D19" s="248">
        <v>0</v>
      </c>
      <c r="E19" s="249">
        <v>0</v>
      </c>
      <c r="F19" s="249">
        <v>0</v>
      </c>
      <c r="G19" s="249">
        <v>0</v>
      </c>
      <c r="H19" s="249">
        <v>0</v>
      </c>
      <c r="I19" s="249">
        <v>0</v>
      </c>
      <c r="J19" s="249">
        <v>0</v>
      </c>
      <c r="K19" s="249">
        <v>0</v>
      </c>
      <c r="L19" s="249">
        <v>0</v>
      </c>
      <c r="M19" s="249">
        <v>0</v>
      </c>
      <c r="N19" s="249">
        <v>0</v>
      </c>
      <c r="O19" s="249">
        <v>0</v>
      </c>
      <c r="P19" s="249">
        <v>0</v>
      </c>
      <c r="Q19" s="249">
        <v>0</v>
      </c>
      <c r="R19" s="249">
        <v>0</v>
      </c>
      <c r="S19" s="249">
        <v>0</v>
      </c>
      <c r="T19" s="249">
        <v>0</v>
      </c>
      <c r="U19" s="249">
        <v>0</v>
      </c>
      <c r="V19" s="249">
        <v>0</v>
      </c>
      <c r="W19" s="249">
        <v>0</v>
      </c>
      <c r="X19" s="249">
        <v>0</v>
      </c>
      <c r="Y19" s="249">
        <v>0</v>
      </c>
      <c r="Z19" s="249">
        <v>0</v>
      </c>
      <c r="AA19" s="250">
        <v>0</v>
      </c>
    </row>
    <row r="20" spans="2:27" ht="24.95" customHeight="1" thickBot="1">
      <c r="B20" s="110" t="s">
        <v>199</v>
      </c>
      <c r="C20" s="251">
        <f t="shared" si="2"/>
        <v>0</v>
      </c>
      <c r="D20" s="252">
        <v>0</v>
      </c>
      <c r="E20" s="253">
        <v>0</v>
      </c>
      <c r="F20" s="253">
        <v>0</v>
      </c>
      <c r="G20" s="253">
        <v>0</v>
      </c>
      <c r="H20" s="253">
        <v>0</v>
      </c>
      <c r="I20" s="253">
        <v>0</v>
      </c>
      <c r="J20" s="253">
        <v>0</v>
      </c>
      <c r="K20" s="253">
        <v>0</v>
      </c>
      <c r="L20" s="253">
        <v>0</v>
      </c>
      <c r="M20" s="253">
        <v>0</v>
      </c>
      <c r="N20" s="253">
        <v>0</v>
      </c>
      <c r="O20" s="253">
        <v>0</v>
      </c>
      <c r="P20" s="253">
        <v>0</v>
      </c>
      <c r="Q20" s="253">
        <v>0</v>
      </c>
      <c r="R20" s="253">
        <v>0</v>
      </c>
      <c r="S20" s="253">
        <v>0</v>
      </c>
      <c r="T20" s="253">
        <v>0</v>
      </c>
      <c r="U20" s="253">
        <v>0</v>
      </c>
      <c r="V20" s="253">
        <v>0</v>
      </c>
      <c r="W20" s="253">
        <v>0</v>
      </c>
      <c r="X20" s="253">
        <v>0</v>
      </c>
      <c r="Y20" s="253">
        <v>0</v>
      </c>
      <c r="Z20" s="253">
        <v>0</v>
      </c>
      <c r="AA20" s="254">
        <v>0</v>
      </c>
    </row>
    <row r="21" spans="2:27" ht="21" customHeight="1">
      <c r="B21" s="368" t="s">
        <v>170</v>
      </c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368"/>
      <c r="S21" s="368"/>
      <c r="T21" s="368"/>
      <c r="U21" s="368"/>
      <c r="V21" s="368"/>
      <c r="W21" s="368"/>
      <c r="X21" s="368"/>
      <c r="Y21" s="368"/>
      <c r="Z21" s="368"/>
      <c r="AA21" s="368"/>
    </row>
    <row r="22" spans="2:27" ht="27" customHeight="1"/>
    <row r="23" spans="2:27" ht="27" customHeight="1"/>
    <row r="24" spans="2:27" ht="27" customHeight="1"/>
    <row r="25" spans="2:27" ht="27" customHeight="1"/>
    <row r="26" spans="2:27" ht="27" customHeight="1"/>
    <row r="27" spans="2:27" ht="27" customHeight="1"/>
    <row r="28" spans="2:27" ht="27" customHeight="1"/>
    <row r="29" spans="2:27" ht="27" customHeight="1"/>
    <row r="30" spans="2:27" ht="27" customHeight="1"/>
    <row r="31" spans="2:27" ht="27" customHeight="1"/>
    <row r="32" spans="2:27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</sheetData>
  <sheetProtection selectLockedCells="1"/>
  <mergeCells count="27">
    <mergeCell ref="Z2:Z3"/>
    <mergeCell ref="I2:I3"/>
    <mergeCell ref="J2:J3"/>
    <mergeCell ref="K2:K3"/>
    <mergeCell ref="L2:L3"/>
    <mergeCell ref="M2:M3"/>
    <mergeCell ref="B2:B3"/>
    <mergeCell ref="C2:C3"/>
    <mergeCell ref="D2:D3"/>
    <mergeCell ref="E2:E3"/>
    <mergeCell ref="F2:F3"/>
    <mergeCell ref="B21:AA21"/>
    <mergeCell ref="U2:U3"/>
    <mergeCell ref="T2:T3"/>
    <mergeCell ref="V2:V3"/>
    <mergeCell ref="W2:W3"/>
    <mergeCell ref="X2:X3"/>
    <mergeCell ref="Y2:Y3"/>
    <mergeCell ref="N2:N3"/>
    <mergeCell ref="O2:O3"/>
    <mergeCell ref="P2:P3"/>
    <mergeCell ref="Q2:Q3"/>
    <mergeCell ref="R2:R3"/>
    <mergeCell ref="S2:S3"/>
    <mergeCell ref="H2:H3"/>
    <mergeCell ref="G2:G3"/>
    <mergeCell ref="AA2:AA3"/>
  </mergeCells>
  <phoneticPr fontId="8"/>
  <dataValidations count="1">
    <dataValidation imeMode="off" allowBlank="1" showInputMessage="1" showErrorMessage="1" sqref="C4:AA20"/>
  </dataValidations>
  <pageMargins left="0.39370078740157483" right="0.19685039370078741" top="0.78740157480314965" bottom="0.19685039370078741" header="0.51181102362204722" footer="0.31496062992125984"/>
  <pageSetup paperSize="9" scale="95" firstPageNumber="6" orientation="landscape" useFirstPageNumber="1" copies="15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Y28"/>
  <sheetViews>
    <sheetView showZeros="0" zoomScale="85" zoomScaleNormal="85" zoomScalePageLayoutView="85" workbookViewId="0">
      <selection activeCell="K15" sqref="K15"/>
    </sheetView>
  </sheetViews>
  <sheetFormatPr defaultRowHeight="13.5"/>
  <cols>
    <col min="2" max="2" width="15.125" bestFit="1" customWidth="1"/>
    <col min="3" max="3" width="7.125" bestFit="1" customWidth="1"/>
    <col min="4" max="5" width="6.75" customWidth="1"/>
    <col min="6" max="21" width="6.375" customWidth="1"/>
  </cols>
  <sheetData>
    <row r="1" spans="2:21" ht="29.25" customHeight="1" thickBot="1">
      <c r="B1" s="399" t="s">
        <v>62</v>
      </c>
      <c r="C1" s="399"/>
      <c r="D1" s="399"/>
      <c r="E1" s="399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2:21" ht="21" customHeight="1">
      <c r="B2" s="395" t="s">
        <v>114</v>
      </c>
      <c r="C2" s="396"/>
      <c r="D2" s="389" t="s">
        <v>115</v>
      </c>
      <c r="E2" s="390"/>
      <c r="F2" s="70" t="s">
        <v>63</v>
      </c>
      <c r="G2" s="71">
        <v>5</v>
      </c>
      <c r="H2" s="71">
        <v>10</v>
      </c>
      <c r="I2" s="71">
        <v>15</v>
      </c>
      <c r="J2" s="71">
        <v>20</v>
      </c>
      <c r="K2" s="71">
        <v>25</v>
      </c>
      <c r="L2" s="71">
        <v>30</v>
      </c>
      <c r="M2" s="71">
        <v>35</v>
      </c>
      <c r="N2" s="71">
        <v>40</v>
      </c>
      <c r="O2" s="71">
        <v>45</v>
      </c>
      <c r="P2" s="71">
        <v>50</v>
      </c>
      <c r="Q2" s="71">
        <v>55</v>
      </c>
      <c r="R2" s="71">
        <v>60</v>
      </c>
      <c r="S2" s="71">
        <v>65</v>
      </c>
      <c r="T2" s="71">
        <v>70</v>
      </c>
      <c r="U2" s="72">
        <v>75</v>
      </c>
    </row>
    <row r="3" spans="2:21" ht="19.5" customHeight="1">
      <c r="B3" s="397"/>
      <c r="C3" s="398"/>
      <c r="D3" s="391"/>
      <c r="E3" s="392"/>
      <c r="F3" s="73" t="s">
        <v>60</v>
      </c>
      <c r="G3" s="74" t="s">
        <v>60</v>
      </c>
      <c r="H3" s="74" t="s">
        <v>60</v>
      </c>
      <c r="I3" s="74" t="s">
        <v>60</v>
      </c>
      <c r="J3" s="74" t="s">
        <v>60</v>
      </c>
      <c r="K3" s="74" t="s">
        <v>60</v>
      </c>
      <c r="L3" s="74" t="s">
        <v>60</v>
      </c>
      <c r="M3" s="74" t="s">
        <v>60</v>
      </c>
      <c r="N3" s="74" t="s">
        <v>60</v>
      </c>
      <c r="O3" s="74" t="s">
        <v>60</v>
      </c>
      <c r="P3" s="74" t="s">
        <v>60</v>
      </c>
      <c r="Q3" s="74" t="s">
        <v>60</v>
      </c>
      <c r="R3" s="74" t="s">
        <v>60</v>
      </c>
      <c r="S3" s="74" t="s">
        <v>60</v>
      </c>
      <c r="T3" s="74" t="s">
        <v>60</v>
      </c>
      <c r="U3" s="377" t="s">
        <v>61</v>
      </c>
    </row>
    <row r="4" spans="2:21" ht="19.5" customHeight="1" thickBot="1">
      <c r="B4" s="397"/>
      <c r="C4" s="398"/>
      <c r="D4" s="393"/>
      <c r="E4" s="394"/>
      <c r="F4" s="75">
        <v>4</v>
      </c>
      <c r="G4" s="76">
        <v>9</v>
      </c>
      <c r="H4" s="76">
        <v>14</v>
      </c>
      <c r="I4" s="76">
        <v>19</v>
      </c>
      <c r="J4" s="76">
        <v>24</v>
      </c>
      <c r="K4" s="76">
        <v>29</v>
      </c>
      <c r="L4" s="76">
        <v>34</v>
      </c>
      <c r="M4" s="76">
        <v>39</v>
      </c>
      <c r="N4" s="76">
        <v>44</v>
      </c>
      <c r="O4" s="76">
        <v>49</v>
      </c>
      <c r="P4" s="76">
        <v>54</v>
      </c>
      <c r="Q4" s="76">
        <v>59</v>
      </c>
      <c r="R4" s="76">
        <v>64</v>
      </c>
      <c r="S4" s="76">
        <v>69</v>
      </c>
      <c r="T4" s="76">
        <v>74</v>
      </c>
      <c r="U4" s="377"/>
    </row>
    <row r="5" spans="2:21" ht="18.95" customHeight="1">
      <c r="B5" s="383" t="s">
        <v>32</v>
      </c>
      <c r="C5" s="388" t="s">
        <v>33</v>
      </c>
      <c r="D5" s="211" t="s">
        <v>35</v>
      </c>
      <c r="E5" s="256">
        <f>SUM(F5:U5)</f>
        <v>2</v>
      </c>
      <c r="F5" s="257">
        <v>0</v>
      </c>
      <c r="G5" s="258">
        <v>0</v>
      </c>
      <c r="H5" s="258">
        <v>0</v>
      </c>
      <c r="I5" s="258">
        <v>0</v>
      </c>
      <c r="J5" s="258">
        <v>0</v>
      </c>
      <c r="K5" s="258">
        <v>1</v>
      </c>
      <c r="L5" s="258">
        <v>1</v>
      </c>
      <c r="M5" s="258">
        <v>0</v>
      </c>
      <c r="N5" s="258">
        <v>0</v>
      </c>
      <c r="O5" s="258">
        <v>0</v>
      </c>
      <c r="P5" s="258">
        <v>0</v>
      </c>
      <c r="Q5" s="258">
        <v>0</v>
      </c>
      <c r="R5" s="258">
        <v>0</v>
      </c>
      <c r="S5" s="258">
        <v>0</v>
      </c>
      <c r="T5" s="258">
        <v>0</v>
      </c>
      <c r="U5" s="259">
        <v>0</v>
      </c>
    </row>
    <row r="6" spans="2:21" ht="18.95" customHeight="1">
      <c r="B6" s="384"/>
      <c r="C6" s="378"/>
      <c r="D6" s="212" t="s">
        <v>36</v>
      </c>
      <c r="E6" s="260">
        <v>0</v>
      </c>
      <c r="F6" s="261">
        <v>0</v>
      </c>
      <c r="G6" s="262">
        <v>0</v>
      </c>
      <c r="H6" s="262">
        <v>0</v>
      </c>
      <c r="I6" s="262">
        <v>0</v>
      </c>
      <c r="J6" s="262">
        <v>0</v>
      </c>
      <c r="K6" s="262">
        <v>0</v>
      </c>
      <c r="L6" s="262">
        <v>0</v>
      </c>
      <c r="M6" s="262">
        <v>0</v>
      </c>
      <c r="N6" s="262">
        <v>0</v>
      </c>
      <c r="O6" s="262">
        <v>0</v>
      </c>
      <c r="P6" s="262">
        <v>0</v>
      </c>
      <c r="Q6" s="262">
        <v>0</v>
      </c>
      <c r="R6" s="262">
        <v>0</v>
      </c>
      <c r="S6" s="262">
        <v>0</v>
      </c>
      <c r="T6" s="262">
        <v>0</v>
      </c>
      <c r="U6" s="263">
        <v>0</v>
      </c>
    </row>
    <row r="7" spans="2:21" ht="18.95" customHeight="1">
      <c r="B7" s="384"/>
      <c r="C7" s="378" t="s">
        <v>34</v>
      </c>
      <c r="D7" s="212" t="s">
        <v>35</v>
      </c>
      <c r="E7" s="260">
        <v>0</v>
      </c>
      <c r="F7" s="261">
        <v>0</v>
      </c>
      <c r="G7" s="262">
        <v>0</v>
      </c>
      <c r="H7" s="262">
        <v>0</v>
      </c>
      <c r="I7" s="262">
        <v>0</v>
      </c>
      <c r="J7" s="262">
        <v>0</v>
      </c>
      <c r="K7" s="262">
        <v>0</v>
      </c>
      <c r="L7" s="262">
        <v>0</v>
      </c>
      <c r="M7" s="262">
        <v>0</v>
      </c>
      <c r="N7" s="262">
        <v>0</v>
      </c>
      <c r="O7" s="262">
        <v>0</v>
      </c>
      <c r="P7" s="262">
        <v>0</v>
      </c>
      <c r="Q7" s="262">
        <v>0</v>
      </c>
      <c r="R7" s="262">
        <v>0</v>
      </c>
      <c r="S7" s="262">
        <v>0</v>
      </c>
      <c r="T7" s="262">
        <v>0</v>
      </c>
      <c r="U7" s="263">
        <v>0</v>
      </c>
    </row>
    <row r="8" spans="2:21" ht="18.95" customHeight="1" thickBot="1">
      <c r="B8" s="385"/>
      <c r="C8" s="387"/>
      <c r="D8" s="214" t="s">
        <v>36</v>
      </c>
      <c r="E8" s="264">
        <v>0</v>
      </c>
      <c r="F8" s="265">
        <v>0</v>
      </c>
      <c r="G8" s="266">
        <v>0</v>
      </c>
      <c r="H8" s="266">
        <v>0</v>
      </c>
      <c r="I8" s="266">
        <v>0</v>
      </c>
      <c r="J8" s="266">
        <v>0</v>
      </c>
      <c r="K8" s="266">
        <v>0</v>
      </c>
      <c r="L8" s="266">
        <v>0</v>
      </c>
      <c r="M8" s="266">
        <v>0</v>
      </c>
      <c r="N8" s="266">
        <v>0</v>
      </c>
      <c r="O8" s="266">
        <v>0</v>
      </c>
      <c r="P8" s="266">
        <v>0</v>
      </c>
      <c r="Q8" s="266">
        <v>0</v>
      </c>
      <c r="R8" s="266">
        <v>0</v>
      </c>
      <c r="S8" s="266">
        <v>0</v>
      </c>
      <c r="T8" s="266">
        <v>0</v>
      </c>
      <c r="U8" s="267">
        <v>0</v>
      </c>
    </row>
    <row r="9" spans="2:21" ht="18.95" customHeight="1">
      <c r="B9" s="383" t="s">
        <v>40</v>
      </c>
      <c r="C9" s="386" t="s">
        <v>33</v>
      </c>
      <c r="D9" s="211" t="s">
        <v>35</v>
      </c>
      <c r="E9" s="256">
        <v>0</v>
      </c>
      <c r="F9" s="257">
        <v>0</v>
      </c>
      <c r="G9" s="258">
        <v>0</v>
      </c>
      <c r="H9" s="258">
        <v>0</v>
      </c>
      <c r="I9" s="258">
        <v>0</v>
      </c>
      <c r="J9" s="258">
        <v>0</v>
      </c>
      <c r="K9" s="258">
        <v>0</v>
      </c>
      <c r="L9" s="258">
        <v>0</v>
      </c>
      <c r="M9" s="258">
        <v>0</v>
      </c>
      <c r="N9" s="258">
        <v>0</v>
      </c>
      <c r="O9" s="258">
        <v>0</v>
      </c>
      <c r="P9" s="258">
        <v>0</v>
      </c>
      <c r="Q9" s="258">
        <v>0</v>
      </c>
      <c r="R9" s="258">
        <v>0</v>
      </c>
      <c r="S9" s="258">
        <v>0</v>
      </c>
      <c r="T9" s="258">
        <v>0</v>
      </c>
      <c r="U9" s="259">
        <v>0</v>
      </c>
    </row>
    <row r="10" spans="2:21" ht="18.95" customHeight="1">
      <c r="B10" s="384"/>
      <c r="C10" s="378"/>
      <c r="D10" s="212" t="s">
        <v>36</v>
      </c>
      <c r="E10" s="260">
        <v>0</v>
      </c>
      <c r="F10" s="261">
        <v>0</v>
      </c>
      <c r="G10" s="262">
        <v>0</v>
      </c>
      <c r="H10" s="262">
        <v>0</v>
      </c>
      <c r="I10" s="262">
        <v>0</v>
      </c>
      <c r="J10" s="262">
        <v>0</v>
      </c>
      <c r="K10" s="262">
        <v>0</v>
      </c>
      <c r="L10" s="262">
        <v>0</v>
      </c>
      <c r="M10" s="262">
        <v>0</v>
      </c>
      <c r="N10" s="262">
        <v>0</v>
      </c>
      <c r="O10" s="262">
        <v>0</v>
      </c>
      <c r="P10" s="262">
        <v>0</v>
      </c>
      <c r="Q10" s="262">
        <v>0</v>
      </c>
      <c r="R10" s="262">
        <v>0</v>
      </c>
      <c r="S10" s="262">
        <v>0</v>
      </c>
      <c r="T10" s="262">
        <v>0</v>
      </c>
      <c r="U10" s="263">
        <v>0</v>
      </c>
    </row>
    <row r="11" spans="2:21" ht="18.95" customHeight="1">
      <c r="B11" s="384"/>
      <c r="C11" s="378" t="s">
        <v>34</v>
      </c>
      <c r="D11" s="212" t="s">
        <v>35</v>
      </c>
      <c r="E11" s="260">
        <v>0</v>
      </c>
      <c r="F11" s="261">
        <v>0</v>
      </c>
      <c r="G11" s="262">
        <v>0</v>
      </c>
      <c r="H11" s="262">
        <v>0</v>
      </c>
      <c r="I11" s="262">
        <v>0</v>
      </c>
      <c r="J11" s="262">
        <v>0</v>
      </c>
      <c r="K11" s="262">
        <v>0</v>
      </c>
      <c r="L11" s="262">
        <v>0</v>
      </c>
      <c r="M11" s="262">
        <v>0</v>
      </c>
      <c r="N11" s="262">
        <v>0</v>
      </c>
      <c r="O11" s="262">
        <v>0</v>
      </c>
      <c r="P11" s="262">
        <v>0</v>
      </c>
      <c r="Q11" s="262">
        <v>0</v>
      </c>
      <c r="R11" s="262">
        <v>0</v>
      </c>
      <c r="S11" s="262">
        <v>0</v>
      </c>
      <c r="T11" s="262">
        <v>0</v>
      </c>
      <c r="U11" s="263">
        <v>0</v>
      </c>
    </row>
    <row r="12" spans="2:21" ht="18.95" customHeight="1" thickBot="1">
      <c r="B12" s="385"/>
      <c r="C12" s="379"/>
      <c r="D12" s="213" t="s">
        <v>36</v>
      </c>
      <c r="E12" s="268">
        <v>0</v>
      </c>
      <c r="F12" s="269">
        <v>0</v>
      </c>
      <c r="G12" s="270">
        <v>0</v>
      </c>
      <c r="H12" s="270">
        <v>0</v>
      </c>
      <c r="I12" s="270">
        <v>0</v>
      </c>
      <c r="J12" s="270">
        <v>0</v>
      </c>
      <c r="K12" s="270">
        <v>0</v>
      </c>
      <c r="L12" s="270">
        <v>0</v>
      </c>
      <c r="M12" s="270">
        <v>0</v>
      </c>
      <c r="N12" s="270">
        <v>0</v>
      </c>
      <c r="O12" s="270">
        <v>0</v>
      </c>
      <c r="P12" s="270">
        <v>0</v>
      </c>
      <c r="Q12" s="270">
        <v>0</v>
      </c>
      <c r="R12" s="270">
        <v>0</v>
      </c>
      <c r="S12" s="270">
        <v>0</v>
      </c>
      <c r="T12" s="270">
        <v>0</v>
      </c>
      <c r="U12" s="271">
        <v>0</v>
      </c>
    </row>
    <row r="13" spans="2:21" ht="18.95" customHeight="1">
      <c r="B13" s="380" t="s">
        <v>58</v>
      </c>
      <c r="C13" s="388" t="s">
        <v>33</v>
      </c>
      <c r="D13" s="215" t="s">
        <v>35</v>
      </c>
      <c r="E13" s="272">
        <v>3</v>
      </c>
      <c r="F13" s="273">
        <v>0</v>
      </c>
      <c r="G13" s="274">
        <v>0</v>
      </c>
      <c r="H13" s="274">
        <v>0</v>
      </c>
      <c r="I13" s="274">
        <v>0</v>
      </c>
      <c r="J13" s="274">
        <v>0</v>
      </c>
      <c r="K13" s="274">
        <v>0</v>
      </c>
      <c r="L13" s="274">
        <v>0</v>
      </c>
      <c r="M13" s="274">
        <v>1</v>
      </c>
      <c r="N13" s="274">
        <v>1</v>
      </c>
      <c r="O13" s="274">
        <v>1</v>
      </c>
      <c r="P13" s="274">
        <v>0</v>
      </c>
      <c r="Q13" s="274">
        <v>0</v>
      </c>
      <c r="R13" s="274">
        <v>0</v>
      </c>
      <c r="S13" s="274">
        <v>0</v>
      </c>
      <c r="T13" s="274">
        <v>0</v>
      </c>
      <c r="U13" s="275">
        <v>0</v>
      </c>
    </row>
    <row r="14" spans="2:21" ht="18.95" customHeight="1">
      <c r="B14" s="381"/>
      <c r="C14" s="378"/>
      <c r="D14" s="212" t="s">
        <v>36</v>
      </c>
      <c r="E14" s="260">
        <v>1</v>
      </c>
      <c r="F14" s="261">
        <v>0</v>
      </c>
      <c r="G14" s="262">
        <v>0</v>
      </c>
      <c r="H14" s="262">
        <v>0</v>
      </c>
      <c r="I14" s="262">
        <v>0</v>
      </c>
      <c r="J14" s="262">
        <v>0</v>
      </c>
      <c r="K14" s="262">
        <v>0</v>
      </c>
      <c r="L14" s="262">
        <v>0</v>
      </c>
      <c r="M14" s="262">
        <v>0</v>
      </c>
      <c r="N14" s="262">
        <v>0</v>
      </c>
      <c r="O14" s="262">
        <v>0</v>
      </c>
      <c r="P14" s="262">
        <v>0</v>
      </c>
      <c r="Q14" s="262">
        <v>0</v>
      </c>
      <c r="R14" s="262">
        <v>1</v>
      </c>
      <c r="S14" s="262">
        <v>0</v>
      </c>
      <c r="T14" s="262">
        <v>0</v>
      </c>
      <c r="U14" s="263">
        <v>0</v>
      </c>
    </row>
    <row r="15" spans="2:21" ht="18.95" customHeight="1">
      <c r="B15" s="381"/>
      <c r="C15" s="378" t="s">
        <v>34</v>
      </c>
      <c r="D15" s="212" t="s">
        <v>35</v>
      </c>
      <c r="E15" s="260">
        <v>1</v>
      </c>
      <c r="F15" s="261">
        <v>0</v>
      </c>
      <c r="G15" s="262">
        <v>0</v>
      </c>
      <c r="H15" s="262">
        <v>0</v>
      </c>
      <c r="I15" s="262">
        <v>0</v>
      </c>
      <c r="J15" s="262">
        <v>0</v>
      </c>
      <c r="K15" s="262">
        <v>0</v>
      </c>
      <c r="L15" s="262">
        <v>0</v>
      </c>
      <c r="M15" s="262">
        <v>0</v>
      </c>
      <c r="N15" s="262">
        <v>0</v>
      </c>
      <c r="O15" s="262">
        <v>0</v>
      </c>
      <c r="P15" s="262">
        <v>0</v>
      </c>
      <c r="Q15" s="262">
        <v>0</v>
      </c>
      <c r="R15" s="262">
        <v>0</v>
      </c>
      <c r="S15" s="262">
        <v>0</v>
      </c>
      <c r="T15" s="262">
        <v>1</v>
      </c>
      <c r="U15" s="263">
        <v>0</v>
      </c>
    </row>
    <row r="16" spans="2:21" ht="18.95" customHeight="1" thickBot="1">
      <c r="B16" s="382"/>
      <c r="C16" s="387"/>
      <c r="D16" s="214" t="s">
        <v>36</v>
      </c>
      <c r="E16" s="264">
        <v>1</v>
      </c>
      <c r="F16" s="265">
        <v>0</v>
      </c>
      <c r="G16" s="266">
        <v>0</v>
      </c>
      <c r="H16" s="266">
        <v>0</v>
      </c>
      <c r="I16" s="266">
        <v>0</v>
      </c>
      <c r="J16" s="266">
        <v>0</v>
      </c>
      <c r="K16" s="266">
        <v>0</v>
      </c>
      <c r="L16" s="266">
        <v>0</v>
      </c>
      <c r="M16" s="266">
        <v>0</v>
      </c>
      <c r="N16" s="266">
        <v>0</v>
      </c>
      <c r="O16" s="266">
        <v>0</v>
      </c>
      <c r="P16" s="266">
        <v>0</v>
      </c>
      <c r="Q16" s="266">
        <v>0</v>
      </c>
      <c r="R16" s="266">
        <v>0</v>
      </c>
      <c r="S16" s="266">
        <v>1</v>
      </c>
      <c r="T16" s="266">
        <v>0</v>
      </c>
      <c r="U16" s="267">
        <v>0</v>
      </c>
    </row>
    <row r="17" spans="2:25" ht="18.95" customHeight="1">
      <c r="B17" s="408" t="s">
        <v>59</v>
      </c>
      <c r="C17" s="386" t="s">
        <v>33</v>
      </c>
      <c r="D17" s="211" t="s">
        <v>35</v>
      </c>
      <c r="E17" s="256">
        <v>0</v>
      </c>
      <c r="F17" s="257">
        <v>0</v>
      </c>
      <c r="G17" s="258">
        <v>0</v>
      </c>
      <c r="H17" s="258">
        <v>0</v>
      </c>
      <c r="I17" s="258">
        <v>0</v>
      </c>
      <c r="J17" s="258">
        <v>0</v>
      </c>
      <c r="K17" s="258">
        <v>0</v>
      </c>
      <c r="L17" s="258">
        <v>0</v>
      </c>
      <c r="M17" s="258">
        <v>0</v>
      </c>
      <c r="N17" s="258">
        <v>0</v>
      </c>
      <c r="O17" s="258">
        <v>0</v>
      </c>
      <c r="P17" s="258">
        <v>0</v>
      </c>
      <c r="Q17" s="258">
        <v>0</v>
      </c>
      <c r="R17" s="258">
        <v>0</v>
      </c>
      <c r="S17" s="258">
        <v>0</v>
      </c>
      <c r="T17" s="258">
        <v>0</v>
      </c>
      <c r="U17" s="259">
        <v>0</v>
      </c>
    </row>
    <row r="18" spans="2:25" ht="18.95" customHeight="1">
      <c r="B18" s="381"/>
      <c r="C18" s="378"/>
      <c r="D18" s="212" t="s">
        <v>36</v>
      </c>
      <c r="E18" s="260">
        <v>0</v>
      </c>
      <c r="F18" s="261">
        <v>0</v>
      </c>
      <c r="G18" s="262">
        <v>0</v>
      </c>
      <c r="H18" s="262">
        <v>0</v>
      </c>
      <c r="I18" s="262">
        <v>0</v>
      </c>
      <c r="J18" s="262">
        <v>0</v>
      </c>
      <c r="K18" s="262">
        <v>0</v>
      </c>
      <c r="L18" s="262">
        <v>0</v>
      </c>
      <c r="M18" s="262">
        <v>0</v>
      </c>
      <c r="N18" s="262">
        <v>0</v>
      </c>
      <c r="O18" s="262">
        <v>0</v>
      </c>
      <c r="P18" s="262">
        <v>0</v>
      </c>
      <c r="Q18" s="262">
        <v>0</v>
      </c>
      <c r="R18" s="262">
        <v>0</v>
      </c>
      <c r="S18" s="262">
        <v>0</v>
      </c>
      <c r="T18" s="262">
        <v>0</v>
      </c>
      <c r="U18" s="263">
        <v>0</v>
      </c>
    </row>
    <row r="19" spans="2:25" ht="18.95" customHeight="1">
      <c r="B19" s="381"/>
      <c r="C19" s="378" t="s">
        <v>34</v>
      </c>
      <c r="D19" s="212" t="s">
        <v>35</v>
      </c>
      <c r="E19" s="260">
        <v>0</v>
      </c>
      <c r="F19" s="261">
        <v>0</v>
      </c>
      <c r="G19" s="262">
        <v>0</v>
      </c>
      <c r="H19" s="262">
        <v>0</v>
      </c>
      <c r="I19" s="262">
        <v>0</v>
      </c>
      <c r="J19" s="262">
        <v>0</v>
      </c>
      <c r="K19" s="262">
        <v>0</v>
      </c>
      <c r="L19" s="262">
        <v>0</v>
      </c>
      <c r="M19" s="262">
        <v>0</v>
      </c>
      <c r="N19" s="262">
        <v>0</v>
      </c>
      <c r="O19" s="262">
        <v>0</v>
      </c>
      <c r="P19" s="262">
        <v>0</v>
      </c>
      <c r="Q19" s="262">
        <v>0</v>
      </c>
      <c r="R19" s="262">
        <v>0</v>
      </c>
      <c r="S19" s="262">
        <v>0</v>
      </c>
      <c r="T19" s="262">
        <v>0</v>
      </c>
      <c r="U19" s="263">
        <v>0</v>
      </c>
    </row>
    <row r="20" spans="2:25" ht="18.95" customHeight="1" thickBot="1">
      <c r="B20" s="409"/>
      <c r="C20" s="379"/>
      <c r="D20" s="213" t="s">
        <v>36</v>
      </c>
      <c r="E20" s="268">
        <v>0</v>
      </c>
      <c r="F20" s="269">
        <v>0</v>
      </c>
      <c r="G20" s="270">
        <v>0</v>
      </c>
      <c r="H20" s="270">
        <v>0</v>
      </c>
      <c r="I20" s="270">
        <v>0</v>
      </c>
      <c r="J20" s="270">
        <v>0</v>
      </c>
      <c r="K20" s="270">
        <v>0</v>
      </c>
      <c r="L20" s="270">
        <v>0</v>
      </c>
      <c r="M20" s="270">
        <v>0</v>
      </c>
      <c r="N20" s="270">
        <v>0</v>
      </c>
      <c r="O20" s="270">
        <v>0</v>
      </c>
      <c r="P20" s="270">
        <v>0</v>
      </c>
      <c r="Q20" s="270">
        <v>0</v>
      </c>
      <c r="R20" s="270">
        <v>0</v>
      </c>
      <c r="S20" s="270">
        <v>0</v>
      </c>
      <c r="T20" s="270">
        <v>0</v>
      </c>
      <c r="U20" s="271">
        <v>0</v>
      </c>
    </row>
    <row r="21" spans="2:25" ht="18.95" customHeight="1">
      <c r="B21" s="402" t="s">
        <v>37</v>
      </c>
      <c r="C21" s="404" t="s">
        <v>33</v>
      </c>
      <c r="D21" s="215" t="s">
        <v>35</v>
      </c>
      <c r="E21" s="272">
        <v>0</v>
      </c>
      <c r="F21" s="273">
        <v>0</v>
      </c>
      <c r="G21" s="274">
        <v>0</v>
      </c>
      <c r="H21" s="274">
        <v>0</v>
      </c>
      <c r="I21" s="274">
        <v>0</v>
      </c>
      <c r="J21" s="274">
        <v>0</v>
      </c>
      <c r="K21" s="274">
        <v>0</v>
      </c>
      <c r="L21" s="274">
        <v>0</v>
      </c>
      <c r="M21" s="274">
        <v>0</v>
      </c>
      <c r="N21" s="274">
        <v>0</v>
      </c>
      <c r="O21" s="274">
        <v>0</v>
      </c>
      <c r="P21" s="274">
        <v>0</v>
      </c>
      <c r="Q21" s="274">
        <v>0</v>
      </c>
      <c r="R21" s="274">
        <v>0</v>
      </c>
      <c r="S21" s="274">
        <v>0</v>
      </c>
      <c r="T21" s="274">
        <v>0</v>
      </c>
      <c r="U21" s="275">
        <v>0</v>
      </c>
      <c r="V21" s="1"/>
    </row>
    <row r="22" spans="2:25" ht="18.95" customHeight="1">
      <c r="B22" s="400"/>
      <c r="C22" s="405"/>
      <c r="D22" s="212" t="s">
        <v>36</v>
      </c>
      <c r="E22" s="260">
        <v>0</v>
      </c>
      <c r="F22" s="261">
        <v>0</v>
      </c>
      <c r="G22" s="262">
        <v>0</v>
      </c>
      <c r="H22" s="262">
        <v>0</v>
      </c>
      <c r="I22" s="262">
        <v>0</v>
      </c>
      <c r="J22" s="262">
        <v>0</v>
      </c>
      <c r="K22" s="262">
        <v>0</v>
      </c>
      <c r="L22" s="262">
        <v>0</v>
      </c>
      <c r="M22" s="262">
        <v>0</v>
      </c>
      <c r="N22" s="262">
        <v>0</v>
      </c>
      <c r="O22" s="262">
        <v>0</v>
      </c>
      <c r="P22" s="262">
        <v>0</v>
      </c>
      <c r="Q22" s="262">
        <v>0</v>
      </c>
      <c r="R22" s="262">
        <v>0</v>
      </c>
      <c r="S22" s="262">
        <v>0</v>
      </c>
      <c r="T22" s="262">
        <v>0</v>
      </c>
      <c r="U22" s="263">
        <v>0</v>
      </c>
    </row>
    <row r="23" spans="2:25" ht="18.95" customHeight="1">
      <c r="B23" s="400"/>
      <c r="C23" s="406" t="s">
        <v>34</v>
      </c>
      <c r="D23" s="212" t="s">
        <v>35</v>
      </c>
      <c r="E23" s="260">
        <v>0</v>
      </c>
      <c r="F23" s="261">
        <v>0</v>
      </c>
      <c r="G23" s="262">
        <v>0</v>
      </c>
      <c r="H23" s="262">
        <v>0</v>
      </c>
      <c r="I23" s="262">
        <v>0</v>
      </c>
      <c r="J23" s="262">
        <v>0</v>
      </c>
      <c r="K23" s="262">
        <v>0</v>
      </c>
      <c r="L23" s="262">
        <v>0</v>
      </c>
      <c r="M23" s="262">
        <v>0</v>
      </c>
      <c r="N23" s="262">
        <v>0</v>
      </c>
      <c r="O23" s="262">
        <v>0</v>
      </c>
      <c r="P23" s="262">
        <v>0</v>
      </c>
      <c r="Q23" s="262">
        <v>0</v>
      </c>
      <c r="R23" s="262">
        <v>0</v>
      </c>
      <c r="S23" s="262">
        <v>0</v>
      </c>
      <c r="T23" s="262">
        <v>0</v>
      </c>
      <c r="U23" s="263">
        <v>0</v>
      </c>
      <c r="V23" s="3"/>
      <c r="W23" s="3"/>
      <c r="X23" s="3"/>
      <c r="Y23" s="3"/>
    </row>
    <row r="24" spans="2:25" ht="18.95" customHeight="1" thickBot="1">
      <c r="B24" s="403"/>
      <c r="C24" s="407"/>
      <c r="D24" s="216" t="s">
        <v>36</v>
      </c>
      <c r="E24" s="276">
        <v>0</v>
      </c>
      <c r="F24" s="277">
        <v>0</v>
      </c>
      <c r="G24" s="278">
        <v>0</v>
      </c>
      <c r="H24" s="278">
        <v>0</v>
      </c>
      <c r="I24" s="278">
        <v>0</v>
      </c>
      <c r="J24" s="278">
        <v>0</v>
      </c>
      <c r="K24" s="278">
        <v>0</v>
      </c>
      <c r="L24" s="278">
        <v>0</v>
      </c>
      <c r="M24" s="278">
        <v>0</v>
      </c>
      <c r="N24" s="278">
        <v>0</v>
      </c>
      <c r="O24" s="278">
        <v>0</v>
      </c>
      <c r="P24" s="278">
        <v>0</v>
      </c>
      <c r="Q24" s="278">
        <v>0</v>
      </c>
      <c r="R24" s="278">
        <v>0</v>
      </c>
      <c r="S24" s="278">
        <v>0</v>
      </c>
      <c r="T24" s="278">
        <v>0</v>
      </c>
      <c r="U24" s="279">
        <v>0</v>
      </c>
      <c r="V24" s="3"/>
      <c r="W24" s="3"/>
      <c r="X24" s="3"/>
      <c r="Y24" s="3"/>
    </row>
    <row r="25" spans="2:25" ht="18.95" customHeight="1" thickTop="1">
      <c r="B25" s="400" t="s">
        <v>119</v>
      </c>
      <c r="C25" s="386" t="s">
        <v>33</v>
      </c>
      <c r="D25" s="215" t="s">
        <v>35</v>
      </c>
      <c r="E25" s="272">
        <v>5</v>
      </c>
      <c r="F25" s="273">
        <f t="shared" ref="F25:U28" si="0">+F5+F9+F13+F17+F21</f>
        <v>0</v>
      </c>
      <c r="G25" s="274">
        <f t="shared" si="0"/>
        <v>0</v>
      </c>
      <c r="H25" s="274">
        <f t="shared" si="0"/>
        <v>0</v>
      </c>
      <c r="I25" s="274">
        <f t="shared" si="0"/>
        <v>0</v>
      </c>
      <c r="J25" s="274">
        <v>0</v>
      </c>
      <c r="K25" s="274">
        <v>1</v>
      </c>
      <c r="L25" s="274">
        <v>1</v>
      </c>
      <c r="M25" s="274">
        <v>1</v>
      </c>
      <c r="N25" s="274">
        <v>1</v>
      </c>
      <c r="O25" s="274">
        <v>1</v>
      </c>
      <c r="P25" s="274">
        <f t="shared" si="0"/>
        <v>0</v>
      </c>
      <c r="Q25" s="274">
        <v>0</v>
      </c>
      <c r="R25" s="274">
        <f t="shared" si="0"/>
        <v>0</v>
      </c>
      <c r="S25" s="274">
        <v>0</v>
      </c>
      <c r="T25" s="274">
        <f t="shared" si="0"/>
        <v>0</v>
      </c>
      <c r="U25" s="275">
        <f t="shared" si="0"/>
        <v>0</v>
      </c>
    </row>
    <row r="26" spans="2:25" ht="18.95" customHeight="1">
      <c r="B26" s="400"/>
      <c r="C26" s="378"/>
      <c r="D26" s="212" t="s">
        <v>36</v>
      </c>
      <c r="E26" s="260">
        <v>1</v>
      </c>
      <c r="F26" s="261">
        <f t="shared" si="0"/>
        <v>0</v>
      </c>
      <c r="G26" s="262">
        <f t="shared" si="0"/>
        <v>0</v>
      </c>
      <c r="H26" s="262">
        <f t="shared" si="0"/>
        <v>0</v>
      </c>
      <c r="I26" s="262">
        <f t="shared" si="0"/>
        <v>0</v>
      </c>
      <c r="J26" s="262">
        <v>0</v>
      </c>
      <c r="K26" s="262">
        <f t="shared" si="0"/>
        <v>0</v>
      </c>
      <c r="L26" s="262">
        <f t="shared" si="0"/>
        <v>0</v>
      </c>
      <c r="M26" s="262">
        <v>0</v>
      </c>
      <c r="N26" s="262">
        <f t="shared" si="0"/>
        <v>0</v>
      </c>
      <c r="O26" s="262">
        <f t="shared" si="0"/>
        <v>0</v>
      </c>
      <c r="P26" s="262">
        <v>0</v>
      </c>
      <c r="Q26" s="262">
        <f t="shared" si="0"/>
        <v>0</v>
      </c>
      <c r="R26" s="262">
        <v>1</v>
      </c>
      <c r="S26" s="262">
        <f t="shared" si="0"/>
        <v>0</v>
      </c>
      <c r="T26" s="262">
        <v>0</v>
      </c>
      <c r="U26" s="263">
        <v>0</v>
      </c>
    </row>
    <row r="27" spans="2:25" ht="18.95" customHeight="1">
      <c r="B27" s="400"/>
      <c r="C27" s="378" t="s">
        <v>34</v>
      </c>
      <c r="D27" s="212" t="s">
        <v>35</v>
      </c>
      <c r="E27" s="260">
        <v>1</v>
      </c>
      <c r="F27" s="261">
        <f t="shared" si="0"/>
        <v>0</v>
      </c>
      <c r="G27" s="262">
        <f t="shared" si="0"/>
        <v>0</v>
      </c>
      <c r="H27" s="262">
        <f t="shared" si="0"/>
        <v>0</v>
      </c>
      <c r="I27" s="262">
        <f t="shared" si="0"/>
        <v>0</v>
      </c>
      <c r="J27" s="262">
        <f t="shared" si="0"/>
        <v>0</v>
      </c>
      <c r="K27" s="262">
        <f t="shared" si="0"/>
        <v>0</v>
      </c>
      <c r="L27" s="262">
        <f t="shared" si="0"/>
        <v>0</v>
      </c>
      <c r="M27" s="262">
        <f t="shared" si="0"/>
        <v>0</v>
      </c>
      <c r="N27" s="262">
        <f t="shared" si="0"/>
        <v>0</v>
      </c>
      <c r="O27" s="262">
        <f t="shared" si="0"/>
        <v>0</v>
      </c>
      <c r="P27" s="262">
        <f t="shared" si="0"/>
        <v>0</v>
      </c>
      <c r="Q27" s="262">
        <f t="shared" si="0"/>
        <v>0</v>
      </c>
      <c r="R27" s="262">
        <v>0</v>
      </c>
      <c r="S27" s="262">
        <f t="shared" si="0"/>
        <v>0</v>
      </c>
      <c r="T27" s="262">
        <v>1</v>
      </c>
      <c r="U27" s="263">
        <v>0</v>
      </c>
    </row>
    <row r="28" spans="2:25" ht="18.95" customHeight="1" thickBot="1">
      <c r="B28" s="401"/>
      <c r="C28" s="387"/>
      <c r="D28" s="213" t="s">
        <v>36</v>
      </c>
      <c r="E28" s="268">
        <v>1</v>
      </c>
      <c r="F28" s="269">
        <f t="shared" si="0"/>
        <v>0</v>
      </c>
      <c r="G28" s="270">
        <f t="shared" si="0"/>
        <v>0</v>
      </c>
      <c r="H28" s="270">
        <f t="shared" si="0"/>
        <v>0</v>
      </c>
      <c r="I28" s="270">
        <f t="shared" si="0"/>
        <v>0</v>
      </c>
      <c r="J28" s="270">
        <f t="shared" si="0"/>
        <v>0</v>
      </c>
      <c r="K28" s="270">
        <f t="shared" si="0"/>
        <v>0</v>
      </c>
      <c r="L28" s="270">
        <f t="shared" si="0"/>
        <v>0</v>
      </c>
      <c r="M28" s="270">
        <f t="shared" si="0"/>
        <v>0</v>
      </c>
      <c r="N28" s="270">
        <v>0</v>
      </c>
      <c r="O28" s="270">
        <f t="shared" si="0"/>
        <v>0</v>
      </c>
      <c r="P28" s="270">
        <f t="shared" si="0"/>
        <v>0</v>
      </c>
      <c r="Q28" s="270">
        <f t="shared" si="0"/>
        <v>0</v>
      </c>
      <c r="R28" s="270">
        <f t="shared" si="0"/>
        <v>0</v>
      </c>
      <c r="S28" s="270">
        <v>1</v>
      </c>
      <c r="T28" s="270">
        <f t="shared" si="0"/>
        <v>0</v>
      </c>
      <c r="U28" s="271">
        <f t="shared" si="0"/>
        <v>0</v>
      </c>
    </row>
  </sheetData>
  <sheetProtection selectLockedCells="1"/>
  <mergeCells count="22">
    <mergeCell ref="B1:E1"/>
    <mergeCell ref="B25:B28"/>
    <mergeCell ref="C25:C26"/>
    <mergeCell ref="C27:C28"/>
    <mergeCell ref="B5:B8"/>
    <mergeCell ref="B21:B24"/>
    <mergeCell ref="C21:C22"/>
    <mergeCell ref="C23:C24"/>
    <mergeCell ref="C13:C14"/>
    <mergeCell ref="C15:C16"/>
    <mergeCell ref="B17:B20"/>
    <mergeCell ref="C17:C18"/>
    <mergeCell ref="U3:U4"/>
    <mergeCell ref="C19:C20"/>
    <mergeCell ref="B13:B16"/>
    <mergeCell ref="B9:B12"/>
    <mergeCell ref="C11:C12"/>
    <mergeCell ref="C9:C10"/>
    <mergeCell ref="C7:C8"/>
    <mergeCell ref="C5:C6"/>
    <mergeCell ref="D2:E4"/>
    <mergeCell ref="B2:C4"/>
  </mergeCells>
  <phoneticPr fontId="8"/>
  <dataValidations count="1">
    <dataValidation imeMode="off" allowBlank="1" showInputMessage="1" showErrorMessage="1" sqref="E5:U24 E25:E28"/>
  </dataValidations>
  <pageMargins left="0.39370078740157483" right="0.19685039370078741" top="0.78740157480314965" bottom="0.19685039370078741" header="0.51181102362204722" footer="0.31496062992125984"/>
  <pageSetup paperSize="9" scale="98" firstPageNumber="7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平成27年中の主な出来事</vt:lpstr>
      <vt:lpstr>火災統計</vt:lpstr>
      <vt:lpstr>月別6-1</vt:lpstr>
      <vt:lpstr>原因・種別</vt:lpstr>
      <vt:lpstr>署所別・原因</vt:lpstr>
      <vt:lpstr>四季別</vt:lpstr>
      <vt:lpstr>時間帯別・火災原因別6-5</vt:lpstr>
      <vt:lpstr>校区別・火災原因別</vt:lpstr>
      <vt:lpstr>人的被害の状況</vt:lpstr>
      <vt:lpstr>各年の火災の状況・被害状況</vt:lpstr>
      <vt:lpstr>火災統計!Print_Area</vt:lpstr>
      <vt:lpstr>各年の火災の状況・被害状況!Print_Area</vt:lpstr>
      <vt:lpstr>'月別6-1'!Print_Area</vt:lpstr>
      <vt:lpstr>原因・種別!Print_Area</vt:lpstr>
      <vt:lpstr>校区別・火災原因別!Print_Area</vt:lpstr>
      <vt:lpstr>四季別!Print_Area</vt:lpstr>
      <vt:lpstr>'時間帯別・火災原因別6-5'!Print_Area</vt:lpstr>
      <vt:lpstr>署所別・原因!Print_Area</vt:lpstr>
      <vt:lpstr>人的被害の状況!Print_Area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岸和田市消防本部総務課</dc:creator>
  <cp:lastModifiedBy>user</cp:lastModifiedBy>
  <cp:lastPrinted>2025-06-17T08:53:07Z</cp:lastPrinted>
  <dcterms:created xsi:type="dcterms:W3CDTF">2003-12-25T07:31:45Z</dcterms:created>
  <dcterms:modified xsi:type="dcterms:W3CDTF">2025-06-17T08:54:04Z</dcterms:modified>
</cp:coreProperties>
</file>