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５．給付担当\3.給付庶務\★物価高騰\R7\"/>
    </mc:Choice>
  </mc:AlternateContent>
  <xr:revisionPtr revIDLastSave="0" documentId="13_ncr:1_{17C89905-B1C1-4141-B4A9-BEEC1C35543A}" xr6:coauthVersionLast="47" xr6:coauthVersionMax="47" xr10:uidLastSave="{00000000-0000-0000-0000-000000000000}"/>
  <bookViews>
    <workbookView xWindow="-108" yWindow="-108" windowWidth="23256" windowHeight="13896" xr2:uid="{00000000-000D-0000-FFFF-FFFF00000000}"/>
  </bookViews>
  <sheets>
    <sheet name="申請書" sheetId="1" r:id="rId1"/>
    <sheet name="様式第1号" sheetId="2" r:id="rId2"/>
    <sheet name="参照元" sheetId="3" r:id="rId3"/>
  </sheets>
  <definedNames>
    <definedName name="_xlnm._FilterDatabase" localSheetId="0" hidden="1">申請書!$B$2:$L$2</definedName>
    <definedName name="_xlnm.Print_Area" localSheetId="0">申請書!$B$2:$L$43</definedName>
    <definedName name="_xlnm.Print_Area" localSheetId="1">様式第1号!$B$2:$J$18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2" l="1"/>
  <c r="O35" i="1" l="1"/>
  <c r="M35" i="1" s="1"/>
  <c r="O34" i="1"/>
  <c r="M34" i="1" s="1"/>
  <c r="O33" i="1"/>
  <c r="M33" i="1" s="1"/>
  <c r="O31" i="1"/>
  <c r="M31" i="1" s="1"/>
  <c r="Q38" i="1" l="1"/>
  <c r="O39" i="1" s="1"/>
  <c r="M38" i="1" l="1"/>
  <c r="M39" i="1"/>
  <c r="O38" i="1"/>
  <c r="O43" i="1"/>
  <c r="M43" i="1" s="1"/>
  <c r="O42" i="1"/>
  <c r="M42" i="1" s="1"/>
  <c r="O41" i="1"/>
  <c r="M41" i="1" s="1"/>
  <c r="J20" i="1"/>
  <c r="J21" i="1"/>
  <c r="J22" i="1"/>
  <c r="J23" i="1"/>
  <c r="J24" i="1"/>
  <c r="O11" i="1"/>
  <c r="M11" i="1" s="1"/>
  <c r="O10" i="1"/>
  <c r="M10" i="1" s="1"/>
  <c r="O9" i="1"/>
  <c r="M9" i="1" l="1"/>
  <c r="J25" i="1"/>
  <c r="J27" i="1" s="1"/>
  <c r="K2" i="2"/>
  <c r="N6" i="2"/>
  <c r="N16" i="2" s="1"/>
  <c r="F15" i="2"/>
  <c r="I15" i="2" s="1"/>
  <c r="F14" i="2"/>
  <c r="I14" i="2" s="1"/>
  <c r="F13" i="2"/>
  <c r="F12" i="2"/>
  <c r="I12" i="2" s="1"/>
  <c r="F11" i="2"/>
  <c r="I11" i="2" s="1"/>
  <c r="F10" i="2"/>
  <c r="I10" i="2" s="1"/>
  <c r="F9" i="2"/>
  <c r="I9" i="2" s="1"/>
  <c r="F8" i="2"/>
  <c r="I8" i="2" s="1"/>
  <c r="F7" i="2"/>
  <c r="I7" i="2" s="1"/>
  <c r="F6" i="2"/>
  <c r="I6" i="2" s="1"/>
  <c r="I13" i="2" l="1"/>
  <c r="O13" i="2" s="1"/>
  <c r="K13" i="2" s="1"/>
  <c r="O15" i="2"/>
  <c r="K15" i="2" s="1"/>
  <c r="O14" i="2"/>
  <c r="K14" i="2" s="1"/>
  <c r="O11" i="2"/>
  <c r="K11" i="2" s="1"/>
  <c r="O10" i="2"/>
  <c r="K10" i="2" s="1"/>
  <c r="O8" i="2"/>
  <c r="K8" i="2" s="1"/>
  <c r="O12" i="2"/>
  <c r="K12" i="2" s="1"/>
  <c r="O7" i="2"/>
  <c r="K7" i="2" s="1"/>
  <c r="O9" i="2"/>
  <c r="K9" i="2" s="1"/>
  <c r="O6" i="2"/>
  <c r="O16" i="2" l="1"/>
  <c r="K6" i="2"/>
  <c r="I16" i="2"/>
  <c r="K16" i="2" l="1"/>
  <c r="P6" i="2"/>
  <c r="P16" i="2" s="1"/>
  <c r="M16" i="2" s="1"/>
  <c r="O2" i="1" s="1"/>
  <c r="B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M37" authorId="0" shapeId="0" xr:uid="{00000000-0006-0000-0000-000001000000}">
      <text>
        <r>
          <rPr>
            <sz val="9"/>
            <color indexed="81"/>
            <rFont val="MS P ゴシック"/>
            <family val="3"/>
            <charset val="128"/>
          </rPr>
          <t xml:space="preserve">申請者と振込先の口座が異ならないか確認し、同じ場合は『申請者と振込先の口座名義人が同じ』に変更してください。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F4" authorId="0" shapeId="0" xr:uid="{00000000-0006-0000-0100-000001000000}">
      <text>
        <r>
          <rPr>
            <sz val="9"/>
            <color indexed="81"/>
            <rFont val="MS P ゴシック"/>
            <family val="3"/>
            <charset val="128"/>
          </rPr>
          <t>対象サービス（H列）をリストから選択すると自動で表示されます。</t>
        </r>
      </text>
    </comment>
  </commentList>
</comments>
</file>

<file path=xl/sharedStrings.xml><?xml version="1.0" encoding="utf-8"?>
<sst xmlns="http://schemas.openxmlformats.org/spreadsheetml/2006/main" count="154" uniqueCount="104">
  <si>
    <t>№</t>
    <phoneticPr fontId="2"/>
  </si>
  <si>
    <t>事業所番号</t>
    <rPh sb="0" eb="3">
      <t>ジギョウショ</t>
    </rPh>
    <rPh sb="3" eb="5">
      <t>バンゴウ</t>
    </rPh>
    <phoneticPr fontId="2"/>
  </si>
  <si>
    <t>事業所名</t>
    <rPh sb="0" eb="3">
      <t>ジギョウショ</t>
    </rPh>
    <rPh sb="3" eb="4">
      <t>メイ</t>
    </rPh>
    <phoneticPr fontId="2"/>
  </si>
  <si>
    <t>事業所所在地</t>
    <rPh sb="0" eb="3">
      <t>ジギョウショ</t>
    </rPh>
    <rPh sb="3" eb="6">
      <t>ショザイチ</t>
    </rPh>
    <phoneticPr fontId="2"/>
  </si>
  <si>
    <t>事業種種別</t>
    <rPh sb="0" eb="2">
      <t>ジギョウ</t>
    </rPh>
    <rPh sb="2" eb="3">
      <t>シュ</t>
    </rPh>
    <rPh sb="3" eb="5">
      <t>シュベツ</t>
    </rPh>
    <phoneticPr fontId="2"/>
  </si>
  <si>
    <t>対象サービス</t>
    <rPh sb="0" eb="2">
      <t>タイショウ</t>
    </rPh>
    <phoneticPr fontId="2"/>
  </si>
  <si>
    <t>助成金額</t>
    <rPh sb="0" eb="2">
      <t>ジョセイ</t>
    </rPh>
    <rPh sb="2" eb="4">
      <t>キンガク</t>
    </rPh>
    <phoneticPr fontId="2"/>
  </si>
  <si>
    <t>助成金合計額</t>
    <rPh sb="0" eb="3">
      <t>ジョセイキン</t>
    </rPh>
    <rPh sb="3" eb="5">
      <t>ゴウケイ</t>
    </rPh>
    <rPh sb="5" eb="6">
      <t>ガク</t>
    </rPh>
    <phoneticPr fontId="2"/>
  </si>
  <si>
    <t>円</t>
    <rPh sb="0" eb="1">
      <t>エン</t>
    </rPh>
    <phoneticPr fontId="2"/>
  </si>
  <si>
    <t>事業所種別</t>
    <rPh sb="0" eb="3">
      <t>ジギョウショ</t>
    </rPh>
    <rPh sb="3" eb="5">
      <t>シュベツ</t>
    </rPh>
    <phoneticPr fontId="2"/>
  </si>
  <si>
    <t>訪問系</t>
    <rPh sb="0" eb="2">
      <t>ホウモン</t>
    </rPh>
    <rPh sb="2" eb="3">
      <t>ケイ</t>
    </rPh>
    <phoneticPr fontId="2"/>
  </si>
  <si>
    <t>通所系</t>
    <rPh sb="0" eb="2">
      <t>ツウショ</t>
    </rPh>
    <rPh sb="2" eb="3">
      <t>ケイ</t>
    </rPh>
    <phoneticPr fontId="2"/>
  </si>
  <si>
    <t>入所系</t>
    <rPh sb="0" eb="2">
      <t>ニュウショ</t>
    </rPh>
    <rPh sb="2" eb="3">
      <t>ケイ</t>
    </rPh>
    <phoneticPr fontId="2"/>
  </si>
  <si>
    <t>訪問介護</t>
    <rPh sb="0" eb="2">
      <t>ホウモン</t>
    </rPh>
    <rPh sb="2" eb="4">
      <t>カイゴ</t>
    </rPh>
    <phoneticPr fontId="2"/>
  </si>
  <si>
    <t>訪問入浴介護</t>
    <rPh sb="0" eb="2">
      <t>ホウモン</t>
    </rPh>
    <rPh sb="2" eb="4">
      <t>ニュウヨク</t>
    </rPh>
    <rPh sb="4" eb="6">
      <t>カイゴ</t>
    </rPh>
    <phoneticPr fontId="2"/>
  </si>
  <si>
    <t>訪問看護</t>
    <rPh sb="0" eb="2">
      <t>ホウモン</t>
    </rPh>
    <rPh sb="2" eb="4">
      <t>カンゴ</t>
    </rPh>
    <phoneticPr fontId="2"/>
  </si>
  <si>
    <t>訪問リハビリテーション</t>
    <rPh sb="0" eb="2">
      <t>ホウモン</t>
    </rPh>
    <phoneticPr fontId="2"/>
  </si>
  <si>
    <t>福祉用具貸与・販売</t>
    <rPh sb="0" eb="2">
      <t>フクシ</t>
    </rPh>
    <rPh sb="2" eb="4">
      <t>ヨウグ</t>
    </rPh>
    <rPh sb="4" eb="6">
      <t>タイヨ</t>
    </rPh>
    <rPh sb="7" eb="9">
      <t>ハンバイ</t>
    </rPh>
    <phoneticPr fontId="2"/>
  </si>
  <si>
    <t>定期巡回・随時対応型訪問介護看護</t>
    <rPh sb="0" eb="2">
      <t>テイキ</t>
    </rPh>
    <rPh sb="2" eb="4">
      <t>ジュンカイ</t>
    </rPh>
    <rPh sb="5" eb="16">
      <t>ズイジタイオウガタホウモンカイゴカンゴ</t>
    </rPh>
    <phoneticPr fontId="2"/>
  </si>
  <si>
    <t>居宅介護支援</t>
    <rPh sb="0" eb="2">
      <t>キョタク</t>
    </rPh>
    <rPh sb="2" eb="4">
      <t>カイゴ</t>
    </rPh>
    <rPh sb="4" eb="6">
      <t>シエン</t>
    </rPh>
    <phoneticPr fontId="2"/>
  </si>
  <si>
    <t>介護予防支援</t>
    <rPh sb="0" eb="2">
      <t>カイゴ</t>
    </rPh>
    <rPh sb="2" eb="4">
      <t>ヨボウ</t>
    </rPh>
    <rPh sb="4" eb="6">
      <t>シエン</t>
    </rPh>
    <phoneticPr fontId="2"/>
  </si>
  <si>
    <t>第1号訪問事業</t>
    <rPh sb="0" eb="1">
      <t>ダイ</t>
    </rPh>
    <rPh sb="2" eb="3">
      <t>ゴウ</t>
    </rPh>
    <rPh sb="3" eb="5">
      <t>ホウモン</t>
    </rPh>
    <rPh sb="5" eb="7">
      <t>ジギョウ</t>
    </rPh>
    <phoneticPr fontId="2"/>
  </si>
  <si>
    <t>通所介護</t>
    <rPh sb="0" eb="2">
      <t>ツウショ</t>
    </rPh>
    <rPh sb="2" eb="4">
      <t>カイゴ</t>
    </rPh>
    <phoneticPr fontId="2"/>
  </si>
  <si>
    <t>通所リハビリテーション</t>
    <rPh sb="0" eb="2">
      <t>ツウショ</t>
    </rPh>
    <phoneticPr fontId="2"/>
  </si>
  <si>
    <t>地域密着型通所介護</t>
    <rPh sb="0" eb="5">
      <t>チイキミッチャクガタ</t>
    </rPh>
    <rPh sb="5" eb="7">
      <t>ツウショ</t>
    </rPh>
    <rPh sb="7" eb="9">
      <t>カイゴ</t>
    </rPh>
    <phoneticPr fontId="2"/>
  </si>
  <si>
    <t>認知症対応型通所介護</t>
    <rPh sb="0" eb="10">
      <t>ニンチショウタイオウガタツウショカイゴ</t>
    </rPh>
    <phoneticPr fontId="2"/>
  </si>
  <si>
    <t>小規模多機能型居宅介護</t>
    <rPh sb="0" eb="11">
      <t>ショウキボタキノウガタキョタクカイゴ</t>
    </rPh>
    <phoneticPr fontId="2"/>
  </si>
  <si>
    <t>第1号通所事業</t>
    <rPh sb="0" eb="1">
      <t>ダイ</t>
    </rPh>
    <rPh sb="2" eb="3">
      <t>ゴウ</t>
    </rPh>
    <rPh sb="3" eb="5">
      <t>ツウショ</t>
    </rPh>
    <rPh sb="5" eb="7">
      <t>ジギョウ</t>
    </rPh>
    <phoneticPr fontId="2"/>
  </si>
  <si>
    <t>法人名【</t>
    <rPh sb="0" eb="2">
      <t>ホウジン</t>
    </rPh>
    <rPh sb="2" eb="3">
      <t>メイ</t>
    </rPh>
    <phoneticPr fontId="2"/>
  </si>
  <si>
    <t>】</t>
    <phoneticPr fontId="2"/>
  </si>
  <si>
    <t>短期入所生活介護</t>
    <rPh sb="0" eb="2">
      <t>タンキ</t>
    </rPh>
    <rPh sb="2" eb="4">
      <t>ニュウショ</t>
    </rPh>
    <rPh sb="4" eb="6">
      <t>セイカツ</t>
    </rPh>
    <rPh sb="6" eb="8">
      <t>カイゴ</t>
    </rPh>
    <phoneticPr fontId="2"/>
  </si>
  <si>
    <t>特定施設入居者生活介護</t>
    <rPh sb="0" eb="2">
      <t>トクテイ</t>
    </rPh>
    <rPh sb="2" eb="4">
      <t>シセツ</t>
    </rPh>
    <rPh sb="4" eb="7">
      <t>ニュウキョシャ</t>
    </rPh>
    <rPh sb="7" eb="9">
      <t>セイカツ</t>
    </rPh>
    <rPh sb="9" eb="11">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</si>
  <si>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</si>
  <si>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</si>
  <si>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介護老人福祉施設</t>
    <rPh sb="0" eb="8">
      <t>カイゴロウジンフクシシセツ</t>
    </rPh>
    <phoneticPr fontId="2"/>
  </si>
  <si>
    <t>介護老人保健施設</t>
    <rPh sb="0" eb="8">
      <t>カイゴロウジンホケンシセツ</t>
    </rPh>
    <phoneticPr fontId="2"/>
  </si>
  <si>
    <t>介護医療院</t>
    <rPh sb="0" eb="2">
      <t>カイゴ</t>
    </rPh>
    <rPh sb="2" eb="4">
      <t>イリョウ</t>
    </rPh>
    <rPh sb="4" eb="5">
      <t>イン</t>
    </rPh>
    <phoneticPr fontId="2"/>
  </si>
  <si>
    <t>軽費老人ホーム</t>
    <rPh sb="0" eb="2">
      <t>ケイヒ</t>
    </rPh>
    <rPh sb="2" eb="4">
      <t>ロウジン</t>
    </rPh>
    <phoneticPr fontId="2"/>
  </si>
  <si>
    <t>夜間対応型訪問介護</t>
    <rPh sb="0" eb="2">
      <t>ヤカン</t>
    </rPh>
    <rPh sb="2" eb="5">
      <t>タイオウガタ</t>
    </rPh>
    <rPh sb="5" eb="7">
      <t>ホウモン</t>
    </rPh>
    <rPh sb="7" eb="9">
      <t>カイゴ</t>
    </rPh>
    <phoneticPr fontId="2"/>
  </si>
  <si>
    <t>各項目
チェック</t>
    <rPh sb="0" eb="3">
      <t>カクコウモク</t>
    </rPh>
    <phoneticPr fontId="2"/>
  </si>
  <si>
    <t>法人
チェック</t>
    <rPh sb="0" eb="2">
      <t>ホウジン</t>
    </rPh>
    <phoneticPr fontId="2"/>
  </si>
  <si>
    <t>エラー
合計</t>
    <rPh sb="4" eb="6">
      <t>ゴウケイ</t>
    </rPh>
    <phoneticPr fontId="2"/>
  </si>
  <si>
    <t>岸和田市介護サービス等事業所助成金交付申請書兼請求書</t>
    <rPh sb="0" eb="4">
      <t>キシワダシ</t>
    </rPh>
    <rPh sb="4" eb="6">
      <t>カイゴ</t>
    </rPh>
    <rPh sb="10" eb="11">
      <t>ナド</t>
    </rPh>
    <rPh sb="11" eb="14">
      <t>ジギョウショ</t>
    </rPh>
    <rPh sb="14" eb="17">
      <t>ジョセイキン</t>
    </rPh>
    <rPh sb="17" eb="19">
      <t>コウフ</t>
    </rPh>
    <rPh sb="19" eb="21">
      <t>シンセイ</t>
    </rPh>
    <rPh sb="21" eb="22">
      <t>ショ</t>
    </rPh>
    <rPh sb="22" eb="23">
      <t>ケン</t>
    </rPh>
    <rPh sb="23" eb="26">
      <t>セイキュウショ</t>
    </rPh>
    <phoneticPr fontId="2"/>
  </si>
  <si>
    <t>岸和田市長　様</t>
    <rPh sb="0" eb="5">
      <t>キシワダシチョウ</t>
    </rPh>
    <rPh sb="6" eb="7">
      <t>サマ</t>
    </rPh>
    <phoneticPr fontId="2"/>
  </si>
  <si>
    <t>印</t>
    <rPh sb="0" eb="1">
      <t>シルシ</t>
    </rPh>
    <phoneticPr fontId="2"/>
  </si>
  <si>
    <t>記</t>
    <rPh sb="0" eb="1">
      <t>シル</t>
    </rPh>
    <phoneticPr fontId="2"/>
  </si>
  <si>
    <t>区分</t>
    <rPh sb="0" eb="2">
      <t>クブン</t>
    </rPh>
    <phoneticPr fontId="2"/>
  </si>
  <si>
    <t>訪問系</t>
    <rPh sb="0" eb="2">
      <t>ホウモン</t>
    </rPh>
    <rPh sb="2" eb="3">
      <t>ケイ</t>
    </rPh>
    <phoneticPr fontId="2"/>
  </si>
  <si>
    <t>通所系</t>
    <rPh sb="0" eb="2">
      <t>ツウショ</t>
    </rPh>
    <rPh sb="2" eb="3">
      <t>ケイ</t>
    </rPh>
    <phoneticPr fontId="2"/>
  </si>
  <si>
    <t>入所系</t>
    <rPh sb="0" eb="2">
      <t>ニュウショ</t>
    </rPh>
    <rPh sb="2" eb="3">
      <t>ケイ</t>
    </rPh>
    <phoneticPr fontId="2"/>
  </si>
  <si>
    <t>（定員20名以下）</t>
    <rPh sb="1" eb="3">
      <t>テイイン</t>
    </rPh>
    <rPh sb="5" eb="6">
      <t>メイ</t>
    </rPh>
    <rPh sb="6" eb="8">
      <t>イカ</t>
    </rPh>
    <phoneticPr fontId="2"/>
  </si>
  <si>
    <t>（定員21名以上60名以下）</t>
    <rPh sb="1" eb="3">
      <t>テイイン</t>
    </rPh>
    <rPh sb="5" eb="8">
      <t>メイイジョウ</t>
    </rPh>
    <rPh sb="10" eb="11">
      <t>メイ</t>
    </rPh>
    <rPh sb="11" eb="13">
      <t>イカ</t>
    </rPh>
    <phoneticPr fontId="2"/>
  </si>
  <si>
    <t>（定員61名以上）</t>
    <rPh sb="1" eb="3">
      <t>テイイン</t>
    </rPh>
    <rPh sb="5" eb="6">
      <t>メイ</t>
    </rPh>
    <rPh sb="6" eb="8">
      <t>イジョウ</t>
    </rPh>
    <phoneticPr fontId="2"/>
  </si>
  <si>
    <t>円</t>
    <rPh sb="0" eb="1">
      <t>エン</t>
    </rPh>
    <phoneticPr fontId="2"/>
  </si>
  <si>
    <t>※　申請者と振込先の口座名義人が異なる場合は、以下に記入・押印してください。</t>
    <rPh sb="2" eb="5">
      <t>シンセイシャ</t>
    </rPh>
    <rPh sb="6" eb="9">
      <t>フリコミサキ</t>
    </rPh>
    <rPh sb="10" eb="12">
      <t>コウザ</t>
    </rPh>
    <rPh sb="12" eb="14">
      <t>メイギ</t>
    </rPh>
    <rPh sb="14" eb="15">
      <t>ニン</t>
    </rPh>
    <rPh sb="16" eb="17">
      <t>コト</t>
    </rPh>
    <rPh sb="19" eb="21">
      <t>バアイ</t>
    </rPh>
    <rPh sb="23" eb="25">
      <t>イカ</t>
    </rPh>
    <rPh sb="26" eb="28">
      <t>キニュウ</t>
    </rPh>
    <rPh sb="29" eb="31">
      <t>オウイン</t>
    </rPh>
    <phoneticPr fontId="2"/>
  </si>
  <si>
    <t>　私は、上記の口座名義人に助成金の受領に関する一切の権限を委任します。</t>
    <rPh sb="1" eb="2">
      <t>ワタシ</t>
    </rPh>
    <rPh sb="4" eb="6">
      <t>ジョウキ</t>
    </rPh>
    <rPh sb="7" eb="9">
      <t>コウザ</t>
    </rPh>
    <rPh sb="9" eb="11">
      <t>メイギ</t>
    </rPh>
    <rPh sb="11" eb="12">
      <t>ニン</t>
    </rPh>
    <rPh sb="13" eb="16">
      <t>ジョセイキン</t>
    </rPh>
    <rPh sb="17" eb="19">
      <t>ジュリョウ</t>
    </rPh>
    <rPh sb="20" eb="21">
      <t>カン</t>
    </rPh>
    <rPh sb="23" eb="25">
      <t>イッサイ</t>
    </rPh>
    <rPh sb="26" eb="28">
      <t>ケンゲン</t>
    </rPh>
    <rPh sb="29" eb="31">
      <t>イニン</t>
    </rPh>
    <phoneticPr fontId="2"/>
  </si>
  <si>
    <t>連絡先（電話番号）</t>
    <rPh sb="0" eb="3">
      <t>レンラクサキ</t>
    </rPh>
    <rPh sb="4" eb="6">
      <t>デンワ</t>
    </rPh>
    <rPh sb="6" eb="8">
      <t>バンゴウ</t>
    </rPh>
    <phoneticPr fontId="2"/>
  </si>
  <si>
    <t>担当者名</t>
    <rPh sb="0" eb="3">
      <t>タントウシャ</t>
    </rPh>
    <rPh sb="3" eb="4">
      <t>メイ</t>
    </rPh>
    <phoneticPr fontId="2"/>
  </si>
  <si>
    <t>メールアドレス</t>
    <phoneticPr fontId="2"/>
  </si>
  <si>
    <t>金</t>
    <rPh sb="0" eb="1">
      <t>キン</t>
    </rPh>
    <phoneticPr fontId="2"/>
  </si>
  <si>
    <t>（申請者）</t>
    <phoneticPr fontId="2"/>
  </si>
  <si>
    <t>法人所在地</t>
    <phoneticPr fontId="2"/>
  </si>
  <si>
    <t>法人名</t>
    <phoneticPr fontId="2"/>
  </si>
  <si>
    <t>代表者</t>
    <phoneticPr fontId="2"/>
  </si>
  <si>
    <t>　各事業所の詳細は別紙に記入すること。</t>
    <rPh sb="1" eb="5">
      <t>カクジギョウショ</t>
    </rPh>
    <rPh sb="6" eb="8">
      <t>ショウサイ</t>
    </rPh>
    <rPh sb="9" eb="11">
      <t>ベッシ</t>
    </rPh>
    <rPh sb="12" eb="14">
      <t>キニュウ</t>
    </rPh>
    <phoneticPr fontId="2"/>
  </si>
  <si>
    <t>１　助成金の支給を受けようとする事業所数等</t>
    <rPh sb="2" eb="5">
      <t>ジョセイキン</t>
    </rPh>
    <rPh sb="6" eb="8">
      <t>シキュウ</t>
    </rPh>
    <rPh sb="9" eb="10">
      <t>ウ</t>
    </rPh>
    <rPh sb="16" eb="19">
      <t>ジギョウショ</t>
    </rPh>
    <rPh sb="19" eb="20">
      <t>カズ</t>
    </rPh>
    <rPh sb="20" eb="21">
      <t>ナド</t>
    </rPh>
    <phoneticPr fontId="2"/>
  </si>
  <si>
    <t>様式第１号（第５条関係）</t>
    <rPh sb="0" eb="2">
      <t>ヨウシキ</t>
    </rPh>
    <rPh sb="2" eb="3">
      <t>ダイ</t>
    </rPh>
    <rPh sb="4" eb="5">
      <t>ゴウ</t>
    </rPh>
    <rPh sb="6" eb="7">
      <t>ダイ</t>
    </rPh>
    <rPh sb="8" eb="9">
      <t>ジョウ</t>
    </rPh>
    <rPh sb="9" eb="11">
      <t>カンケイ</t>
    </rPh>
    <phoneticPr fontId="2"/>
  </si>
  <si>
    <t>単価（Ａ）</t>
    <rPh sb="0" eb="2">
      <t>タンカ</t>
    </rPh>
    <phoneticPr fontId="2"/>
  </si>
  <si>
    <t>事業所数（Ｂ)</t>
    <rPh sb="0" eb="3">
      <t>ジギョウショ</t>
    </rPh>
    <rPh sb="3" eb="4">
      <t>スウ</t>
    </rPh>
    <phoneticPr fontId="2"/>
  </si>
  <si>
    <t>小計（Ａ×Ｂ）</t>
    <rPh sb="0" eb="2">
      <t>ショウケイ</t>
    </rPh>
    <phoneticPr fontId="2"/>
  </si>
  <si>
    <t>助成金額合計（Ｃ)　</t>
    <rPh sb="0" eb="3">
      <t>ジョセイキン</t>
    </rPh>
    <rPh sb="3" eb="4">
      <t>ガク</t>
    </rPh>
    <rPh sb="4" eb="6">
      <t>ゴウケイ</t>
    </rPh>
    <phoneticPr fontId="2"/>
  </si>
  <si>
    <t>２　助成金請求金額（Ｃ)</t>
    <rPh sb="2" eb="5">
      <t>ジョセイキン</t>
    </rPh>
    <rPh sb="5" eb="7">
      <t>セイキュウ</t>
    </rPh>
    <rPh sb="7" eb="9">
      <t>キンガク</t>
    </rPh>
    <phoneticPr fontId="2"/>
  </si>
  <si>
    <t>３　振込先金融機関</t>
    <rPh sb="2" eb="5">
      <t>フリコミサキ</t>
    </rPh>
    <rPh sb="5" eb="7">
      <t>キンユウ</t>
    </rPh>
    <rPh sb="7" eb="9">
      <t>キカン</t>
    </rPh>
    <phoneticPr fontId="2"/>
  </si>
  <si>
    <t>４　法人連絡先</t>
    <rPh sb="2" eb="4">
      <t>ホウジン</t>
    </rPh>
    <rPh sb="4" eb="7">
      <t>レンラクサキ</t>
    </rPh>
    <phoneticPr fontId="2"/>
  </si>
  <si>
    <t>様式第１号　別紙</t>
    <rPh sb="0" eb="2">
      <t>ヨウシキ</t>
    </rPh>
    <rPh sb="2" eb="3">
      <t>ダイ</t>
    </rPh>
    <rPh sb="4" eb="5">
      <t>ゴウ</t>
    </rPh>
    <rPh sb="6" eb="8">
      <t>ベッシ</t>
    </rPh>
    <phoneticPr fontId="2"/>
  </si>
  <si>
    <t>金額
チェック</t>
    <rPh sb="0" eb="2">
      <t>キンガク</t>
    </rPh>
    <phoneticPr fontId="2"/>
  </si>
  <si>
    <t>空白チェック</t>
    <rPh sb="0" eb="2">
      <t>クウハク</t>
    </rPh>
    <phoneticPr fontId="2"/>
  </si>
  <si>
    <t>：</t>
    <phoneticPr fontId="2"/>
  </si>
  <si>
    <t>　　 法　人　所　在　地</t>
    <rPh sb="3" eb="4">
      <t>ホウ</t>
    </rPh>
    <rPh sb="5" eb="6">
      <t>ヒト</t>
    </rPh>
    <rPh sb="7" eb="8">
      <t>ショ</t>
    </rPh>
    <rPh sb="9" eb="10">
      <t>ザイ</t>
    </rPh>
    <rPh sb="11" eb="12">
      <t>チ</t>
    </rPh>
    <phoneticPr fontId="2"/>
  </si>
  <si>
    <t>　　 法 人 名・代 表 者</t>
    <rPh sb="3" eb="4">
      <t>ホウ</t>
    </rPh>
    <rPh sb="5" eb="6">
      <t>ヒト</t>
    </rPh>
    <rPh sb="7" eb="8">
      <t>メイ</t>
    </rPh>
    <rPh sb="9" eb="10">
      <t>ダイ</t>
    </rPh>
    <rPh sb="11" eb="12">
      <t>ヒョウ</t>
    </rPh>
    <rPh sb="13" eb="14">
      <t>シャ</t>
    </rPh>
    <phoneticPr fontId="2"/>
  </si>
  <si>
    <t>令和　　年　　月　　日　</t>
    <rPh sb="0" eb="2">
      <t>レイワ</t>
    </rPh>
    <rPh sb="4" eb="5">
      <t>ネン</t>
    </rPh>
    <rPh sb="7" eb="8">
      <t>ツキ</t>
    </rPh>
    <rPh sb="10" eb="11">
      <t>ニチ</t>
    </rPh>
    <phoneticPr fontId="2"/>
  </si>
  <si>
    <t>岸和田市介護サービス等事業所助成金交付要綱第５条の規定により、下記のとおり申請します。</t>
    <rPh sb="0" eb="4">
      <t>キシワダシ</t>
    </rPh>
    <rPh sb="4" eb="6">
      <t>カイゴ</t>
    </rPh>
    <rPh sb="10" eb="11">
      <t>ナド</t>
    </rPh>
    <rPh sb="11" eb="14">
      <t>ジギョウショ</t>
    </rPh>
    <rPh sb="14" eb="17">
      <t>ジョセイキン</t>
    </rPh>
    <rPh sb="17" eb="19">
      <t>コウフ</t>
    </rPh>
    <rPh sb="19" eb="21">
      <t>ヨウコウ</t>
    </rPh>
    <rPh sb="21" eb="22">
      <t>ダイ</t>
    </rPh>
    <rPh sb="23" eb="24">
      <t>ジョウ</t>
    </rPh>
    <rPh sb="25" eb="27">
      <t>キテイ</t>
    </rPh>
    <rPh sb="31" eb="33">
      <t>カキ</t>
    </rPh>
    <rPh sb="37" eb="39">
      <t>シンセイ</t>
    </rPh>
    <phoneticPr fontId="2"/>
  </si>
  <si>
    <t>名義確認</t>
    <rPh sb="0" eb="2">
      <t>メイギ</t>
    </rPh>
    <rPh sb="2" eb="4">
      <t>カクニン</t>
    </rPh>
    <phoneticPr fontId="2"/>
  </si>
  <si>
    <t>申請者と振込先の口座名義人が同じ</t>
    <rPh sb="14" eb="15">
      <t>オナ</t>
    </rPh>
    <phoneticPr fontId="2"/>
  </si>
  <si>
    <t>申請者と振込先の口座名義人が異なる</t>
  </si>
  <si>
    <t>申請者と振込先の口座名義人が異なる</t>
    <phoneticPr fontId="2"/>
  </si>
  <si>
    <t>名義チェック</t>
    <rPh sb="0" eb="2">
      <t>メイギ</t>
    </rPh>
    <phoneticPr fontId="2"/>
  </si>
  <si>
    <t>空白チェック</t>
    <rPh sb="0" eb="2">
      <t>クウハク</t>
    </rPh>
    <phoneticPr fontId="2"/>
  </si>
  <si>
    <t>最終エラー</t>
    <rPh sb="0" eb="2">
      <t>サイシュウ</t>
    </rPh>
    <phoneticPr fontId="2"/>
  </si>
  <si>
    <t>金融機関コード</t>
    <rPh sb="0" eb="2">
      <t>キンユウ</t>
    </rPh>
    <rPh sb="2" eb="4">
      <t>キカン</t>
    </rPh>
    <phoneticPr fontId="2"/>
  </si>
  <si>
    <t>フリガナ</t>
    <phoneticPr fontId="2"/>
  </si>
  <si>
    <t>口座名義人</t>
    <rPh sb="0" eb="2">
      <t>コウザ</t>
    </rPh>
    <rPh sb="2" eb="4">
      <t>メイギ</t>
    </rPh>
    <rPh sb="4" eb="5">
      <t>ニン</t>
    </rPh>
    <phoneticPr fontId="2"/>
  </si>
  <si>
    <t>店舗コード</t>
    <rPh sb="0" eb="2">
      <t>テンポ</t>
    </rPh>
    <phoneticPr fontId="2"/>
  </si>
  <si>
    <t>種目</t>
    <rPh sb="0" eb="2">
      <t>シュモク</t>
    </rPh>
    <phoneticPr fontId="2"/>
  </si>
  <si>
    <t>金　融　機　関　名</t>
    <rPh sb="0" eb="1">
      <t>キン</t>
    </rPh>
    <rPh sb="2" eb="3">
      <t>トオル</t>
    </rPh>
    <rPh sb="4" eb="5">
      <t>キ</t>
    </rPh>
    <rPh sb="6" eb="7">
      <t>カン</t>
    </rPh>
    <rPh sb="8" eb="9">
      <t>メイ</t>
    </rPh>
    <phoneticPr fontId="2"/>
  </si>
  <si>
    <t>口　座　番　号</t>
    <rPh sb="0" eb="1">
      <t>クチ</t>
    </rPh>
    <rPh sb="2" eb="3">
      <t>ザ</t>
    </rPh>
    <rPh sb="4" eb="5">
      <t>バン</t>
    </rPh>
    <rPh sb="6" eb="7">
      <t>ゴウ</t>
    </rPh>
    <phoneticPr fontId="2"/>
  </si>
  <si>
    <t>支　店　名</t>
    <rPh sb="0" eb="1">
      <t>シ</t>
    </rPh>
    <rPh sb="2" eb="3">
      <t>ミセ</t>
    </rPh>
    <rPh sb="4" eb="5">
      <t>メイ</t>
    </rPh>
    <phoneticPr fontId="2"/>
  </si>
  <si>
    <t>種目</t>
    <rPh sb="0" eb="2">
      <t>シュモク</t>
    </rPh>
    <phoneticPr fontId="2"/>
  </si>
  <si>
    <t>普通</t>
    <rPh sb="0" eb="2">
      <t>フツウ</t>
    </rPh>
    <phoneticPr fontId="2"/>
  </si>
  <si>
    <t>当座</t>
    <rPh sb="0" eb="2">
      <t>トウザ</t>
    </rPh>
    <phoneticPr fontId="2"/>
  </si>
  <si>
    <t>場合定員</t>
    <rPh sb="0" eb="2">
      <t>バアイ</t>
    </rPh>
    <rPh sb="2" eb="4">
      <t>テイイン</t>
    </rPh>
    <phoneticPr fontId="2"/>
  </si>
  <si>
    <t>入所系の</t>
    <rPh sb="0" eb="2">
      <t>ニュウショ</t>
    </rPh>
    <rPh sb="2" eb="3">
      <t>ケイ</t>
    </rPh>
    <phoneticPr fontId="2"/>
  </si>
  <si>
    <t>はまるものを記入すること。</t>
    <phoneticPr fontId="2"/>
  </si>
  <si>
    <t>※上記における「事業所種別」、「対象サービス」、「助成金額」は、岸和田市介護サービス等事業所助成金交付要綱の別表（第４条関係）にあて</t>
    <rPh sb="1" eb="3">
      <t>ジョウキ</t>
    </rPh>
    <rPh sb="8" eb="11">
      <t>ジギョウショ</t>
    </rPh>
    <rPh sb="11" eb="13">
      <t>シュベツ</t>
    </rPh>
    <rPh sb="16" eb="18">
      <t>タイショウ</t>
    </rPh>
    <rPh sb="25" eb="27">
      <t>ジョセイ</t>
    </rPh>
    <rPh sb="27" eb="29">
      <t>キンガク</t>
    </rPh>
    <rPh sb="32" eb="36">
      <t>キシワダシ</t>
    </rPh>
    <rPh sb="36" eb="38">
      <t>カイゴ</t>
    </rPh>
    <rPh sb="42" eb="43">
      <t>ナド</t>
    </rPh>
    <rPh sb="43" eb="46">
      <t>ジギョウショ</t>
    </rPh>
    <rPh sb="46" eb="49">
      <t>ジョセイキン</t>
    </rPh>
    <rPh sb="49" eb="51">
      <t>コウフ</t>
    </rPh>
    <rPh sb="51" eb="53">
      <t>ヨウコウ</t>
    </rPh>
    <rPh sb="54" eb="56">
      <t>ベッピョウ</t>
    </rPh>
    <rPh sb="57" eb="58">
      <t>ダイ</t>
    </rPh>
    <rPh sb="59" eb="60">
      <t>ジョウ</t>
    </rPh>
    <rPh sb="60" eb="62">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</si>
</sst>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name val="ＭＳ 明朝"/>
      <family val="1"/>
      <charset val="128"/>
    </font>
    <font>
      <sz val="10"/>
      <name val="ＭＳ 明朝"/>
      <family val="1"/>
      <charset val="128"/>
    </font>
    <font>
      <b/>
      <sz val="11"/>
      <color rgb="FFFF0000"/>
      <name val="ＭＳ ゴシック"/>
      <family val="3"/>
      <charset val="128"/>
    </font>
    <font>
      <b/>
      <sz val="11"/>
      <name val="ＭＳ 明朝"/>
      <family val="1"/>
      <charset val="128"/>
    </font>
    <font>
      <sz val="9"/>
      <color indexed="81"/>
      <name val="MS P ゴシック"/>
      <family val="3"/>
      <charset val="128"/>
    </font>
    <font>
      <b/>
      <sz val="11"/>
      <color rgb="FFFF0000"/>
      <name val="ＭＳ 明朝"/>
      <family val="1"/>
      <charset val="128"/>
    </font>
    <font>
      <b/>
      <sz val="20"/>
      <color rgb="FFFF000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4" tint="0.39997558519241921"/>
        <bgColor indexed="64"/>
      </patternFill>
    </fill>
  </fills>
  <borders count="19">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hair">
        <color auto="1"/>
      </bottom>
      <diagonal/>
    </border>
    <border>
      <left style="medium">
        <color auto="1"/>
      </left>
      <right style="medium">
        <color auto="1"/>
      </right>
      <top style="hair">
        <color auto="1"/>
      </top>
      <bottom style="medium">
        <color auto="1"/>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0" fillId="0" borderId="1" xfId="0" applyBorder="1" applyAlignment="1">
      <alignment horizontal="center" vertical="center"/>
    </xf>
    <xf numFmtId="0" fontId="0" fillId="0" borderId="1" xfId="0" applyBorder="1">
      <alignment vertical="center"/>
    </xf>
    <xf numFmtId="0" fontId="0" fillId="0" borderId="0" xfId="0" applyAlignment="1">
      <alignment horizontal="center" vertical="center"/>
    </xf>
    <xf numFmtId="38" fontId="0" fillId="0" borderId="0" xfId="1" applyFont="1">
      <alignmen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Fill="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Fill="1">
      <alignment vertical="center"/>
    </xf>
    <xf numFmtId="0" fontId="4" fillId="0" borderId="0" xfId="0" applyFont="1" applyFill="1" applyAlignment="1">
      <alignment horizontal="center" vertical="center"/>
    </xf>
    <xf numFmtId="0" fontId="4" fillId="0" borderId="0" xfId="0" applyFont="1" applyAlignment="1">
      <alignment horizontal="distributed" vertical="center"/>
    </xf>
    <xf numFmtId="0" fontId="6" fillId="0" borderId="0" xfId="0" applyFont="1" applyFill="1">
      <alignment vertical="center"/>
    </xf>
    <xf numFmtId="0" fontId="4" fillId="0" borderId="0" xfId="0" applyFont="1" applyBorder="1" applyAlignment="1">
      <alignment horizontal="distributed" vertical="center" justifyLastLine="1"/>
    </xf>
    <xf numFmtId="38" fontId="4" fillId="0" borderId="6" xfId="1" applyFont="1" applyBorder="1">
      <alignment vertical="center"/>
    </xf>
    <xf numFmtId="0" fontId="4" fillId="0" borderId="5" xfId="0" applyFont="1" applyBorder="1">
      <alignment vertical="center"/>
    </xf>
    <xf numFmtId="0" fontId="4" fillId="0" borderId="7" xfId="0" applyFont="1" applyFill="1" applyBorder="1" applyAlignment="1">
      <alignment horizontal="center" vertical="center"/>
    </xf>
    <xf numFmtId="0" fontId="4" fillId="0" borderId="7" xfId="0" applyFont="1" applyFill="1" applyBorder="1">
      <alignment vertical="center"/>
    </xf>
    <xf numFmtId="0" fontId="4" fillId="0" borderId="7" xfId="0" applyFont="1" applyBorder="1" applyAlignment="1">
      <alignment horizontal="distributed" vertical="center" justifyLastLine="1"/>
    </xf>
    <xf numFmtId="0" fontId="3" fillId="0" borderId="4" xfId="0" applyFont="1" applyBorder="1" applyAlignment="1">
      <alignment horizontal="center" vertical="center"/>
    </xf>
    <xf numFmtId="0" fontId="3" fillId="2" borderId="5" xfId="0" applyFont="1" applyFill="1" applyBorder="1">
      <alignment vertical="center"/>
    </xf>
    <xf numFmtId="0" fontId="4" fillId="0" borderId="4" xfId="0" applyFont="1" applyBorder="1" applyAlignment="1">
      <alignment horizontal="center" vertical="center"/>
    </xf>
    <xf numFmtId="0" fontId="0" fillId="0" borderId="1" xfId="0" applyFill="1" applyBorder="1" applyAlignment="1">
      <alignment horizontal="center" vertical="center"/>
    </xf>
    <xf numFmtId="0" fontId="3" fillId="2" borderId="6" xfId="0" applyFont="1" applyFill="1" applyBorder="1" applyAlignment="1">
      <alignment vertical="center"/>
    </xf>
    <xf numFmtId="0" fontId="3" fillId="2" borderId="15" xfId="0" applyFont="1" applyFill="1" applyBorder="1" applyAlignment="1">
      <alignment vertical="center"/>
    </xf>
    <xf numFmtId="0" fontId="3" fillId="2" borderId="5" xfId="0" applyFont="1" applyFill="1" applyBorder="1" applyAlignment="1">
      <alignment vertical="center"/>
    </xf>
    <xf numFmtId="0" fontId="3" fillId="0" borderId="0" xfId="0" applyFont="1" applyFill="1" applyAlignment="1">
      <alignment horizontal="center" vertical="center"/>
    </xf>
    <xf numFmtId="0" fontId="3" fillId="0" borderId="0" xfId="0" applyFont="1" applyFill="1" applyAlignment="1">
      <alignmen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xf>
    <xf numFmtId="38" fontId="3" fillId="0" borderId="6" xfId="1" applyFont="1" applyFill="1" applyBorder="1" applyAlignment="1">
      <alignment horizontal="right" vertical="center"/>
    </xf>
    <xf numFmtId="0" fontId="3" fillId="2" borderId="16" xfId="0" applyFont="1" applyFill="1" applyBorder="1">
      <alignment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6" xfId="0" applyFont="1" applyFill="1" applyBorder="1" applyAlignment="1">
      <alignment horizontal="right" vertical="center"/>
    </xf>
    <xf numFmtId="0" fontId="3" fillId="2" borderId="16" xfId="0" applyFont="1" applyFill="1" applyBorder="1" applyAlignment="1">
      <alignment vertical="center" shrinkToFit="1"/>
    </xf>
    <xf numFmtId="0" fontId="3" fillId="2" borderId="8" xfId="0" applyFont="1" applyFill="1" applyBorder="1">
      <alignment vertical="center"/>
    </xf>
    <xf numFmtId="0" fontId="3" fillId="2" borderId="10" xfId="0" applyFont="1" applyFill="1" applyBorder="1">
      <alignment vertical="center"/>
    </xf>
    <xf numFmtId="0" fontId="3" fillId="2" borderId="17" xfId="0" applyFont="1" applyFill="1" applyBorder="1" applyAlignment="1">
      <alignment horizontal="center" wrapText="1"/>
    </xf>
    <xf numFmtId="0" fontId="3" fillId="2" borderId="11" xfId="0" applyFont="1" applyFill="1" applyBorder="1" applyAlignment="1">
      <alignment horizontal="centerContinuous" vertical="center"/>
    </xf>
    <xf numFmtId="0" fontId="3" fillId="2" borderId="12" xfId="0" applyFont="1" applyFill="1" applyBorder="1" applyAlignment="1">
      <alignment horizontal="centerContinuous" vertical="center"/>
    </xf>
    <xf numFmtId="0" fontId="3" fillId="2" borderId="18" xfId="0" applyFont="1" applyFill="1" applyBorder="1" applyAlignment="1">
      <alignment horizontal="center" vertical="top" wrapText="1"/>
    </xf>
    <xf numFmtId="0" fontId="3" fillId="2" borderId="13" xfId="0" applyFont="1" applyFill="1" applyBorder="1" applyAlignment="1">
      <alignment horizontal="centerContinuous" vertical="center"/>
    </xf>
    <xf numFmtId="0" fontId="3" fillId="2" borderId="14" xfId="0" applyFont="1" applyFill="1" applyBorder="1" applyAlignment="1">
      <alignment horizontal="centerContinuous" vertical="center"/>
    </xf>
    <xf numFmtId="0" fontId="3" fillId="2" borderId="0" xfId="0" applyFont="1" applyFill="1" applyBorder="1" applyAlignment="1">
      <alignment vertical="center"/>
    </xf>
    <xf numFmtId="0" fontId="3" fillId="2" borderId="0" xfId="0" applyFont="1" applyFill="1" applyBorder="1" applyAlignment="1">
      <alignment vertical="top"/>
    </xf>
    <xf numFmtId="0" fontId="3" fillId="2" borderId="9" xfId="0" applyFont="1" applyFill="1" applyBorder="1" applyAlignment="1"/>
    <xf numFmtId="0" fontId="3" fillId="2" borderId="9" xfId="0" applyFont="1" applyFill="1" applyBorder="1" applyAlignment="1">
      <alignment vertical="center"/>
    </xf>
    <xf numFmtId="0" fontId="3" fillId="0" borderId="6" xfId="0" applyFont="1" applyFill="1" applyBorder="1" applyAlignment="1" applyProtection="1">
      <alignment horizontal="center" vertical="center" shrinkToFit="1"/>
      <protection hidden="1"/>
    </xf>
    <xf numFmtId="38" fontId="3" fillId="0" borderId="6" xfId="1" applyFont="1" applyFill="1" applyBorder="1" applyAlignment="1" applyProtection="1">
      <alignment horizontal="right" vertical="center"/>
      <protection hidden="1"/>
    </xf>
    <xf numFmtId="0" fontId="6" fillId="0" borderId="0" xfId="0" applyFont="1" applyFill="1" applyProtection="1">
      <alignment vertical="center"/>
      <protection hidden="1"/>
    </xf>
    <xf numFmtId="0" fontId="3" fillId="2" borderId="0" xfId="0" applyFont="1" applyFill="1">
      <alignment vertical="center"/>
    </xf>
    <xf numFmtId="0" fontId="3" fillId="0" borderId="0" xfId="0" applyFont="1" applyFill="1" applyAlignment="1" applyProtection="1">
      <alignment vertical="center" shrinkToFit="1"/>
      <protection locked="0"/>
    </xf>
    <xf numFmtId="0" fontId="3" fillId="0" borderId="4" xfId="0" applyFont="1" applyFill="1" applyBorder="1" applyAlignment="1" applyProtection="1">
      <alignment vertical="center" shrinkToFit="1"/>
      <protection locked="0"/>
    </xf>
    <xf numFmtId="0" fontId="3" fillId="0" borderId="4" xfId="0" applyFont="1" applyFill="1" applyBorder="1" applyAlignment="1" applyProtection="1">
      <alignment horizontal="center" vertical="center" shrinkToFit="1"/>
      <protection locked="0"/>
    </xf>
    <xf numFmtId="0" fontId="4" fillId="3" borderId="0" xfId="0" applyFont="1" applyFill="1" applyAlignment="1" applyProtection="1">
      <alignment horizontal="center" vertical="center"/>
      <protection locked="0"/>
    </xf>
    <xf numFmtId="0" fontId="9" fillId="0" borderId="0" xfId="0" applyFont="1" applyFill="1" applyProtection="1">
      <alignment vertical="center"/>
      <protection hidden="1"/>
    </xf>
    <xf numFmtId="0" fontId="4" fillId="0" borderId="4" xfId="0" applyFont="1" applyFill="1" applyBorder="1" applyAlignment="1" applyProtection="1">
      <alignment horizontal="center" vertical="center" shrinkToFit="1"/>
      <protection locked="0"/>
    </xf>
    <xf numFmtId="0" fontId="4" fillId="0" borderId="4" xfId="0" applyFont="1" applyFill="1" applyBorder="1" applyAlignment="1" applyProtection="1">
      <alignment horizontal="center" vertical="center"/>
      <protection locked="0"/>
    </xf>
    <xf numFmtId="0" fontId="4" fillId="0" borderId="4" xfId="0" applyFont="1" applyBorder="1" applyAlignment="1">
      <alignment horizontal="center" vertical="center"/>
    </xf>
    <xf numFmtId="49" fontId="4" fillId="0" borderId="4" xfId="0" applyNumberFormat="1" applyFont="1" applyFill="1" applyBorder="1" applyAlignment="1" applyProtection="1">
      <alignment horizontal="center" vertical="center"/>
      <protection locked="0"/>
    </xf>
    <xf numFmtId="0" fontId="4" fillId="0" borderId="6" xfId="0" applyFont="1" applyFill="1" applyBorder="1" applyAlignment="1" applyProtection="1">
      <alignment horizontal="left" vertical="center" shrinkToFit="1"/>
      <protection locked="0"/>
    </xf>
    <xf numFmtId="0" fontId="4" fillId="0" borderId="15" xfId="0" applyFont="1" applyFill="1" applyBorder="1" applyAlignment="1" applyProtection="1">
      <alignment horizontal="left" vertical="center" shrinkToFit="1"/>
      <protection locked="0"/>
    </xf>
    <xf numFmtId="0" fontId="4" fillId="0" borderId="5" xfId="0" applyFont="1" applyFill="1" applyBorder="1" applyAlignment="1" applyProtection="1">
      <alignment horizontal="left" vertical="center" shrinkToFit="1"/>
      <protection locked="0"/>
    </xf>
    <xf numFmtId="0" fontId="4" fillId="0" borderId="4" xfId="0" applyFont="1" applyBorder="1" applyAlignment="1">
      <alignment horizontal="distributed" vertical="center"/>
    </xf>
    <xf numFmtId="49" fontId="4" fillId="0" borderId="4" xfId="0" applyNumberFormat="1" applyFont="1" applyBorder="1" applyAlignment="1" applyProtection="1">
      <alignment vertical="center" shrinkToFit="1"/>
      <protection locked="0"/>
    </xf>
    <xf numFmtId="0" fontId="4" fillId="0" borderId="4" xfId="0" applyFont="1" applyBorder="1" applyAlignment="1" applyProtection="1">
      <alignment vertical="center" shrinkToFit="1"/>
      <protection locked="0"/>
    </xf>
    <xf numFmtId="0" fontId="4" fillId="0" borderId="0" xfId="0" applyFont="1" applyBorder="1" applyAlignment="1">
      <alignment vertical="center"/>
    </xf>
    <xf numFmtId="0" fontId="4" fillId="0" borderId="11" xfId="0" applyFont="1" applyBorder="1" applyAlignment="1">
      <alignment vertical="center"/>
    </xf>
    <xf numFmtId="0" fontId="4" fillId="0" borderId="13" xfId="0" applyFont="1" applyBorder="1" applyAlignment="1">
      <alignment vertical="center"/>
    </xf>
    <xf numFmtId="0" fontId="4" fillId="0" borderId="7" xfId="0" applyFont="1" applyBorder="1" applyAlignment="1">
      <alignment vertical="center"/>
    </xf>
    <xf numFmtId="0" fontId="4" fillId="0" borderId="0" xfId="0" applyFont="1" applyBorder="1" applyAlignment="1" applyProtection="1">
      <alignment vertical="center" shrinkToFit="1"/>
      <protection locked="0"/>
    </xf>
    <xf numFmtId="0" fontId="4" fillId="0" borderId="12" xfId="0" applyFont="1" applyBorder="1" applyAlignment="1" applyProtection="1">
      <alignment vertical="center" shrinkToFit="1"/>
      <protection locked="0"/>
    </xf>
    <xf numFmtId="0" fontId="4" fillId="0" borderId="7" xfId="0" applyFont="1" applyBorder="1" applyAlignment="1" applyProtection="1">
      <alignment horizontal="left" vertical="center" shrinkToFit="1"/>
      <protection locked="0"/>
    </xf>
    <xf numFmtId="0" fontId="4" fillId="0" borderId="7" xfId="0" applyFont="1" applyBorder="1" applyAlignment="1">
      <alignment horizontal="left" vertical="center"/>
    </xf>
    <xf numFmtId="0" fontId="4" fillId="0" borderId="14" xfId="0" applyFont="1" applyBorder="1" applyAlignment="1">
      <alignment horizontal="left" vertical="center"/>
    </xf>
    <xf numFmtId="38" fontId="4" fillId="0" borderId="7" xfId="0" applyNumberFormat="1" applyFont="1" applyFill="1" applyBorder="1" applyAlignment="1">
      <alignment horizontal="right" vertical="center"/>
    </xf>
    <xf numFmtId="0" fontId="4" fillId="0" borderId="0" xfId="0" applyFont="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10" fillId="0" borderId="0" xfId="0" applyFont="1" applyAlignment="1" applyProtection="1">
      <alignment horizontal="center" vertical="center"/>
      <protection hidden="1"/>
    </xf>
    <xf numFmtId="0" fontId="5" fillId="0" borderId="4" xfId="0" applyFont="1" applyBorder="1" applyAlignment="1">
      <alignment vertical="center"/>
    </xf>
    <xf numFmtId="38" fontId="4" fillId="0" borderId="4" xfId="1" applyFont="1" applyFill="1" applyBorder="1" applyAlignment="1">
      <alignment horizontal="right" vertical="center"/>
    </xf>
    <xf numFmtId="38" fontId="4" fillId="0" borderId="6" xfId="1" applyFont="1" applyFill="1" applyBorder="1" applyAlignment="1">
      <alignment horizontal="right" vertical="center"/>
    </xf>
    <xf numFmtId="0" fontId="4" fillId="0" borderId="0" xfId="0" applyFont="1" applyFill="1" applyBorder="1" applyAlignment="1">
      <alignment horizontal="center" vertical="center"/>
    </xf>
    <xf numFmtId="0" fontId="4" fillId="0" borderId="0" xfId="0" applyFont="1" applyAlignment="1">
      <alignment horizontal="center" vertical="center"/>
    </xf>
    <xf numFmtId="0" fontId="4" fillId="0" borderId="0" xfId="0" applyFont="1" applyAlignment="1" applyProtection="1">
      <alignment vertical="center" shrinkToFit="1"/>
      <protection locked="0"/>
    </xf>
    <xf numFmtId="0" fontId="4" fillId="0" borderId="0" xfId="0" applyFont="1" applyAlignment="1" applyProtection="1">
      <alignment horizontal="left" vertical="center" shrinkToFit="1"/>
      <protection locked="0"/>
    </xf>
    <xf numFmtId="0" fontId="4" fillId="0" borderId="4" xfId="0" applyFont="1" applyBorder="1" applyAlignment="1">
      <alignment horizontal="right" vertical="center"/>
    </xf>
    <xf numFmtId="0" fontId="4" fillId="0" borderId="4" xfId="0" applyFont="1" applyFill="1" applyBorder="1" applyAlignment="1">
      <alignment horizontal="center" vertical="center"/>
    </xf>
    <xf numFmtId="0" fontId="5" fillId="0" borderId="4" xfId="0" applyFont="1" applyBorder="1" applyAlignment="1">
      <alignment horizontal="center" vertical="center"/>
    </xf>
    <xf numFmtId="0" fontId="4" fillId="0" borderId="4" xfId="0" applyFont="1" applyBorder="1" applyAlignment="1" applyProtection="1">
      <alignment horizontal="center" vertical="center"/>
      <protection locked="0"/>
    </xf>
    <xf numFmtId="0" fontId="7" fillId="0" borderId="0" xfId="0" applyFont="1" applyAlignment="1">
      <alignment horizontal="center" vertical="center"/>
    </xf>
    <xf numFmtId="0" fontId="4" fillId="0" borderId="0" xfId="0" applyFont="1" applyBorder="1" applyAlignment="1">
      <alignment horizontal="left" vertical="center"/>
    </xf>
    <xf numFmtId="0" fontId="4" fillId="0" borderId="0" xfId="0" applyFont="1" applyAlignment="1" applyProtection="1">
      <alignment horizontal="right"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43"/>
  <sheetViews>
    <sheetView tabSelected="1" zoomScale="80" zoomScaleNormal="80" workbookViewId="0"/>
  </sheetViews>
  <sheetFormatPr defaultColWidth="9" defaultRowHeight="21.75" customHeight="1"/>
  <cols>
    <col min="1" max="1" width="9" style="8"/>
    <col min="2" max="2" width="10.59765625" style="8" customWidth="1"/>
    <col min="3" max="3" width="11.3984375" style="8" customWidth="1"/>
    <col min="4" max="4" width="2.3984375" style="8" customWidth="1"/>
    <col min="5" max="5" width="8.5" style="8" customWidth="1"/>
    <col min="6" max="6" width="12.59765625" style="8" customWidth="1"/>
    <col min="7" max="7" width="2.59765625" style="8" customWidth="1"/>
    <col min="8" max="8" width="10.09765625" style="8" customWidth="1"/>
    <col min="9" max="9" width="4.3984375" style="8" customWidth="1"/>
    <col min="10" max="10" width="10" style="8" customWidth="1"/>
    <col min="11" max="11" width="9" style="8" customWidth="1"/>
    <col min="12" max="12" width="2.59765625" style="8" customWidth="1"/>
    <col min="13" max="13" width="36.19921875" style="8" customWidth="1"/>
    <col min="14" max="14" width="6.3984375" style="8" customWidth="1"/>
    <col min="15" max="15" width="5.59765625" style="10" hidden="1" customWidth="1"/>
    <col min="16" max="17" width="9" style="10" hidden="1" customWidth="1"/>
    <col min="18" max="16384" width="9" style="8"/>
  </cols>
  <sheetData>
    <row r="1" spans="2:15" ht="21.75" customHeight="1">
      <c r="O1" s="10" t="s">
        <v>88</v>
      </c>
    </row>
    <row r="2" spans="2:15" ht="21.75" customHeight="1">
      <c r="B2" s="78" t="s">
        <v>66</v>
      </c>
      <c r="C2" s="78"/>
      <c r="D2" s="78"/>
      <c r="E2" s="78"/>
      <c r="F2" s="78"/>
      <c r="G2" s="78"/>
      <c r="H2" s="78"/>
      <c r="I2" s="78"/>
      <c r="J2" s="78"/>
      <c r="K2" s="78"/>
      <c r="L2" s="78"/>
      <c r="O2" s="11">
        <f>SUM(O3:O43,様式第1号!M16)</f>
        <v>12</v>
      </c>
    </row>
    <row r="3" spans="2:15" ht="6.75" customHeight="1">
      <c r="B3" s="78"/>
      <c r="C3" s="78"/>
      <c r="D3" s="78"/>
      <c r="E3" s="78"/>
      <c r="F3" s="78"/>
      <c r="G3" s="78"/>
      <c r="H3" s="78"/>
      <c r="I3" s="78"/>
      <c r="J3" s="78"/>
      <c r="K3" s="78"/>
      <c r="L3" s="78"/>
      <c r="M3" s="13"/>
      <c r="N3" s="10"/>
      <c r="O3" s="11"/>
    </row>
    <row r="4" spans="2:15" ht="21.75" customHeight="1">
      <c r="B4" s="94" t="s">
        <v>42</v>
      </c>
      <c r="C4" s="94"/>
      <c r="D4" s="94"/>
      <c r="E4" s="94"/>
      <c r="F4" s="94"/>
      <c r="G4" s="94"/>
      <c r="H4" s="94"/>
      <c r="I4" s="94"/>
      <c r="J4" s="94"/>
      <c r="K4" s="94"/>
      <c r="L4" s="94"/>
    </row>
    <row r="5" spans="2:15" ht="6.75" customHeight="1">
      <c r="B5" s="87"/>
      <c r="C5" s="87"/>
      <c r="D5" s="87"/>
      <c r="E5" s="87"/>
      <c r="F5" s="87"/>
      <c r="G5" s="87"/>
      <c r="H5" s="87"/>
      <c r="I5" s="87"/>
      <c r="J5" s="87"/>
      <c r="K5" s="87"/>
      <c r="L5" s="87"/>
      <c r="M5" s="13"/>
      <c r="N5" s="10"/>
      <c r="O5" s="11"/>
    </row>
    <row r="6" spans="2:15" ht="21.75" customHeight="1">
      <c r="B6" s="96" t="s">
        <v>80</v>
      </c>
      <c r="C6" s="96"/>
      <c r="D6" s="96"/>
      <c r="E6" s="96"/>
      <c r="F6" s="96"/>
      <c r="G6" s="96"/>
      <c r="H6" s="96"/>
      <c r="I6" s="96"/>
      <c r="J6" s="96"/>
      <c r="K6" s="96"/>
      <c r="L6" s="96"/>
    </row>
    <row r="7" spans="2:15" ht="21.75" customHeight="1">
      <c r="B7" s="78" t="s">
        <v>43</v>
      </c>
      <c r="C7" s="78"/>
      <c r="D7" s="78"/>
      <c r="E7" s="78"/>
      <c r="F7" s="78"/>
      <c r="G7" s="78"/>
      <c r="H7" s="78"/>
      <c r="I7" s="78"/>
      <c r="J7" s="78"/>
      <c r="K7" s="78"/>
      <c r="L7" s="78"/>
    </row>
    <row r="8" spans="2:15" ht="21.75" customHeight="1">
      <c r="B8" s="82" t="str">
        <f>IF(O2&gt;0,"不備があります","")</f>
        <v>不備があります</v>
      </c>
      <c r="C8" s="82"/>
      <c r="D8" s="82"/>
      <c r="E8" s="82"/>
      <c r="F8" s="78" t="s">
        <v>60</v>
      </c>
      <c r="G8" s="78"/>
      <c r="H8" s="78"/>
      <c r="I8" s="78"/>
      <c r="J8" s="78"/>
      <c r="K8" s="78"/>
      <c r="L8" s="78"/>
      <c r="O8" s="10" t="s">
        <v>76</v>
      </c>
    </row>
    <row r="9" spans="2:15" ht="21.75" customHeight="1">
      <c r="B9" s="82"/>
      <c r="C9" s="82"/>
      <c r="D9" s="82"/>
      <c r="E9" s="82"/>
      <c r="F9" s="12" t="s">
        <v>61</v>
      </c>
      <c r="G9" s="9" t="s">
        <v>77</v>
      </c>
      <c r="H9" s="89"/>
      <c r="I9" s="89"/>
      <c r="J9" s="89"/>
      <c r="K9" s="89"/>
      <c r="L9" s="89"/>
      <c r="M9" s="51" t="str">
        <f>IF(O9=1,"未入力の項目があります","")</f>
        <v>未入力の項目があります</v>
      </c>
      <c r="O9" s="11">
        <f>IF(H9="",1,0)</f>
        <v>1</v>
      </c>
    </row>
    <row r="10" spans="2:15" ht="21.75" customHeight="1">
      <c r="B10" s="82"/>
      <c r="C10" s="82"/>
      <c r="D10" s="82"/>
      <c r="E10" s="82"/>
      <c r="F10" s="12" t="s">
        <v>62</v>
      </c>
      <c r="G10" s="9" t="s">
        <v>77</v>
      </c>
      <c r="H10" s="89"/>
      <c r="I10" s="89"/>
      <c r="J10" s="89"/>
      <c r="K10" s="89"/>
      <c r="L10" s="89"/>
      <c r="M10" s="51" t="str">
        <f>IF(O10=1,"未入力の項目があります","")</f>
        <v>未入力の項目があります</v>
      </c>
      <c r="O10" s="11">
        <f>IF(H10="",1,0)</f>
        <v>1</v>
      </c>
    </row>
    <row r="11" spans="2:15" ht="21.75" customHeight="1">
      <c r="B11" s="82"/>
      <c r="C11" s="82"/>
      <c r="D11" s="82"/>
      <c r="E11" s="82"/>
      <c r="F11" s="12" t="s">
        <v>63</v>
      </c>
      <c r="G11" s="9" t="s">
        <v>77</v>
      </c>
      <c r="H11" s="88"/>
      <c r="I11" s="88"/>
      <c r="J11" s="88"/>
      <c r="K11" s="88"/>
      <c r="L11" s="8" t="s">
        <v>44</v>
      </c>
      <c r="M11" s="51" t="str">
        <f>IF(O11=1,"未入力の項目があります","")</f>
        <v>未入力の項目があります</v>
      </c>
      <c r="O11" s="11">
        <f>IF(H11="",1,0)</f>
        <v>1</v>
      </c>
    </row>
    <row r="12" spans="2:15" ht="6.75" customHeight="1">
      <c r="B12" s="87"/>
      <c r="C12" s="87"/>
      <c r="D12" s="87"/>
      <c r="E12" s="87"/>
      <c r="F12" s="87"/>
      <c r="G12" s="87"/>
      <c r="H12" s="87"/>
      <c r="I12" s="87"/>
      <c r="J12" s="87"/>
      <c r="K12" s="87"/>
      <c r="L12" s="87"/>
      <c r="M12" s="13"/>
      <c r="N12" s="10"/>
      <c r="O12" s="11"/>
    </row>
    <row r="13" spans="2:15" ht="21.75" customHeight="1">
      <c r="B13" s="87" t="s">
        <v>81</v>
      </c>
      <c r="C13" s="87"/>
      <c r="D13" s="87"/>
      <c r="E13" s="87"/>
      <c r="F13" s="87"/>
      <c r="G13" s="87"/>
      <c r="H13" s="87"/>
      <c r="I13" s="87"/>
      <c r="J13" s="87"/>
      <c r="K13" s="87"/>
      <c r="L13" s="87"/>
    </row>
    <row r="14" spans="2:15" ht="6.75" customHeight="1">
      <c r="B14" s="87"/>
      <c r="C14" s="87"/>
      <c r="D14" s="87"/>
      <c r="E14" s="87"/>
      <c r="F14" s="87"/>
      <c r="G14" s="87"/>
      <c r="H14" s="87"/>
      <c r="I14" s="87"/>
      <c r="J14" s="87"/>
      <c r="K14" s="87"/>
      <c r="L14" s="87"/>
      <c r="M14" s="13"/>
      <c r="N14" s="10"/>
      <c r="O14" s="11"/>
    </row>
    <row r="15" spans="2:15" ht="21.75" customHeight="1">
      <c r="B15" s="87" t="s">
        <v>45</v>
      </c>
      <c r="C15" s="87"/>
      <c r="D15" s="87"/>
      <c r="E15" s="87"/>
      <c r="F15" s="87"/>
      <c r="G15" s="87"/>
      <c r="H15" s="87"/>
      <c r="I15" s="87"/>
      <c r="J15" s="87"/>
      <c r="K15" s="87"/>
      <c r="L15" s="87"/>
    </row>
    <row r="16" spans="2:15" ht="6.75" customHeight="1">
      <c r="B16" s="87"/>
      <c r="C16" s="87"/>
      <c r="D16" s="87"/>
      <c r="E16" s="87"/>
      <c r="F16" s="87"/>
      <c r="G16" s="87"/>
      <c r="H16" s="87"/>
      <c r="I16" s="87"/>
      <c r="J16" s="87"/>
      <c r="K16" s="87"/>
      <c r="L16" s="87"/>
      <c r="M16" s="13"/>
      <c r="N16" s="10"/>
      <c r="O16" s="11"/>
    </row>
    <row r="17" spans="2:17" ht="21.75" customHeight="1">
      <c r="B17" s="78" t="s">
        <v>65</v>
      </c>
      <c r="C17" s="78"/>
      <c r="D17" s="78"/>
      <c r="E17" s="78"/>
      <c r="F17" s="78"/>
      <c r="G17" s="78"/>
      <c r="H17" s="78"/>
      <c r="I17" s="78"/>
      <c r="J17" s="78"/>
      <c r="K17" s="78"/>
      <c r="L17" s="78"/>
    </row>
    <row r="18" spans="2:17" ht="21.75" customHeight="1">
      <c r="B18" s="95" t="s">
        <v>64</v>
      </c>
      <c r="C18" s="95"/>
      <c r="D18" s="95"/>
      <c r="E18" s="95"/>
      <c r="F18" s="95"/>
      <c r="G18" s="95"/>
      <c r="H18" s="95"/>
      <c r="I18" s="95"/>
      <c r="J18" s="95"/>
      <c r="K18" s="95"/>
      <c r="L18" s="95"/>
    </row>
    <row r="19" spans="2:17" s="9" customFormat="1" ht="21.75" customHeight="1">
      <c r="B19" s="60" t="s">
        <v>46</v>
      </c>
      <c r="C19" s="60"/>
      <c r="D19" s="60"/>
      <c r="E19" s="60"/>
      <c r="F19" s="60" t="s">
        <v>67</v>
      </c>
      <c r="G19" s="60"/>
      <c r="H19" s="92" t="s">
        <v>68</v>
      </c>
      <c r="I19" s="92"/>
      <c r="J19" s="60" t="s">
        <v>69</v>
      </c>
      <c r="K19" s="60"/>
      <c r="L19" s="60"/>
      <c r="O19" s="11"/>
      <c r="P19" s="11"/>
      <c r="Q19" s="11"/>
    </row>
    <row r="20" spans="2:17" ht="21.75" customHeight="1">
      <c r="B20" s="60" t="s">
        <v>47</v>
      </c>
      <c r="C20" s="60"/>
      <c r="D20" s="60"/>
      <c r="E20" s="60"/>
      <c r="F20" s="15">
        <v>75000</v>
      </c>
      <c r="G20" s="16" t="s">
        <v>53</v>
      </c>
      <c r="H20" s="93"/>
      <c r="I20" s="93"/>
      <c r="J20" s="84" t="str">
        <f>IF(H20="","",F20*H20)</f>
        <v/>
      </c>
      <c r="K20" s="85"/>
      <c r="L20" s="16" t="s">
        <v>53</v>
      </c>
    </row>
    <row r="21" spans="2:17" ht="21.75" customHeight="1">
      <c r="B21" s="60" t="s">
        <v>48</v>
      </c>
      <c r="C21" s="60"/>
      <c r="D21" s="60"/>
      <c r="E21" s="60"/>
      <c r="F21" s="15">
        <v>225000</v>
      </c>
      <c r="G21" s="16" t="s">
        <v>53</v>
      </c>
      <c r="H21" s="93"/>
      <c r="I21" s="93"/>
      <c r="J21" s="84" t="str">
        <f>IF(H21="","",F21*H21)</f>
        <v/>
      </c>
      <c r="K21" s="85"/>
      <c r="L21" s="16" t="s">
        <v>53</v>
      </c>
    </row>
    <row r="22" spans="2:17" ht="21.75" customHeight="1">
      <c r="B22" s="91" t="s">
        <v>49</v>
      </c>
      <c r="C22" s="83" t="s">
        <v>50</v>
      </c>
      <c r="D22" s="83"/>
      <c r="E22" s="83"/>
      <c r="F22" s="15">
        <v>300000</v>
      </c>
      <c r="G22" s="16" t="s">
        <v>53</v>
      </c>
      <c r="H22" s="93"/>
      <c r="I22" s="93"/>
      <c r="J22" s="84" t="str">
        <f>IF(H22="","",F22*H22)</f>
        <v/>
      </c>
      <c r="K22" s="85"/>
      <c r="L22" s="16" t="s">
        <v>53</v>
      </c>
    </row>
    <row r="23" spans="2:17" ht="21.75" customHeight="1">
      <c r="B23" s="91"/>
      <c r="C23" s="83" t="s">
        <v>51</v>
      </c>
      <c r="D23" s="83"/>
      <c r="E23" s="83"/>
      <c r="F23" s="15">
        <v>600000</v>
      </c>
      <c r="G23" s="16" t="s">
        <v>53</v>
      </c>
      <c r="H23" s="93"/>
      <c r="I23" s="93"/>
      <c r="J23" s="84" t="str">
        <f>IF(H23="","",F23*H23)</f>
        <v/>
      </c>
      <c r="K23" s="85"/>
      <c r="L23" s="16" t="s">
        <v>53</v>
      </c>
    </row>
    <row r="24" spans="2:17" ht="21.75" customHeight="1">
      <c r="B24" s="91"/>
      <c r="C24" s="83" t="s">
        <v>52</v>
      </c>
      <c r="D24" s="83"/>
      <c r="E24" s="83"/>
      <c r="F24" s="15">
        <v>900000</v>
      </c>
      <c r="G24" s="16" t="s">
        <v>53</v>
      </c>
      <c r="H24" s="93"/>
      <c r="I24" s="93"/>
      <c r="J24" s="84" t="str">
        <f>IF(H24="","",F24*H24)</f>
        <v/>
      </c>
      <c r="K24" s="85"/>
      <c r="L24" s="16" t="s">
        <v>53</v>
      </c>
    </row>
    <row r="25" spans="2:17" ht="21.75" customHeight="1">
      <c r="B25" s="90" t="s">
        <v>70</v>
      </c>
      <c r="C25" s="90"/>
      <c r="D25" s="90"/>
      <c r="E25" s="90"/>
      <c r="F25" s="90"/>
      <c r="G25" s="90"/>
      <c r="H25" s="90"/>
      <c r="I25" s="90"/>
      <c r="J25" s="84">
        <f>SUM(J20:K24)</f>
        <v>0</v>
      </c>
      <c r="K25" s="85"/>
      <c r="L25" s="16" t="s">
        <v>53</v>
      </c>
    </row>
    <row r="26" spans="2:17" ht="6.75" customHeight="1">
      <c r="B26" s="86"/>
      <c r="C26" s="86"/>
      <c r="D26" s="86"/>
      <c r="E26" s="86"/>
      <c r="F26" s="86"/>
      <c r="G26" s="86"/>
      <c r="H26" s="86"/>
      <c r="I26" s="86"/>
      <c r="J26" s="86"/>
      <c r="K26" s="86"/>
      <c r="L26" s="86"/>
    </row>
    <row r="27" spans="2:17" ht="21.75" customHeight="1">
      <c r="B27" s="78" t="s">
        <v>71</v>
      </c>
      <c r="C27" s="78"/>
      <c r="D27" s="78"/>
      <c r="E27" s="78"/>
      <c r="F27" s="78"/>
      <c r="G27" s="78"/>
      <c r="H27" s="78"/>
      <c r="I27" s="17" t="s">
        <v>59</v>
      </c>
      <c r="J27" s="77">
        <f>J25</f>
        <v>0</v>
      </c>
      <c r="K27" s="77"/>
      <c r="L27" s="18" t="s">
        <v>53</v>
      </c>
      <c r="N27" s="13"/>
    </row>
    <row r="28" spans="2:17" ht="6.75" customHeight="1">
      <c r="B28" s="87"/>
      <c r="C28" s="87"/>
      <c r="D28" s="87"/>
      <c r="E28" s="87"/>
      <c r="F28" s="87"/>
      <c r="G28" s="87"/>
      <c r="H28" s="87"/>
      <c r="I28" s="87"/>
      <c r="J28" s="87"/>
      <c r="K28" s="87"/>
      <c r="L28" s="87"/>
    </row>
    <row r="29" spans="2:17" ht="21.75" customHeight="1">
      <c r="B29" s="78" t="s">
        <v>72</v>
      </c>
      <c r="C29" s="78"/>
      <c r="D29" s="78"/>
      <c r="E29" s="78"/>
      <c r="F29" s="78"/>
      <c r="G29" s="78"/>
      <c r="H29" s="78"/>
      <c r="I29" s="78"/>
      <c r="J29" s="78"/>
      <c r="K29" s="78"/>
      <c r="L29" s="78"/>
    </row>
    <row r="30" spans="2:17" ht="21.75" customHeight="1">
      <c r="B30" s="60" t="s">
        <v>94</v>
      </c>
      <c r="C30" s="60"/>
      <c r="D30" s="60"/>
      <c r="E30" s="60"/>
      <c r="F30" s="60"/>
      <c r="G30" s="60" t="s">
        <v>96</v>
      </c>
      <c r="H30" s="60"/>
      <c r="I30" s="60"/>
      <c r="J30" s="60"/>
      <c r="K30" s="60" t="s">
        <v>93</v>
      </c>
      <c r="L30" s="60"/>
      <c r="O30" s="10" t="s">
        <v>76</v>
      </c>
    </row>
    <row r="31" spans="2:17" ht="21.75" customHeight="1">
      <c r="B31" s="58"/>
      <c r="C31" s="58"/>
      <c r="D31" s="58"/>
      <c r="E31" s="58"/>
      <c r="F31" s="58"/>
      <c r="G31" s="58"/>
      <c r="H31" s="58"/>
      <c r="I31" s="58"/>
      <c r="J31" s="58"/>
      <c r="K31" s="59"/>
      <c r="L31" s="59"/>
      <c r="M31" s="51" t="str">
        <f>IF(O31=1,"未入力の項目があります","")</f>
        <v>未入力の項目があります</v>
      </c>
      <c r="O31" s="11">
        <f>IF(B31="",1,IF(G31="",1,IF(K31="",1,0)))</f>
        <v>1</v>
      </c>
    </row>
    <row r="32" spans="2:17" ht="21.75" customHeight="1">
      <c r="B32" s="60" t="s">
        <v>89</v>
      </c>
      <c r="C32" s="60"/>
      <c r="D32" s="60"/>
      <c r="E32" s="60" t="s">
        <v>92</v>
      </c>
      <c r="F32" s="60"/>
      <c r="G32" s="60" t="s">
        <v>95</v>
      </c>
      <c r="H32" s="60"/>
      <c r="I32" s="60"/>
      <c r="J32" s="60"/>
      <c r="K32" s="60"/>
      <c r="L32" s="60"/>
      <c r="M32" s="10"/>
    </row>
    <row r="33" spans="2:17" ht="21.75" customHeight="1">
      <c r="B33" s="61"/>
      <c r="C33" s="61"/>
      <c r="D33" s="61"/>
      <c r="E33" s="61"/>
      <c r="F33" s="61"/>
      <c r="G33" s="61"/>
      <c r="H33" s="61"/>
      <c r="I33" s="61"/>
      <c r="J33" s="61"/>
      <c r="K33" s="61"/>
      <c r="L33" s="61"/>
      <c r="M33" s="51" t="str">
        <f t="shared" ref="M33:M35" si="0">IF(O33=1,"未入力の項目があります","")</f>
        <v>未入力の項目があります</v>
      </c>
      <c r="O33" s="11">
        <f>IF(B33="",1,IF(E33="",1,IF(G33="",1,0)))</f>
        <v>1</v>
      </c>
    </row>
    <row r="34" spans="2:17" ht="21.75" customHeight="1">
      <c r="B34" s="22" t="s">
        <v>90</v>
      </c>
      <c r="C34" s="62"/>
      <c r="D34" s="63"/>
      <c r="E34" s="63"/>
      <c r="F34" s="63"/>
      <c r="G34" s="63"/>
      <c r="H34" s="63"/>
      <c r="I34" s="63"/>
      <c r="J34" s="63"/>
      <c r="K34" s="63"/>
      <c r="L34" s="64"/>
      <c r="M34" s="51" t="str">
        <f t="shared" si="0"/>
        <v>未入力の項目があります</v>
      </c>
      <c r="O34" s="11">
        <f>IF(C34="",1,0)</f>
        <v>1</v>
      </c>
    </row>
    <row r="35" spans="2:17" ht="21.75" customHeight="1">
      <c r="B35" s="22" t="s">
        <v>91</v>
      </c>
      <c r="C35" s="62"/>
      <c r="D35" s="63"/>
      <c r="E35" s="63"/>
      <c r="F35" s="63"/>
      <c r="G35" s="63"/>
      <c r="H35" s="63"/>
      <c r="I35" s="63"/>
      <c r="J35" s="63"/>
      <c r="K35" s="63"/>
      <c r="L35" s="64"/>
      <c r="M35" s="51" t="str">
        <f t="shared" si="0"/>
        <v>未入力の項目があります</v>
      </c>
      <c r="O35" s="11">
        <f>IF(C35="",1,0)</f>
        <v>1</v>
      </c>
    </row>
    <row r="36" spans="2:17" ht="21.75" customHeight="1">
      <c r="B36" s="78" t="s">
        <v>54</v>
      </c>
      <c r="C36" s="78"/>
      <c r="D36" s="78"/>
      <c r="E36" s="78"/>
      <c r="F36" s="78"/>
      <c r="G36" s="78"/>
      <c r="H36" s="78"/>
      <c r="I36" s="78"/>
      <c r="J36" s="78"/>
      <c r="K36" s="78"/>
      <c r="L36" s="78"/>
    </row>
    <row r="37" spans="2:17" ht="21.75" customHeight="1">
      <c r="B37" s="79" t="s">
        <v>55</v>
      </c>
      <c r="C37" s="80"/>
      <c r="D37" s="80"/>
      <c r="E37" s="80"/>
      <c r="F37" s="80"/>
      <c r="G37" s="80"/>
      <c r="H37" s="80"/>
      <c r="I37" s="80"/>
      <c r="J37" s="80"/>
      <c r="K37" s="80"/>
      <c r="L37" s="81"/>
      <c r="M37" s="56" t="s">
        <v>84</v>
      </c>
      <c r="O37" s="10" t="s">
        <v>87</v>
      </c>
      <c r="Q37" s="10" t="s">
        <v>86</v>
      </c>
    </row>
    <row r="38" spans="2:17" ht="21.75" customHeight="1">
      <c r="B38" s="69" t="s">
        <v>78</v>
      </c>
      <c r="C38" s="68"/>
      <c r="D38" s="14" t="s">
        <v>77</v>
      </c>
      <c r="E38" s="72"/>
      <c r="F38" s="72"/>
      <c r="G38" s="72"/>
      <c r="H38" s="72"/>
      <c r="I38" s="72"/>
      <c r="J38" s="72"/>
      <c r="K38" s="72"/>
      <c r="L38" s="73"/>
      <c r="M38" s="57" t="str">
        <f>IF($Q$38=0,"",IF(E38="","法人所在地を入力してください",""))</f>
        <v>法人所在地を入力してください</v>
      </c>
      <c r="O38" s="11">
        <f>IF($Q$38=0,0,IF(E38="",1,0))</f>
        <v>1</v>
      </c>
      <c r="Q38" s="11">
        <f>IF(M37="申請者と振込先の口座名義人が異なる",1,0)</f>
        <v>1</v>
      </c>
    </row>
    <row r="39" spans="2:17" ht="21.75" customHeight="1">
      <c r="B39" s="70" t="s">
        <v>79</v>
      </c>
      <c r="C39" s="71"/>
      <c r="D39" s="19" t="s">
        <v>77</v>
      </c>
      <c r="E39" s="74"/>
      <c r="F39" s="74"/>
      <c r="G39" s="74"/>
      <c r="H39" s="74"/>
      <c r="I39" s="74"/>
      <c r="J39" s="74"/>
      <c r="K39" s="75" t="s">
        <v>44</v>
      </c>
      <c r="L39" s="76"/>
      <c r="M39" s="57" t="str">
        <f>IF($Q$38=0,"",IF(E39="","法人名・代表者名を入力してください",""))</f>
        <v>法人名・代表者名を入力してください</v>
      </c>
      <c r="O39" s="11">
        <f>IF($Q$38=0,0,IF(E39="",1,0))</f>
        <v>1</v>
      </c>
    </row>
    <row r="40" spans="2:17" ht="21.75" customHeight="1">
      <c r="B40" s="68" t="s">
        <v>73</v>
      </c>
      <c r="C40" s="68"/>
      <c r="D40" s="68"/>
      <c r="E40" s="68"/>
      <c r="F40" s="68"/>
      <c r="G40" s="68"/>
      <c r="H40" s="68"/>
      <c r="I40" s="68"/>
      <c r="J40" s="68"/>
      <c r="K40" s="68"/>
      <c r="L40" s="68"/>
      <c r="M40" s="10"/>
      <c r="O40" s="10" t="s">
        <v>76</v>
      </c>
    </row>
    <row r="41" spans="2:17" ht="21.75" customHeight="1">
      <c r="B41" s="65" t="s">
        <v>56</v>
      </c>
      <c r="C41" s="65"/>
      <c r="D41" s="66"/>
      <c r="E41" s="66"/>
      <c r="F41" s="66"/>
      <c r="G41" s="66"/>
      <c r="H41" s="66"/>
      <c r="I41" s="66"/>
      <c r="J41" s="66"/>
      <c r="K41" s="66"/>
      <c r="L41" s="66"/>
      <c r="M41" s="51" t="str">
        <f>IF(O41=1,"未入力の項目があります","")</f>
        <v>未入力の項目があります</v>
      </c>
      <c r="O41" s="11">
        <f>IF(D41="",1,0)</f>
        <v>1</v>
      </c>
    </row>
    <row r="42" spans="2:17" ht="21.75" customHeight="1">
      <c r="B42" s="65" t="s">
        <v>57</v>
      </c>
      <c r="C42" s="65"/>
      <c r="D42" s="67"/>
      <c r="E42" s="67"/>
      <c r="F42" s="67"/>
      <c r="G42" s="67"/>
      <c r="H42" s="67"/>
      <c r="I42" s="67"/>
      <c r="J42" s="67"/>
      <c r="K42" s="67"/>
      <c r="L42" s="67"/>
      <c r="M42" s="51" t="str">
        <f>IF(O42=1,"未入力の項目があります","")</f>
        <v>未入力の項目があります</v>
      </c>
      <c r="O42" s="11">
        <f>IF(D42="",1,0)</f>
        <v>1</v>
      </c>
    </row>
    <row r="43" spans="2:17" ht="21.75" customHeight="1">
      <c r="B43" s="65" t="s">
        <v>58</v>
      </c>
      <c r="C43" s="65"/>
      <c r="D43" s="67"/>
      <c r="E43" s="67"/>
      <c r="F43" s="67"/>
      <c r="G43" s="67"/>
      <c r="H43" s="67"/>
      <c r="I43" s="67"/>
      <c r="J43" s="67"/>
      <c r="K43" s="67"/>
      <c r="L43" s="67"/>
      <c r="M43" s="51" t="str">
        <f>IF(O43=1,"未入力の項目があります","")</f>
        <v>未入力の項目があります</v>
      </c>
      <c r="O43" s="11">
        <f>IF(D43="",1,0)</f>
        <v>1</v>
      </c>
    </row>
  </sheetData>
  <sheetProtection algorithmName="SHA-512" hashValue="5WEBW2sE0FbVXbUGkkdIC5eSKILhrMHlWDpqtLzzuTufXN/TUZNjm2EPZw1IHDDxsR8QcuwSpzaWum8C+1pCvQ==" saltValue="OyBFGPHR4KQwoAy5s8lBMw==" spinCount="100000" sheet="1" objects="1" scenarios="1"/>
  <mergeCells count="73">
    <mergeCell ref="B2:L2"/>
    <mergeCell ref="B4:L4"/>
    <mergeCell ref="J19:L19"/>
    <mergeCell ref="F19:G19"/>
    <mergeCell ref="B18:L18"/>
    <mergeCell ref="B3:L3"/>
    <mergeCell ref="B5:L5"/>
    <mergeCell ref="F8:L8"/>
    <mergeCell ref="B6:L6"/>
    <mergeCell ref="B7:L7"/>
    <mergeCell ref="J24:K24"/>
    <mergeCell ref="J25:K25"/>
    <mergeCell ref="H9:L9"/>
    <mergeCell ref="H10:L10"/>
    <mergeCell ref="B25:I25"/>
    <mergeCell ref="B13:L13"/>
    <mergeCell ref="B15:L15"/>
    <mergeCell ref="B17:L17"/>
    <mergeCell ref="B22:B24"/>
    <mergeCell ref="H19:I19"/>
    <mergeCell ref="H20:I20"/>
    <mergeCell ref="H21:I21"/>
    <mergeCell ref="H22:I22"/>
    <mergeCell ref="H23:I23"/>
    <mergeCell ref="H24:I24"/>
    <mergeCell ref="J20:K20"/>
    <mergeCell ref="J21:K21"/>
    <mergeCell ref="H11:K11"/>
    <mergeCell ref="B14:L14"/>
    <mergeCell ref="B12:L12"/>
    <mergeCell ref="B16:L16"/>
    <mergeCell ref="J27:K27"/>
    <mergeCell ref="B36:L36"/>
    <mergeCell ref="B37:L37"/>
    <mergeCell ref="B8:E11"/>
    <mergeCell ref="B19:E19"/>
    <mergeCell ref="B20:E20"/>
    <mergeCell ref="B21:E21"/>
    <mergeCell ref="C22:E22"/>
    <mergeCell ref="C23:E23"/>
    <mergeCell ref="C24:E24"/>
    <mergeCell ref="J22:K22"/>
    <mergeCell ref="B26:L26"/>
    <mergeCell ref="B27:H27"/>
    <mergeCell ref="B28:L28"/>
    <mergeCell ref="B29:L29"/>
    <mergeCell ref="J23:K23"/>
    <mergeCell ref="C34:L34"/>
    <mergeCell ref="C35:L35"/>
    <mergeCell ref="B42:C42"/>
    <mergeCell ref="B43:C43"/>
    <mergeCell ref="D41:L41"/>
    <mergeCell ref="D42:L42"/>
    <mergeCell ref="D43:L43"/>
    <mergeCell ref="B41:C41"/>
    <mergeCell ref="B40:L40"/>
    <mergeCell ref="B38:C38"/>
    <mergeCell ref="B39:C39"/>
    <mergeCell ref="E38:L38"/>
    <mergeCell ref="E39:J39"/>
    <mergeCell ref="K39:L39"/>
    <mergeCell ref="B32:D32"/>
    <mergeCell ref="E32:F32"/>
    <mergeCell ref="G32:L32"/>
    <mergeCell ref="B33:D33"/>
    <mergeCell ref="E33:F33"/>
    <mergeCell ref="G33:L33"/>
    <mergeCell ref="B31:F31"/>
    <mergeCell ref="G31:J31"/>
    <mergeCell ref="K31:L31"/>
    <mergeCell ref="K30:L30"/>
    <mergeCell ref="B30:F30"/>
    <mergeCell ref="G30:J30"/>
  </mergeCells>
  <phoneticPr fontId="2"/>
  <pageMargins left="0.70866141732283472" right="0.31496062992125984" top="0.35433070866141736" bottom="0.15748031496062992" header="0.31496062992125984" footer="0.31496062992125984"/>
  <pageSetup paperSize="9" scale="95"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参照元!$E$3:$E$4</xm:f>
          </x14:formula1>
          <xm:sqref>M37</xm:sqref>
        </x14:dataValidation>
        <x14:dataValidation type="list" allowBlank="1" showInputMessage="1" showErrorMessage="1" xr:uid="{00000000-0002-0000-0000-000001000000}">
          <x14:formula1>
            <xm:f>参照元!$G$3:$G$4</xm:f>
          </x14:formula1>
          <xm:sqref>K31:L31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P18"/>
  <sheetViews>
    <sheetView zoomScale="80" zoomScaleNormal="80" workbookViewId="0"/>
  </sheetViews>
  <sheetFormatPr defaultColWidth="9" defaultRowHeight="13.2"/>
  <cols>
    <col min="1" max="1" width="9" style="5"/>
    <col min="2" max="2" width="6.09765625" style="5" customWidth="1"/>
    <col min="3" max="3" width="11.09765625" style="5" customWidth="1"/>
    <col min="4" max="4" width="26" style="5" customWidth="1"/>
    <col min="5" max="5" width="27.3984375" style="5" customWidth="1"/>
    <col min="6" max="6" width="11.09765625" style="5" customWidth="1"/>
    <col min="7" max="7" width="8.59765625" style="5" customWidth="1"/>
    <col min="8" max="8" width="21" style="5" customWidth="1"/>
    <col min="9" max="9" width="10.09765625" style="5" customWidth="1"/>
    <col min="10" max="10" width="3.5" style="5" customWidth="1"/>
    <col min="11" max="11" width="27.69921875" style="7" customWidth="1"/>
    <col min="12" max="12" width="9" style="5"/>
    <col min="13" max="16" width="0" style="7" hidden="1" customWidth="1"/>
    <col min="17" max="16384" width="9" style="5"/>
  </cols>
  <sheetData>
    <row r="2" spans="2:16" ht="30.75" customHeight="1">
      <c r="B2" s="5" t="s">
        <v>74</v>
      </c>
      <c r="D2" s="6" t="s">
        <v>28</v>
      </c>
      <c r="E2" s="53">
        <f>申請書!H10</f>
        <v>0</v>
      </c>
      <c r="F2" s="5" t="s">
        <v>29</v>
      </c>
      <c r="K2" s="51" t="str">
        <f>IF(E2="","法人名が空白です","")</f>
        <v/>
      </c>
    </row>
    <row r="3" spans="2:16" ht="15" customHeight="1">
      <c r="B3" s="32"/>
      <c r="C3" s="32"/>
      <c r="D3" s="35"/>
      <c r="E3" s="36"/>
      <c r="F3" s="37"/>
      <c r="G3" s="21"/>
      <c r="H3" s="32"/>
      <c r="I3" s="37"/>
      <c r="J3" s="38"/>
      <c r="K3" s="13"/>
    </row>
    <row r="4" spans="2:16" ht="15" customHeight="1">
      <c r="B4" s="33" t="s">
        <v>0</v>
      </c>
      <c r="C4" s="33" t="s">
        <v>1</v>
      </c>
      <c r="D4" s="33" t="s">
        <v>2</v>
      </c>
      <c r="E4" s="33" t="s">
        <v>3</v>
      </c>
      <c r="F4" s="33" t="s">
        <v>4</v>
      </c>
      <c r="G4" s="39" t="s">
        <v>101</v>
      </c>
      <c r="H4" s="33" t="s">
        <v>5</v>
      </c>
      <c r="I4" s="40" t="s">
        <v>6</v>
      </c>
      <c r="J4" s="41"/>
      <c r="K4" s="52"/>
      <c r="N4" s="28" t="s">
        <v>40</v>
      </c>
      <c r="O4" s="28" t="s">
        <v>39</v>
      </c>
      <c r="P4" s="28" t="s">
        <v>75</v>
      </c>
    </row>
    <row r="5" spans="2:16" ht="15" customHeight="1">
      <c r="B5" s="34"/>
      <c r="C5" s="34"/>
      <c r="D5" s="34"/>
      <c r="E5" s="34"/>
      <c r="F5" s="34"/>
      <c r="G5" s="42" t="s">
        <v>100</v>
      </c>
      <c r="H5" s="34"/>
      <c r="I5" s="43"/>
      <c r="J5" s="44"/>
      <c r="N5" s="28"/>
      <c r="O5" s="28"/>
      <c r="P5" s="28"/>
    </row>
    <row r="6" spans="2:16" ht="30.75" customHeight="1">
      <c r="B6" s="20">
        <v>1</v>
      </c>
      <c r="C6" s="54"/>
      <c r="D6" s="54"/>
      <c r="E6" s="54"/>
      <c r="F6" s="49" t="str">
        <f>IFERROR(VLOOKUP(H6,参照元!$B:$C,2,0),"")</f>
        <v/>
      </c>
      <c r="G6" s="55"/>
      <c r="H6" s="54"/>
      <c r="I6" s="50" t="str">
        <f>IF(F6="","",IF(F6="訪問系",75000,IF(F6="通所系",225000,IF(G6="","要定員入力",IF(G6&lt;21,300000,IF(60&lt;G6,900000,600000))))))</f>
        <v/>
      </c>
      <c r="J6" s="21" t="s">
        <v>8</v>
      </c>
      <c r="K6" s="51" t="str">
        <f>IF(O6=1,"未入力の項目があります","")</f>
        <v/>
      </c>
      <c r="N6" s="27">
        <f>IF(E2="",1,0)</f>
        <v>0</v>
      </c>
      <c r="O6" s="27">
        <f>IF(I6="",0,IF(C6="",1,IF(D6="",1,IF(E6="",1,0))))</f>
        <v>0</v>
      </c>
      <c r="P6" s="27">
        <f>IF(I16=申請書!J27,0,1)</f>
        <v>0</v>
      </c>
    </row>
    <row r="7" spans="2:16" ht="30.75" customHeight="1">
      <c r="B7" s="20">
        <v>2</v>
      </c>
      <c r="C7" s="54"/>
      <c r="D7" s="54"/>
      <c r="E7" s="54"/>
      <c r="F7" s="49" t="str">
        <f>IFERROR(VLOOKUP(H7,参照元!$B:$C,2,0),"")</f>
        <v/>
      </c>
      <c r="G7" s="55"/>
      <c r="H7" s="54"/>
      <c r="I7" s="50" t="str">
        <f t="shared" ref="I7:I15" si="0">IF(F7="","",IF(F7="訪問系",75000,IF(F7="通所系",225000,IF(G7="","要定員入力",IF(G7&lt;21,300000,IF(60&lt;G7,900000,600000))))))</f>
        <v/>
      </c>
      <c r="J7" s="21" t="s">
        <v>8</v>
      </c>
      <c r="K7" s="51" t="str">
        <f t="shared" ref="K7:K15" si="1">IF(O7=1,"未入力の項目があります","")</f>
        <v/>
      </c>
      <c r="N7" s="27"/>
      <c r="O7" s="27">
        <f t="shared" ref="O7:O15" si="2">IF(I7="",0,IF(C7="",1,IF(D7="",1,IF(E7="",1,0))))</f>
        <v>0</v>
      </c>
      <c r="P7" s="27"/>
    </row>
    <row r="8" spans="2:16" ht="30.75" customHeight="1">
      <c r="B8" s="20">
        <v>3</v>
      </c>
      <c r="C8" s="54"/>
      <c r="D8" s="54"/>
      <c r="E8" s="54"/>
      <c r="F8" s="49" t="str">
        <f>IFERROR(VLOOKUP(H8,参照元!$B:$C,2,0),"")</f>
        <v/>
      </c>
      <c r="G8" s="55"/>
      <c r="H8" s="54"/>
      <c r="I8" s="50" t="str">
        <f t="shared" si="0"/>
        <v/>
      </c>
      <c r="J8" s="21" t="s">
        <v>8</v>
      </c>
      <c r="K8" s="51" t="str">
        <f t="shared" si="1"/>
        <v/>
      </c>
      <c r="N8" s="27"/>
      <c r="O8" s="27">
        <f t="shared" si="2"/>
        <v>0</v>
      </c>
      <c r="P8" s="27"/>
    </row>
    <row r="9" spans="2:16" ht="30.75" customHeight="1">
      <c r="B9" s="20">
        <v>4</v>
      </c>
      <c r="C9" s="54"/>
      <c r="D9" s="54"/>
      <c r="E9" s="54"/>
      <c r="F9" s="49" t="str">
        <f>IFERROR(VLOOKUP(H9,参照元!$B:$C,2,0),"")</f>
        <v/>
      </c>
      <c r="G9" s="55"/>
      <c r="H9" s="54"/>
      <c r="I9" s="50" t="str">
        <f t="shared" si="0"/>
        <v/>
      </c>
      <c r="J9" s="21" t="s">
        <v>8</v>
      </c>
      <c r="K9" s="51" t="str">
        <f t="shared" si="1"/>
        <v/>
      </c>
      <c r="N9" s="27"/>
      <c r="O9" s="27">
        <f t="shared" si="2"/>
        <v>0</v>
      </c>
      <c r="P9" s="27"/>
    </row>
    <row r="10" spans="2:16" ht="30.75" customHeight="1">
      <c r="B10" s="20">
        <v>5</v>
      </c>
      <c r="C10" s="54"/>
      <c r="D10" s="54"/>
      <c r="E10" s="54"/>
      <c r="F10" s="49" t="str">
        <f>IFERROR(VLOOKUP(H10,参照元!$B:$C,2,0),"")</f>
        <v/>
      </c>
      <c r="G10" s="55"/>
      <c r="H10" s="54"/>
      <c r="I10" s="50" t="str">
        <f t="shared" si="0"/>
        <v/>
      </c>
      <c r="J10" s="21" t="s">
        <v>8</v>
      </c>
      <c r="K10" s="51" t="str">
        <f t="shared" si="1"/>
        <v/>
      </c>
      <c r="N10" s="27"/>
      <c r="O10" s="27">
        <f t="shared" si="2"/>
        <v>0</v>
      </c>
      <c r="P10" s="27"/>
    </row>
    <row r="11" spans="2:16" ht="30.75" customHeight="1">
      <c r="B11" s="20">
        <v>6</v>
      </c>
      <c r="C11" s="54"/>
      <c r="D11" s="54"/>
      <c r="E11" s="54"/>
      <c r="F11" s="49" t="str">
        <f>IFERROR(VLOOKUP(H11,参照元!$B:$C,2,0),"")</f>
        <v/>
      </c>
      <c r="G11" s="55"/>
      <c r="H11" s="54"/>
      <c r="I11" s="50" t="str">
        <f t="shared" si="0"/>
        <v/>
      </c>
      <c r="J11" s="21" t="s">
        <v>8</v>
      </c>
      <c r="K11" s="51" t="str">
        <f t="shared" si="1"/>
        <v/>
      </c>
      <c r="N11" s="27"/>
      <c r="O11" s="27">
        <f t="shared" si="2"/>
        <v>0</v>
      </c>
      <c r="P11" s="27"/>
    </row>
    <row r="12" spans="2:16" ht="30.75" customHeight="1">
      <c r="B12" s="20">
        <v>7</v>
      </c>
      <c r="C12" s="54"/>
      <c r="D12" s="54"/>
      <c r="E12" s="54"/>
      <c r="F12" s="49" t="str">
        <f>IFERROR(VLOOKUP(H12,参照元!$B:$C,2,0),"")</f>
        <v/>
      </c>
      <c r="G12" s="55"/>
      <c r="H12" s="54"/>
      <c r="I12" s="50" t="str">
        <f t="shared" si="0"/>
        <v/>
      </c>
      <c r="J12" s="21" t="s">
        <v>8</v>
      </c>
      <c r="K12" s="51" t="str">
        <f t="shared" si="1"/>
        <v/>
      </c>
      <c r="N12" s="27"/>
      <c r="O12" s="27">
        <f t="shared" si="2"/>
        <v>0</v>
      </c>
      <c r="P12" s="27"/>
    </row>
    <row r="13" spans="2:16" ht="30.75" customHeight="1">
      <c r="B13" s="20">
        <v>8</v>
      </c>
      <c r="C13" s="54"/>
      <c r="D13" s="54"/>
      <c r="E13" s="54"/>
      <c r="F13" s="49" t="str">
        <f>IFERROR(VLOOKUP(H13,参照元!$B:$C,2,0),"")</f>
        <v/>
      </c>
      <c r="G13" s="55"/>
      <c r="H13" s="54"/>
      <c r="I13" s="50" t="str">
        <f t="shared" si="0"/>
        <v/>
      </c>
      <c r="J13" s="21" t="s">
        <v>8</v>
      </c>
      <c r="K13" s="51" t="str">
        <f t="shared" si="1"/>
        <v/>
      </c>
      <c r="N13" s="27"/>
      <c r="O13" s="27">
        <f t="shared" si="2"/>
        <v>0</v>
      </c>
      <c r="P13" s="27"/>
    </row>
    <row r="14" spans="2:16" ht="30.75" customHeight="1" thickBot="1">
      <c r="B14" s="20">
        <v>9</v>
      </c>
      <c r="C14" s="54"/>
      <c r="D14" s="54"/>
      <c r="E14" s="54"/>
      <c r="F14" s="49" t="str">
        <f>IFERROR(VLOOKUP(H14,参照元!$B:$C,2,0),"")</f>
        <v/>
      </c>
      <c r="G14" s="55"/>
      <c r="H14" s="54"/>
      <c r="I14" s="50" t="str">
        <f t="shared" si="0"/>
        <v/>
      </c>
      <c r="J14" s="21" t="s">
        <v>8</v>
      </c>
      <c r="K14" s="51" t="str">
        <f t="shared" si="1"/>
        <v/>
      </c>
      <c r="N14" s="27"/>
      <c r="O14" s="27">
        <f t="shared" si="2"/>
        <v>0</v>
      </c>
      <c r="P14" s="27"/>
    </row>
    <row r="15" spans="2:16" ht="30.75" customHeight="1">
      <c r="B15" s="20">
        <v>10</v>
      </c>
      <c r="C15" s="54"/>
      <c r="D15" s="54"/>
      <c r="E15" s="54"/>
      <c r="F15" s="49" t="str">
        <f>IFERROR(VLOOKUP(H15,参照元!$B:$C,2,0),"")</f>
        <v/>
      </c>
      <c r="G15" s="55"/>
      <c r="H15" s="54"/>
      <c r="I15" s="50" t="str">
        <f t="shared" si="0"/>
        <v/>
      </c>
      <c r="J15" s="21" t="s">
        <v>8</v>
      </c>
      <c r="K15" s="51" t="str">
        <f t="shared" si="1"/>
        <v/>
      </c>
      <c r="M15" s="29" t="s">
        <v>41</v>
      </c>
      <c r="N15" s="27"/>
      <c r="O15" s="27">
        <f t="shared" si="2"/>
        <v>0</v>
      </c>
      <c r="P15" s="27"/>
    </row>
    <row r="16" spans="2:16" ht="30.75" customHeight="1" thickBot="1">
      <c r="B16" s="24" t="s">
        <v>7</v>
      </c>
      <c r="C16" s="25"/>
      <c r="D16" s="25"/>
      <c r="E16" s="25"/>
      <c r="F16" s="25"/>
      <c r="G16" s="25"/>
      <c r="H16" s="26"/>
      <c r="I16" s="31">
        <f>SUM(I6:I15)</f>
        <v>0</v>
      </c>
      <c r="J16" s="21" t="s">
        <v>8</v>
      </c>
      <c r="K16" s="51" t="str">
        <f>IF(I16=申請書!J27,"","申請書と金額が異なります")</f>
        <v/>
      </c>
      <c r="M16" s="30">
        <f>SUM(N16:P16)</f>
        <v>0</v>
      </c>
      <c r="N16" s="27">
        <f>SUM(N6:N15)</f>
        <v>0</v>
      </c>
      <c r="O16" s="27">
        <f>SUM(O6:O15)</f>
        <v>0</v>
      </c>
      <c r="P16" s="27">
        <f>SUM(P6:P15)</f>
        <v>0</v>
      </c>
    </row>
    <row r="17" spans="2:10" s="7" customFormat="1" ht="25.5" customHeight="1">
      <c r="B17" s="47" t="s">
        <v>103</v>
      </c>
      <c r="C17" s="48"/>
      <c r="D17" s="48"/>
      <c r="E17" s="48"/>
      <c r="F17" s="48"/>
      <c r="G17" s="48"/>
      <c r="H17" s="48"/>
      <c r="I17" s="48"/>
      <c r="J17" s="48"/>
    </row>
    <row r="18" spans="2:10" s="7" customFormat="1" ht="25.5" customHeight="1">
      <c r="B18" s="46" t="s">
        <v>102</v>
      </c>
      <c r="C18" s="45"/>
      <c r="D18" s="45"/>
      <c r="E18" s="45"/>
      <c r="F18" s="45"/>
      <c r="G18" s="45"/>
      <c r="H18" s="45"/>
      <c r="I18" s="45"/>
      <c r="J18" s="45"/>
    </row>
  </sheetData>
  <sheetProtection algorithmName="SHA-512" hashValue="EYqkTSzObzQbXCs+8FgxfVjq4l7qFuzqvreyMX0DZfgZL5CPfkqN1xjPMLusI9/DBDGhOYbUSCvO/c6L5lb29Q==" saltValue="LAHahvTgQGSMLbWYF9adAg==" spinCount="100000" sheet="1" objects="1" scenarios="1"/>
  <phoneticPr fontId="2"/>
  <pageMargins left="0.70866141732283472" right="0.31496062992125984" top="0.94488188976377963" bottom="0.35433070866141736" header="0.31496062992125984" footer="0.31496062992125984"/>
  <pageSetup paperSize="9" scale="68"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参照元!$B$3:$B$26</xm:f>
          </x14:formula1>
          <xm:sqref>H6:H15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G26"/>
  <sheetViews>
    <sheetView workbookViewId="0">
      <pane ySplit="2" topLeftCell="A3" activePane="bottomLeft" state="frozen"/>
      <selection pane="bottomLeft"/>
    </sheetView>
  </sheetViews>
  <sheetFormatPr defaultRowHeight="18"/>
  <cols>
    <col min="2" max="2" width="42.69921875" customWidth="1"/>
    <col min="3" max="3" width="12.8984375" customWidth="1"/>
    <col min="5" max="5" width="36.19921875" customWidth="1"/>
  </cols>
  <sheetData>
    <row r="2" spans="2:7">
      <c r="B2" s="1" t="s">
        <v>5</v>
      </c>
      <c r="C2" s="1" t="s">
        <v>9</v>
      </c>
      <c r="D2" s="3"/>
      <c r="E2" s="2" t="s">
        <v>82</v>
      </c>
      <c r="G2" s="23" t="s">
        <v>97</v>
      </c>
    </row>
    <row r="3" spans="2:7">
      <c r="B3" s="2" t="s">
        <v>13</v>
      </c>
      <c r="C3" s="2" t="s">
        <v>10</v>
      </c>
      <c r="D3" s="4"/>
      <c r="E3" s="2" t="s">
        <v>83</v>
      </c>
      <c r="G3" s="2" t="s">
        <v>98</v>
      </c>
    </row>
    <row r="4" spans="2:7">
      <c r="B4" s="2" t="s">
        <v>14</v>
      </c>
      <c r="C4" s="2" t="s">
        <v>10</v>
      </c>
      <c r="D4" s="4"/>
      <c r="E4" s="2" t="s">
        <v>85</v>
      </c>
      <c r="G4" s="2" t="s">
        <v>99</v>
      </c>
    </row>
    <row r="5" spans="2:7">
      <c r="B5" s="2" t="s">
        <v>15</v>
      </c>
      <c r="C5" s="2" t="s">
        <v>10</v>
      </c>
      <c r="D5" s="4"/>
    </row>
    <row r="6" spans="2:7">
      <c r="B6" s="2" t="s">
        <v>16</v>
      </c>
      <c r="C6" s="2" t="s">
        <v>10</v>
      </c>
      <c r="D6" s="4"/>
    </row>
    <row r="7" spans="2:7">
      <c r="B7" s="2" t="s">
        <v>17</v>
      </c>
      <c r="C7" s="2" t="s">
        <v>10</v>
      </c>
      <c r="D7" s="4"/>
    </row>
    <row r="8" spans="2:7">
      <c r="B8" s="2" t="s">
        <v>18</v>
      </c>
      <c r="C8" s="2" t="s">
        <v>10</v>
      </c>
      <c r="D8" s="4"/>
    </row>
    <row r="9" spans="2:7">
      <c r="B9" s="2" t="s">
        <v>38</v>
      </c>
      <c r="C9" s="2" t="s">
        <v>10</v>
      </c>
      <c r="D9" s="4"/>
    </row>
    <row r="10" spans="2:7">
      <c r="B10" s="2" t="s">
        <v>19</v>
      </c>
      <c r="C10" s="2" t="s">
        <v>10</v>
      </c>
      <c r="D10" s="4"/>
    </row>
    <row r="11" spans="2:7">
      <c r="B11" s="2" t="s">
        <v>20</v>
      </c>
      <c r="C11" s="2" t="s">
        <v>10</v>
      </c>
      <c r="D11" s="4"/>
    </row>
    <row r="12" spans="2:7">
      <c r="B12" s="2" t="s">
        <v>21</v>
      </c>
      <c r="C12" s="2" t="s">
        <v>10</v>
      </c>
      <c r="D12" s="4"/>
    </row>
    <row r="13" spans="2:7">
      <c r="B13" s="2" t="s">
        <v>22</v>
      </c>
      <c r="C13" s="2" t="s">
        <v>11</v>
      </c>
      <c r="D13" s="4"/>
    </row>
    <row r="14" spans="2:7">
      <c r="B14" s="2" t="s">
        <v>23</v>
      </c>
      <c r="C14" s="2" t="s">
        <v>11</v>
      </c>
      <c r="D14" s="4"/>
    </row>
    <row r="15" spans="2:7">
      <c r="B15" s="2" t="s">
        <v>24</v>
      </c>
      <c r="C15" s="2" t="s">
        <v>11</v>
      </c>
      <c r="D15" s="4"/>
    </row>
    <row r="16" spans="2:7">
      <c r="B16" s="2" t="s">
        <v>25</v>
      </c>
      <c r="C16" s="2" t="s">
        <v>11</v>
      </c>
      <c r="D16" s="4"/>
    </row>
    <row r="17" spans="2:4">
      <c r="B17" s="2" t="s">
        <v>26</v>
      </c>
      <c r="C17" s="2" t="s">
        <v>11</v>
      </c>
      <c r="D17" s="4"/>
    </row>
    <row r="18" spans="2:4">
      <c r="B18" s="2" t="s">
        <v>27</v>
      </c>
      <c r="C18" s="2" t="s">
        <v>11</v>
      </c>
      <c r="D18" s="4"/>
    </row>
    <row r="19" spans="2:4">
      <c r="B19" s="2" t="s">
        <v>30</v>
      </c>
      <c r="C19" s="2" t="s">
        <v>12</v>
      </c>
    </row>
    <row r="20" spans="2:4">
      <c r="B20" s="2" t="s">
        <v>31</v>
      </c>
      <c r="C20" s="2" t="s">
        <v>12</v>
      </c>
    </row>
    <row r="21" spans="2:4">
      <c r="B21" s="2" t="s">
        <v>32</v>
      </c>
      <c r="C21" s="2" t="s">
        <v>12</v>
      </c>
    </row>
    <row r="22" spans="2:4">
      <c r="B22" s="2" t="s">
        <v>33</v>
      </c>
      <c r="C22" s="2" t="s">
        <v>12</v>
      </c>
    </row>
    <row r="23" spans="2:4">
      <c r="B23" s="2" t="s">
        <v>34</v>
      </c>
      <c r="C23" s="2" t="s">
        <v>12</v>
      </c>
    </row>
    <row r="24" spans="2:4">
      <c r="B24" s="2" t="s">
        <v>35</v>
      </c>
      <c r="C24" s="2" t="s">
        <v>12</v>
      </c>
    </row>
    <row r="25" spans="2:4">
      <c r="B25" s="2" t="s">
        <v>36</v>
      </c>
      <c r="C25" s="2" t="s">
        <v>12</v>
      </c>
    </row>
    <row r="26" spans="2:4">
      <c r="B26" s="2" t="s">
        <v>37</v>
      </c>
      <c r="C26" s="2" t="s">
        <v>12</v>
      </c>
    </row>
  </sheetData>
  <sheetProtection algorithmName="SHA-512" hashValue="TFFnE/BsdO3YcBJ5vcbQFj/EDstLnN29Zpxk/Wmum3CxOf7CMaepyKwL6V0OqvBYZRDQxBt+b72cpKrrh0pX6w==" saltValue="+lY5lOoVFLuHdRlpgRYmhQ=="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vt:lpstr>
      <vt:lpstr>様式第1号</vt:lpstr>
      <vt:lpstr>参照元</vt:lpstr>
      <vt:lpstr>申請書!Print_Area</vt:lpstr>
      <vt:lpstr>様式第1号!Print_Area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市野　貴士</cp:lastModifiedBy>
  <cp:lastPrinted>2026-03-16T07:45:44Z</cp:lastPrinted>
  <dcterms:created xsi:type="dcterms:W3CDTF">2025-04-01T00:51:29Z</dcterms:created>
  <dcterms:modified xsi:type="dcterms:W3CDTF">2026-03-16T07:45:49Z</dcterms:modified>
</cp:coreProperties>
</file>