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10848"/>
  </bookViews>
  <sheets>
    <sheet name="まとめ" sheetId="2" r:id="rId1"/>
  </sheets>
  <externalReferences>
    <externalReference r:id="rId2"/>
  </externalReferenc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<sst xmlns="http://schemas.openxmlformats.org/spreadsheetml/2006/main" xmlns:r="http://schemas.openxmlformats.org/officeDocument/2006/relationships" count="55" uniqueCount="55">
  <si>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30歳以上
40歳未満</t>
    <rPh sb="2" eb="3">
      <t>さい</t>
    </rPh>
    <rPh sb="3" eb="5">
      <t>いじょう</t>
    </rPh>
    <rPh sb="8" eb="11">
      <t>さいみまん</t>
    </rPh>
    <phoneticPr fontId="1" type="Hiragana"/>
  </si>
  <si>
    <t>H25</t>
  </si>
  <si>
    <t>H24</t>
  </si>
  <si>
    <t>洋画出品人数</t>
    <rPh sb="0" eb="2">
      <t>ようが</t>
    </rPh>
    <rPh sb="2" eb="6">
      <t>しゅっぴ</t>
    </rPh>
    <phoneticPr fontId="1" type="Hiragana"/>
  </si>
  <si>
    <t>洋画</t>
    <rPh sb="0" eb="2">
      <t>ようが</t>
    </rPh>
    <phoneticPr fontId="1" type="Hiragana"/>
  </si>
  <si>
    <t>H19</t>
  </si>
  <si>
    <t>70歳以上
80歳未満</t>
    <rPh sb="2" eb="3">
      <t>さい</t>
    </rPh>
    <rPh sb="3" eb="5">
      <t>いじょう</t>
    </rPh>
    <rPh sb="8" eb="11">
      <t>さいみまん</t>
    </rPh>
    <phoneticPr fontId="1" type="Hiragana"/>
  </si>
  <si>
    <t>20歳未満</t>
    <rPh sb="2" eb="5">
      <t>さいみまん</t>
    </rPh>
    <phoneticPr fontId="1" type="Hiragana"/>
  </si>
  <si>
    <t>H22</t>
  </si>
  <si>
    <t>H28</t>
  </si>
  <si>
    <t>H20</t>
  </si>
  <si>
    <t>日本画出品人数</t>
    <rPh sb="0" eb="3">
      <t>にほんが</t>
    </rPh>
    <rPh sb="3" eb="7">
      <t>しゅっぴ</t>
    </rPh>
    <phoneticPr fontId="1" type="Hiragana"/>
  </si>
  <si>
    <t>H21</t>
  </si>
  <si>
    <t>R5</t>
  </si>
  <si>
    <t>H23</t>
  </si>
  <si>
    <t>H26</t>
  </si>
  <si>
    <t>H27</t>
  </si>
  <si>
    <t>初出品人数
（内数）</t>
    <rPh sb="0" eb="3">
      <t>はつしゅっぴん</t>
    </rPh>
    <rPh sb="3" eb="5">
      <t>にんずう</t>
    </rPh>
    <rPh sb="7" eb="9">
      <t>うちすう</t>
    </rPh>
    <phoneticPr fontId="1" type="Hiragana"/>
  </si>
  <si>
    <t>H29</t>
  </si>
  <si>
    <t>陶芸出品人数</t>
    <rPh sb="0" eb="2">
      <t>とうげい</t>
    </rPh>
    <rPh sb="2" eb="6">
      <t>しゅっぴ</t>
    </rPh>
    <phoneticPr fontId="1" type="Hiragana"/>
  </si>
  <si>
    <t>H30</t>
  </si>
  <si>
    <t>R7</t>
  </si>
  <si>
    <t>H31</t>
  </si>
  <si>
    <t>俳画平均年齢</t>
    <rPh sb="0" eb="2">
      <t>はいが</t>
    </rPh>
    <rPh sb="2" eb="6">
      <t>へいきんねんれい</t>
    </rPh>
    <phoneticPr fontId="1" type="Hiragana"/>
  </si>
  <si>
    <t>R4</t>
  </si>
  <si>
    <t>日本画</t>
    <rPh sb="0" eb="3">
      <t>にほんが</t>
    </rPh>
    <phoneticPr fontId="1" type="Hiragana"/>
  </si>
  <si>
    <t>R6</t>
  </si>
  <si>
    <t>写真出品人数</t>
    <rPh sb="0" eb="2">
      <t>しゃしん</t>
    </rPh>
    <rPh sb="2" eb="6">
      <t>しゅっぴ</t>
    </rPh>
    <phoneticPr fontId="1" type="Hiragana"/>
  </si>
  <si>
    <t>R8</t>
  </si>
  <si>
    <t>全部門40歳未満合計人数</t>
    <rPh sb="0" eb="3">
      <t>ぜんぶもん</t>
    </rPh>
    <rPh sb="5" eb="8">
      <t>さいみまん</t>
    </rPh>
    <rPh sb="8" eb="10">
      <t>ごうけい</t>
    </rPh>
    <rPh sb="10" eb="12">
      <t>にんずう</t>
    </rPh>
    <phoneticPr fontId="1" type="Hiragana"/>
  </si>
  <si>
    <t>俳画</t>
    <rPh sb="0" eb="2">
      <t>はいが</t>
    </rPh>
    <phoneticPr fontId="1" type="Hiragana"/>
  </si>
  <si>
    <t>書</t>
    <rPh sb="0" eb="1">
      <t>しょ</t>
    </rPh>
    <phoneticPr fontId="1" type="Hiragana"/>
  </si>
  <si>
    <t>写真</t>
    <rPh sb="0" eb="2">
      <t>しゃしん</t>
    </rPh>
    <phoneticPr fontId="1" type="Hiragana"/>
  </si>
  <si>
    <t>陶芸</t>
    <rPh sb="0" eb="2">
      <t>とうげい</t>
    </rPh>
    <phoneticPr fontId="1" type="Hiragana"/>
  </si>
  <si>
    <t>全部門</t>
    <rPh sb="0" eb="3">
      <t>ぜん</t>
    </rPh>
    <phoneticPr fontId="1" type="Hiragana"/>
  </si>
  <si>
    <t>70歳以上の割合</t>
    <rPh sb="2" eb="5">
      <t>さいいじょう</t>
    </rPh>
    <rPh sb="6" eb="8">
      <t>わりあい</t>
    </rPh>
    <phoneticPr fontId="1" type="Hiragana"/>
  </si>
  <si>
    <t>俳画出品人数</t>
    <rPh sb="0" eb="2">
      <t>はいが</t>
    </rPh>
    <rPh sb="2" eb="6">
      <t>しゅっぴ</t>
    </rPh>
    <phoneticPr fontId="1" type="Hiragana"/>
  </si>
  <si>
    <t>60歳以上
70歳未満</t>
    <rPh sb="2" eb="3">
      <t>さい</t>
    </rPh>
    <rPh sb="3" eb="5">
      <t>いじょう</t>
    </rPh>
    <rPh sb="8" eb="11">
      <t>さいみまん</t>
    </rPh>
    <phoneticPr fontId="1" type="Hiragana"/>
  </si>
  <si>
    <t>50歳以上
60歳未満</t>
    <rPh sb="2" eb="3">
      <t>さい</t>
    </rPh>
    <rPh sb="3" eb="5">
      <t>いじょう</t>
    </rPh>
    <rPh sb="8" eb="11">
      <t>さいみまん</t>
    </rPh>
    <phoneticPr fontId="1" type="Hiragana"/>
  </si>
  <si>
    <t>書出品人数</t>
    <rPh sb="0" eb="1">
      <t>しょ</t>
    </rPh>
    <rPh sb="1" eb="5">
      <t>しゅっぴ</t>
    </rPh>
    <phoneticPr fontId="1" type="Hiragana"/>
  </si>
  <si>
    <t>初出品人数</t>
    <rPh sb="0" eb="3">
      <t>はつしゅっぴん</t>
    </rPh>
    <rPh sb="3" eb="5">
      <t>にんずう</t>
    </rPh>
    <phoneticPr fontId="1" type="Hiragana"/>
  </si>
  <si>
    <t>洋画平均年齢</t>
    <rPh sb="0" eb="2">
      <t>ようが</t>
    </rPh>
    <rPh sb="2" eb="6">
      <t>へいきんねんれい</t>
    </rPh>
    <phoneticPr fontId="1" type="Hiragana"/>
  </si>
  <si>
    <t>日本画平均年齢</t>
    <rPh sb="0" eb="3">
      <t>にほんが</t>
    </rPh>
    <rPh sb="3" eb="7">
      <t>へいきんねんれい</t>
    </rPh>
    <phoneticPr fontId="1" type="Hiragana"/>
  </si>
  <si>
    <t>写真平均年齢</t>
    <rPh sb="0" eb="2">
      <t>しゃしん</t>
    </rPh>
    <rPh sb="2" eb="6">
      <t>へいきんねんれい</t>
    </rPh>
    <phoneticPr fontId="1" type="Hiragana"/>
  </si>
  <si>
    <t>陶芸平均年齢</t>
    <rPh sb="0" eb="2">
      <t>とうげい</t>
    </rPh>
    <rPh sb="2" eb="6">
      <t>へいきんねんれい</t>
    </rPh>
    <phoneticPr fontId="1" type="Hiragana"/>
  </si>
  <si>
    <t>全部門一般出品者合計人数</t>
    <rPh sb="0" eb="3">
      <t>ぜんぶもん</t>
    </rPh>
    <rPh sb="3" eb="5">
      <t>いっぱん</t>
    </rPh>
    <rPh sb="5" eb="8">
      <t>しゅっぴんしゃ</t>
    </rPh>
    <rPh sb="8" eb="12">
      <t>ごうけ</t>
    </rPh>
    <phoneticPr fontId="1" type="Hiragana"/>
  </si>
  <si>
    <t>書平均年齢</t>
    <rPh sb="0" eb="1">
      <t>しょ</t>
    </rPh>
    <rPh sb="1" eb="5">
      <t>へいきんねんれい</t>
    </rPh>
    <phoneticPr fontId="1" type="Hiragana"/>
  </si>
  <si>
    <t>全部門40歳未満人数の割合</t>
    <rPh sb="0" eb="3">
      <t>ぜんぶもん</t>
    </rPh>
    <rPh sb="5" eb="8">
      <t>さいみまん</t>
    </rPh>
    <rPh sb="8" eb="10">
      <t>にんずう</t>
    </rPh>
    <rPh sb="11" eb="13">
      <t>わりあい</t>
    </rPh>
    <phoneticPr fontId="1" type="Hiragana"/>
  </si>
  <si>
    <t>40歳未満人数</t>
    <rPh sb="2" eb="5">
      <t>さいみまん</t>
    </rPh>
    <rPh sb="5" eb="7">
      <t>にんずう</t>
    </rPh>
    <phoneticPr fontId="1" type="Hiragana"/>
  </si>
  <si>
    <t>20歳以上
30歳未満</t>
    <rPh sb="2" eb="3">
      <t>さい</t>
    </rPh>
    <rPh sb="3" eb="5">
      <t>いじょう</t>
    </rPh>
    <rPh sb="8" eb="11">
      <t>さいみまん</t>
    </rPh>
    <phoneticPr fontId="1" type="Hiragana"/>
  </si>
  <si>
    <t>40歳以上
50歳未満</t>
    <rPh sb="2" eb="3">
      <t>さい</t>
    </rPh>
    <rPh sb="3" eb="5">
      <t>いじょう</t>
    </rPh>
    <rPh sb="8" eb="11">
      <t>さいみまん</t>
    </rPh>
    <phoneticPr fontId="1" type="Hiragana"/>
  </si>
  <si>
    <t>80歳以上</t>
    <rPh sb="2" eb="3">
      <t>さい</t>
    </rPh>
    <rPh sb="3" eb="5">
      <t>いじょう</t>
    </rPh>
    <phoneticPr fontId="1" type="Hiragana"/>
  </si>
  <si>
    <t>70歳以上の人数</t>
    <rPh sb="2" eb="5">
      <t>さいいじょう</t>
    </rPh>
    <rPh sb="6" eb="8">
      <t>にんずう</t>
    </rPh>
    <phoneticPr fontId="1" type="Hiragana"/>
  </si>
  <si>
    <t>岸和田市内
在住の人数</t>
    <rPh sb="0" eb="5">
      <t>きしわだしない</t>
    </rPh>
    <rPh sb="6" eb="8">
      <t>ざいじゅう</t>
    </rPh>
    <rPh sb="9" eb="11">
      <t>にんずう</t>
    </rPh>
    <phoneticPr fontId="1" type="Hiragana"/>
  </si>
  <si>
    <t>岸和田市内
在住の割合</t>
    <rPh sb="0" eb="3">
      <t>きしわだ</t>
    </rPh>
    <rPh sb="3" eb="4">
      <t>し</t>
    </rPh>
    <rPh sb="4" eb="5">
      <t>ない</t>
    </rPh>
    <rPh sb="6" eb="8">
      <t>ざいじゅう</t>
    </rPh>
    <rPh sb="9" eb="11">
      <t>わりあい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</si>
</sst>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%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b/>
      <sz val="16"/>
      <color theme="1"/>
      <name val="游ゴシック"/>
      <family val="3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A6A6"/>
        <bgColor indexed="64"/>
      </patternFill>
    </fill>
    <fill>
      <patternFill patternType="solid">
        <fgColor rgb="FFBF92E1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8" borderId="1" xfId="0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176" fontId="0" fillId="0" borderId="1" xfId="0" applyNumberFormat="1" applyBorder="1">
      <alignment vertical="center"/>
    </xf>
    <xf numFmtId="177" fontId="3" fillId="0" borderId="1" xfId="0" applyNumberFormat="1" applyFont="1" applyBorder="1">
      <alignment vertical="center"/>
    </xf>
    <xf numFmtId="177" fontId="3" fillId="8" borderId="1" xfId="0" applyNumberFormat="1" applyFont="1" applyFill="1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charts/_rels/chart1.xml.rels><?xml version="1.0" encoding="UTF-8"?><Relationships xmlns="http://schemas.openxmlformats.org/package/2006/relationships"><Relationship Id="rId1" Type="http://schemas.microsoft.com/office/2011/relationships/chartColorStyle" Target="colors1.xml" /><Relationship Id="rId2" Type="http://schemas.microsoft.com/office/2011/relationships/chartStyle" Target="style1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全部門40歳未満合計人数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まとめ!$D$121</c:f>
              <c:strCache>
                <c:ptCount val="1"/>
                <c:pt idx="0">
                  <c:v>全部門40歳未満合計人数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まとめ!$A$122:$A$139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まとめ!$D$122:$D$139</c:f>
              <c:numCache>
                <c:formatCode>General</c:formatCode>
                <c:ptCount val="18"/>
                <c:pt idx="0">
                  <c:v>18</c:v>
                </c:pt>
                <c:pt idx="1">
                  <c:v>13</c:v>
                </c:pt>
                <c:pt idx="2">
                  <c:v>29</c:v>
                </c:pt>
                <c:pt idx="3">
                  <c:v>6</c:v>
                </c:pt>
                <c:pt idx="4">
                  <c:v>6</c:v>
                </c:pt>
                <c:pt idx="5">
                  <c:v>19</c:v>
                </c:pt>
                <c:pt idx="6">
                  <c:v>7</c:v>
                </c:pt>
                <c:pt idx="7">
                  <c:v>5</c:v>
                </c:pt>
                <c:pt idx="8">
                  <c:v>9</c:v>
                </c:pt>
                <c:pt idx="9">
                  <c:v>15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6</c:v>
                </c:pt>
                <c:pt idx="14">
                  <c:v>7</c:v>
                </c:pt>
                <c:pt idx="15">
                  <c:v>9</c:v>
                </c:pt>
                <c:pt idx="16">
                  <c:v>10</c:v>
                </c:pt>
                <c:pt idx="17">
                  <c:v>15</c:v>
                </c:pt>
              </c:numCache>
            </c:numRef>
          </c:val>
          <c:smooth val="0"/>
        </c:ser>
        <c:dLbls>
          <c:spPr>
            <a:noFill/>
            <a:ln>
              <a:noFill/>
            </a:ln>
            <a:effectLst/>
          </c:spPr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900" kern="12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 sz="900" kern="120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endParaRPr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kern="12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 sz="900" kern="12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kern="12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 sz="900" kern="12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olors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190500</xdr:colOff>
      <xdr:row>134</xdr:row>
      <xdr:rowOff>146050</xdr:rowOff>
    </xdr:from>
    <xdr:to xmlns:xdr="http://schemas.openxmlformats.org/drawingml/2006/spreadsheetDrawing">
      <xdr:col>9</xdr:col>
      <xdr:colOff>190500</xdr:colOff>
      <xdr:row>138</xdr:row>
      <xdr:rowOff>64135</xdr:rowOff>
    </xdr:to>
    <xdr:sp macro="" textlink="">
      <xdr:nvSpPr>
        <xdr:cNvPr id="3" name="図形 2"/>
        <xdr:cNvSpPr/>
      </xdr:nvSpPr>
      <xdr:spPr>
        <a:xfrm>
          <a:off x="5980430" y="4483100"/>
          <a:ext cx="1914525" cy="1045845"/>
        </a:xfrm>
        <a:prstGeom prst="wedgeEllipseCallout">
          <a:avLst>
            <a:gd name="adj1" fmla="val -87190"/>
            <a:gd name="adj2" fmla="val -11024"/>
          </a:avLst>
        </a:prstGeom>
        <a:solidFill>
          <a:schemeClr val="bg1"/>
        </a:solidFill>
        <a:ln w="381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441960</xdr:colOff>
      <xdr:row>135</xdr:row>
      <xdr:rowOff>113665</xdr:rowOff>
    </xdr:from>
    <xdr:to xmlns:xdr="http://schemas.openxmlformats.org/drawingml/2006/spreadsheetDrawing">
      <xdr:col>8</xdr:col>
      <xdr:colOff>638175</xdr:colOff>
      <xdr:row>137</xdr:row>
      <xdr:rowOff>98425</xdr:rowOff>
    </xdr:to>
    <xdr:sp macro="" textlink="">
      <xdr:nvSpPr>
        <xdr:cNvPr id="4" name="テキスト 3"/>
        <xdr:cNvSpPr txBox="1"/>
      </xdr:nvSpPr>
      <xdr:spPr>
        <a:xfrm>
          <a:off x="6231890" y="4732655"/>
          <a:ext cx="1472565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b="1"/>
            <a:t>Ｒ６奨励賞スタート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26670</xdr:colOff>
      <xdr:row>120</xdr:row>
      <xdr:rowOff>15875</xdr:rowOff>
    </xdr:from>
    <xdr:to xmlns:xdr="http://schemas.openxmlformats.org/drawingml/2006/spreadsheetDrawing">
      <xdr:col>12</xdr:col>
      <xdr:colOff>648970</xdr:colOff>
      <xdr:row>134</xdr:row>
      <xdr:rowOff>59690</xdr:rowOff>
    </xdr:to>
    <xdr:graphicFrame macro="">
      <xdr:nvGraphicFramePr>
        <xdr:cNvPr id="5" name="グラフ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&#9315;&#25991;&#21270;&#26222;&#21450;&#20107;&#26989;\&#24066;&#23637;\&#12304;&#20445;&#23384;&#29992;&#12305;&#36942;&#21435;&#12487;&#12540;&#12479;\&#24066;&#23637;\&#65288;&#36942;&#21435;&#65289;&#20986;&#21697;&#32773;&#21517;&#31807;\&#24066;&#23637;&#20986;&#21697;&#32773;&#25512;&#31227;&#12414;&#12392;&#12417;&#65288;H19&#65374;R8&#65289;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洋画"/>
      <sheetName val="俳画"/>
      <sheetName val="写真"/>
      <sheetName val="陶芸"/>
      <sheetName val="書"/>
      <sheetName val="日本画"/>
      <sheetName val="年齢分布図（70歳以上）"/>
      <sheetName val="まとめ"/>
      <sheetName val="統計用"/>
      <sheetName val="原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年度</v>
          </cell>
          <cell r="B1" t="str">
            <v>ジャンル</v>
          </cell>
          <cell r="D1" t="str">
            <v>住所１</v>
          </cell>
          <cell r="E1" t="str">
            <v>年齢</v>
          </cell>
        </row>
        <row r="2">
          <cell r="A2" t="str">
            <v>H19</v>
          </cell>
          <cell r="B2" t="str">
            <v>洋画</v>
          </cell>
          <cell r="D2" t="str">
            <v>大阪府岸和田市磯上町</v>
          </cell>
          <cell r="E2">
            <v>80</v>
          </cell>
        </row>
        <row r="3">
          <cell r="A3" t="str">
            <v>H19</v>
          </cell>
          <cell r="B3" t="str">
            <v>洋画</v>
          </cell>
          <cell r="D3" t="str">
            <v>大阪府岸和田市河合町</v>
          </cell>
          <cell r="E3">
            <v>68</v>
          </cell>
        </row>
        <row r="4">
          <cell r="A4" t="str">
            <v>H19</v>
          </cell>
          <cell r="B4" t="str">
            <v>洋画</v>
          </cell>
          <cell r="D4" t="str">
            <v>大阪府和泉市春木川町</v>
          </cell>
          <cell r="E4">
            <v>79</v>
          </cell>
        </row>
        <row r="5">
          <cell r="A5" t="str">
            <v>H19</v>
          </cell>
          <cell r="B5" t="str">
            <v>洋画</v>
          </cell>
          <cell r="D5" t="str">
            <v>大阪府泉佐野市西本町</v>
          </cell>
          <cell r="E5">
            <v>77</v>
          </cell>
        </row>
        <row r="6">
          <cell r="A6" t="str">
            <v>H19</v>
          </cell>
          <cell r="B6" t="str">
            <v>洋画</v>
          </cell>
          <cell r="D6" t="str">
            <v>大阪府泉大津市楠町東</v>
          </cell>
          <cell r="E6">
            <v>76</v>
          </cell>
        </row>
        <row r="7">
          <cell r="A7" t="str">
            <v>H19</v>
          </cell>
          <cell r="B7" t="str">
            <v>洋画</v>
          </cell>
          <cell r="D7" t="str">
            <v>大阪府岸和田市土生町</v>
          </cell>
          <cell r="E7">
            <v>69</v>
          </cell>
        </row>
        <row r="8">
          <cell r="A8" t="str">
            <v>H19</v>
          </cell>
          <cell r="B8" t="str">
            <v>洋画</v>
          </cell>
          <cell r="D8" t="str">
            <v>大阪府和泉市いぶき野</v>
          </cell>
          <cell r="E8">
            <v>48</v>
          </cell>
        </row>
        <row r="9">
          <cell r="A9" t="str">
            <v>H19</v>
          </cell>
          <cell r="B9" t="str">
            <v>洋画</v>
          </cell>
          <cell r="D9" t="str">
            <v>大阪府岸和田市下松町</v>
          </cell>
          <cell r="E9">
            <v>38</v>
          </cell>
        </row>
        <row r="10">
          <cell r="A10" t="str">
            <v>H19</v>
          </cell>
          <cell r="B10" t="str">
            <v>洋画</v>
          </cell>
          <cell r="D10" t="str">
            <v>大阪府貝塚市清児</v>
          </cell>
          <cell r="E10">
            <v>72</v>
          </cell>
        </row>
        <row r="11">
          <cell r="A11" t="str">
            <v>H19</v>
          </cell>
          <cell r="B11" t="str">
            <v>洋画</v>
          </cell>
          <cell r="D11" t="str">
            <v>大阪府岸和田市内畑町</v>
          </cell>
          <cell r="E11">
            <v>74</v>
          </cell>
        </row>
        <row r="12">
          <cell r="A12" t="str">
            <v>H19</v>
          </cell>
          <cell r="B12" t="str">
            <v>洋画</v>
          </cell>
          <cell r="D12" t="str">
            <v>大阪府岸和田市額原町</v>
          </cell>
          <cell r="E12">
            <v>63</v>
          </cell>
        </row>
        <row r="13">
          <cell r="A13" t="str">
            <v>H19</v>
          </cell>
          <cell r="B13" t="str">
            <v>洋画</v>
          </cell>
          <cell r="D13" t="str">
            <v>大阪府貝塚市久保</v>
          </cell>
          <cell r="E13">
            <v>73</v>
          </cell>
        </row>
        <row r="14">
          <cell r="A14" t="str">
            <v>H19</v>
          </cell>
          <cell r="B14" t="str">
            <v>洋画</v>
          </cell>
          <cell r="D14" t="str">
            <v>大阪府岸和田市葛城町</v>
          </cell>
          <cell r="E14">
            <v>78</v>
          </cell>
        </row>
        <row r="15">
          <cell r="A15" t="str">
            <v>H19</v>
          </cell>
          <cell r="B15" t="str">
            <v>洋画</v>
          </cell>
          <cell r="D15" t="str">
            <v>大阪府岸和田市内畑町</v>
          </cell>
          <cell r="E15">
            <v>57</v>
          </cell>
        </row>
        <row r="16">
          <cell r="A16" t="str">
            <v>H19</v>
          </cell>
          <cell r="B16" t="str">
            <v>洋画</v>
          </cell>
          <cell r="D16" t="str">
            <v>大阪府岸和田市下野町</v>
          </cell>
          <cell r="E16">
            <v>78</v>
          </cell>
        </row>
        <row r="17">
          <cell r="A17" t="str">
            <v>H19</v>
          </cell>
          <cell r="B17" t="str">
            <v>洋画</v>
          </cell>
          <cell r="D17" t="str">
            <v>大阪府岸和田市上白原町</v>
          </cell>
          <cell r="E17">
            <v>58</v>
          </cell>
        </row>
        <row r="18">
          <cell r="A18" t="str">
            <v>H19</v>
          </cell>
          <cell r="B18" t="str">
            <v>洋画</v>
          </cell>
          <cell r="D18" t="str">
            <v>大阪府貝塚市久保</v>
          </cell>
          <cell r="E18">
            <v>59</v>
          </cell>
        </row>
        <row r="19">
          <cell r="A19" t="str">
            <v>H19</v>
          </cell>
          <cell r="B19" t="str">
            <v>洋画</v>
          </cell>
          <cell r="D19" t="str">
            <v>大阪府岸和田市池尻町</v>
          </cell>
          <cell r="E19">
            <v>66</v>
          </cell>
        </row>
        <row r="20">
          <cell r="A20" t="str">
            <v>H19</v>
          </cell>
          <cell r="B20" t="str">
            <v>洋画</v>
          </cell>
          <cell r="D20" t="str">
            <v>大阪府岸和田市池尻町</v>
          </cell>
          <cell r="E20">
            <v>62</v>
          </cell>
        </row>
        <row r="21">
          <cell r="A21" t="str">
            <v>H19</v>
          </cell>
          <cell r="B21" t="str">
            <v>洋画</v>
          </cell>
          <cell r="D21" t="str">
            <v>大阪府岸和田市池尻町</v>
          </cell>
          <cell r="E21">
            <v>66</v>
          </cell>
        </row>
        <row r="22">
          <cell r="A22" t="str">
            <v>H19</v>
          </cell>
          <cell r="B22" t="str">
            <v>洋画</v>
          </cell>
          <cell r="D22" t="str">
            <v>大阪府岸和田市葛城町</v>
          </cell>
          <cell r="E22">
            <v>67</v>
          </cell>
        </row>
        <row r="23">
          <cell r="A23" t="str">
            <v>H19</v>
          </cell>
          <cell r="B23" t="str">
            <v>洋画</v>
          </cell>
          <cell r="D23" t="str">
            <v>大阪府阪南市緑ヶ丘</v>
          </cell>
          <cell r="E23">
            <v>50</v>
          </cell>
        </row>
        <row r="24">
          <cell r="A24" t="str">
            <v>H19</v>
          </cell>
          <cell r="B24" t="str">
            <v>洋画</v>
          </cell>
          <cell r="D24" t="str">
            <v>大阪府阪南市鳥取</v>
          </cell>
          <cell r="E24">
            <v>62</v>
          </cell>
        </row>
        <row r="25">
          <cell r="A25" t="str">
            <v>H19</v>
          </cell>
          <cell r="B25" t="str">
            <v>洋画</v>
          </cell>
          <cell r="D25" t="str">
            <v>大阪府堺市西区浜寺昭和町</v>
          </cell>
          <cell r="E25">
            <v>76</v>
          </cell>
        </row>
        <row r="26">
          <cell r="A26" t="str">
            <v>H19</v>
          </cell>
          <cell r="B26" t="str">
            <v>洋画</v>
          </cell>
          <cell r="D26" t="str">
            <v>大阪府岸和田市東ヶ丘町</v>
          </cell>
          <cell r="E26">
            <v>56</v>
          </cell>
        </row>
        <row r="27">
          <cell r="A27" t="str">
            <v>H19</v>
          </cell>
          <cell r="B27" t="str">
            <v>洋画</v>
          </cell>
          <cell r="D27" t="str">
            <v>大阪府岸和田市下池田町</v>
          </cell>
          <cell r="E27">
            <v>74</v>
          </cell>
        </row>
        <row r="28">
          <cell r="A28" t="str">
            <v>H19</v>
          </cell>
          <cell r="B28" t="str">
            <v>洋画</v>
          </cell>
          <cell r="D28" t="str">
            <v>大阪府岸和田市大町</v>
          </cell>
          <cell r="E28">
            <v>59</v>
          </cell>
        </row>
        <row r="29">
          <cell r="A29" t="str">
            <v>H19</v>
          </cell>
          <cell r="B29" t="str">
            <v>洋画</v>
          </cell>
          <cell r="D29" t="str">
            <v>大阪府岸和田市畑町</v>
          </cell>
          <cell r="E29">
            <v>68</v>
          </cell>
        </row>
        <row r="30">
          <cell r="A30" t="str">
            <v>H19</v>
          </cell>
          <cell r="B30" t="str">
            <v>洋画</v>
          </cell>
          <cell r="D30" t="str">
            <v>大阪府岸和田市東ヶ丘町</v>
          </cell>
          <cell r="E30">
            <v>64</v>
          </cell>
        </row>
        <row r="31">
          <cell r="A31" t="str">
            <v>H19</v>
          </cell>
          <cell r="B31" t="str">
            <v>洋画</v>
          </cell>
          <cell r="D31" t="str">
            <v>大阪府岸和田市作才町</v>
          </cell>
          <cell r="E31">
            <v>68</v>
          </cell>
        </row>
        <row r="32">
          <cell r="A32" t="str">
            <v>H19</v>
          </cell>
          <cell r="B32" t="str">
            <v>洋画</v>
          </cell>
          <cell r="D32" t="str">
            <v>大阪府岸和田市岡山町</v>
          </cell>
          <cell r="E32">
            <v>72</v>
          </cell>
        </row>
        <row r="33">
          <cell r="A33" t="str">
            <v>H19</v>
          </cell>
          <cell r="B33" t="str">
            <v>洋画</v>
          </cell>
          <cell r="D33" t="str">
            <v>大阪府岸和田市内畑町</v>
          </cell>
          <cell r="E33">
            <v>58</v>
          </cell>
        </row>
        <row r="34">
          <cell r="A34" t="str">
            <v>H19</v>
          </cell>
          <cell r="B34" t="str">
            <v>洋画</v>
          </cell>
          <cell r="D34" t="str">
            <v>大阪府高石市千代田</v>
          </cell>
          <cell r="E34">
            <v>67</v>
          </cell>
        </row>
        <row r="35">
          <cell r="A35" t="str">
            <v>H19</v>
          </cell>
          <cell r="B35" t="str">
            <v>洋画</v>
          </cell>
          <cell r="D35" t="str">
            <v>大阪府高石市加茂</v>
          </cell>
          <cell r="E35">
            <v>65</v>
          </cell>
        </row>
        <row r="36">
          <cell r="A36" t="str">
            <v>H19</v>
          </cell>
          <cell r="B36" t="str">
            <v>洋画</v>
          </cell>
          <cell r="D36" t="str">
            <v>大阪府岸和田市東ヶ丘町</v>
          </cell>
          <cell r="E36">
            <v>62</v>
          </cell>
        </row>
        <row r="37">
          <cell r="A37" t="str">
            <v>H19</v>
          </cell>
          <cell r="B37" t="str">
            <v>洋画</v>
          </cell>
          <cell r="D37" t="str">
            <v>大阪府豊中市上野東</v>
          </cell>
          <cell r="E37">
            <v>57</v>
          </cell>
        </row>
        <row r="38">
          <cell r="A38" t="str">
            <v>H19</v>
          </cell>
          <cell r="B38" t="str">
            <v>洋画</v>
          </cell>
          <cell r="D38" t="str">
            <v>大阪府岸和田市今木町</v>
          </cell>
          <cell r="E38">
            <v>66</v>
          </cell>
        </row>
        <row r="39">
          <cell r="A39" t="str">
            <v>H19</v>
          </cell>
          <cell r="B39" t="str">
            <v>洋画</v>
          </cell>
          <cell r="D39" t="str">
            <v>大阪府岸和田市南上町</v>
          </cell>
          <cell r="E39">
            <v>72</v>
          </cell>
        </row>
        <row r="40">
          <cell r="A40" t="str">
            <v>H19</v>
          </cell>
          <cell r="B40" t="str">
            <v>洋画</v>
          </cell>
          <cell r="D40" t="str">
            <v>大阪府阪南市箱の浦</v>
          </cell>
          <cell r="E40">
            <v>60</v>
          </cell>
        </row>
        <row r="41">
          <cell r="A41" t="str">
            <v>H19</v>
          </cell>
          <cell r="B41" t="str">
            <v>洋画</v>
          </cell>
          <cell r="D41" t="str">
            <v>大阪府岸和田市小松里町</v>
          </cell>
          <cell r="E41">
            <v>68</v>
          </cell>
        </row>
        <row r="42">
          <cell r="A42" t="str">
            <v>H19</v>
          </cell>
          <cell r="B42" t="str">
            <v>洋画</v>
          </cell>
          <cell r="D42" t="str">
            <v>大阪府岸和田市上松町</v>
          </cell>
          <cell r="E42">
            <v>68</v>
          </cell>
        </row>
        <row r="43">
          <cell r="A43" t="str">
            <v>H19</v>
          </cell>
          <cell r="B43" t="str">
            <v>洋画</v>
          </cell>
          <cell r="D43" t="str">
            <v>大阪府岸和田市箕土路町</v>
          </cell>
          <cell r="E43">
            <v>65</v>
          </cell>
        </row>
        <row r="44">
          <cell r="A44" t="str">
            <v>H19</v>
          </cell>
          <cell r="B44" t="str">
            <v>洋画</v>
          </cell>
          <cell r="D44" t="str">
            <v>大阪府泉北郡忠岡町忠岡東</v>
          </cell>
          <cell r="E44">
            <v>71</v>
          </cell>
        </row>
        <row r="45">
          <cell r="A45" t="str">
            <v>H19</v>
          </cell>
          <cell r="B45" t="str">
            <v>洋画</v>
          </cell>
          <cell r="D45" t="str">
            <v>大阪府泉北郡忠岡町忠岡東</v>
          </cell>
          <cell r="E45">
            <v>30</v>
          </cell>
        </row>
        <row r="46">
          <cell r="A46" t="str">
            <v>H19</v>
          </cell>
          <cell r="B46" t="str">
            <v>洋画</v>
          </cell>
          <cell r="D46" t="str">
            <v>大阪府岸和田市小松里町</v>
          </cell>
          <cell r="E46">
            <v>72</v>
          </cell>
        </row>
        <row r="47">
          <cell r="A47" t="str">
            <v>H19</v>
          </cell>
          <cell r="B47" t="str">
            <v>洋画</v>
          </cell>
          <cell r="D47" t="str">
            <v>大阪府岸和田市大町</v>
          </cell>
          <cell r="E47">
            <v>66</v>
          </cell>
        </row>
        <row r="48">
          <cell r="A48" t="str">
            <v>H19</v>
          </cell>
          <cell r="B48" t="str">
            <v>洋画</v>
          </cell>
          <cell r="D48" t="str">
            <v>大阪府泉大津市森町</v>
          </cell>
          <cell r="E48">
            <v>67</v>
          </cell>
        </row>
        <row r="49">
          <cell r="A49" t="str">
            <v>H19</v>
          </cell>
          <cell r="B49" t="str">
            <v>洋画</v>
          </cell>
          <cell r="D49" t="str">
            <v>大阪府高石市加茂</v>
          </cell>
          <cell r="E49">
            <v>72</v>
          </cell>
        </row>
        <row r="50">
          <cell r="A50" t="str">
            <v>H19</v>
          </cell>
          <cell r="B50" t="str">
            <v>洋画</v>
          </cell>
          <cell r="D50" t="str">
            <v>大阪府和泉市光明台</v>
          </cell>
          <cell r="E50">
            <v>57</v>
          </cell>
        </row>
        <row r="51">
          <cell r="A51" t="str">
            <v>H19</v>
          </cell>
          <cell r="B51" t="str">
            <v>洋画</v>
          </cell>
          <cell r="D51" t="str">
            <v>大阪府和泉市はつが野</v>
          </cell>
          <cell r="E51">
            <v>48</v>
          </cell>
        </row>
        <row r="52">
          <cell r="A52" t="str">
            <v>H19</v>
          </cell>
          <cell r="B52" t="str">
            <v>洋画</v>
          </cell>
          <cell r="D52" t="str">
            <v>大阪府岸和田市河合町</v>
          </cell>
          <cell r="E52">
            <v>81</v>
          </cell>
        </row>
        <row r="53">
          <cell r="A53" t="str">
            <v>H19</v>
          </cell>
          <cell r="B53" t="str">
            <v>洋画</v>
          </cell>
          <cell r="D53" t="str">
            <v>大阪府岸和田市東ヶ丘町</v>
          </cell>
          <cell r="E53">
            <v>65</v>
          </cell>
        </row>
        <row r="54">
          <cell r="A54" t="str">
            <v>H19</v>
          </cell>
          <cell r="B54" t="str">
            <v>洋画</v>
          </cell>
          <cell r="D54" t="str">
            <v>大阪府大阪市平野区瓜破東</v>
          </cell>
          <cell r="E54">
            <v>70</v>
          </cell>
        </row>
        <row r="55">
          <cell r="A55" t="str">
            <v>H19</v>
          </cell>
          <cell r="B55" t="str">
            <v>洋画</v>
          </cell>
          <cell r="D55" t="str">
            <v>大阪府岸和田市池尻町</v>
          </cell>
          <cell r="E55">
            <v>64</v>
          </cell>
        </row>
        <row r="56">
          <cell r="A56" t="str">
            <v>H19</v>
          </cell>
          <cell r="B56" t="str">
            <v>洋画</v>
          </cell>
          <cell r="D56" t="str">
            <v>大阪府岸和田市三田町</v>
          </cell>
          <cell r="E56">
            <v>77</v>
          </cell>
        </row>
        <row r="57">
          <cell r="A57" t="str">
            <v>H19</v>
          </cell>
          <cell r="B57" t="str">
            <v>洋画</v>
          </cell>
          <cell r="D57" t="str">
            <v>大阪府岸和田市三田町</v>
          </cell>
          <cell r="E57">
            <v>76</v>
          </cell>
        </row>
        <row r="58">
          <cell r="A58" t="str">
            <v>H19</v>
          </cell>
          <cell r="B58" t="str">
            <v>洋画</v>
          </cell>
          <cell r="D58" t="str">
            <v>大阪府岸和田市上松町</v>
          </cell>
          <cell r="E58">
            <v>68</v>
          </cell>
        </row>
        <row r="59">
          <cell r="A59" t="str">
            <v>H19</v>
          </cell>
          <cell r="B59" t="str">
            <v>洋画</v>
          </cell>
          <cell r="D59" t="str">
            <v>大阪府岸和田市上松町</v>
          </cell>
          <cell r="E59">
            <v>63</v>
          </cell>
        </row>
        <row r="60">
          <cell r="A60" t="str">
            <v>H19</v>
          </cell>
          <cell r="B60" t="str">
            <v>洋画</v>
          </cell>
          <cell r="D60" t="str">
            <v>大阪府岸和田市岡山町</v>
          </cell>
          <cell r="E60">
            <v>76</v>
          </cell>
        </row>
        <row r="61">
          <cell r="A61" t="str">
            <v>H19</v>
          </cell>
          <cell r="B61" t="str">
            <v>洋画</v>
          </cell>
          <cell r="D61" t="str">
            <v>大阪府岸和田市岡山町</v>
          </cell>
          <cell r="E61">
            <v>77</v>
          </cell>
        </row>
        <row r="62">
          <cell r="A62" t="str">
            <v>H19</v>
          </cell>
          <cell r="B62" t="str">
            <v>洋画</v>
          </cell>
          <cell r="D62" t="str">
            <v>大阪府貝塚市王子</v>
          </cell>
          <cell r="E62">
            <v>91</v>
          </cell>
        </row>
        <row r="63">
          <cell r="A63" t="str">
            <v>H19</v>
          </cell>
          <cell r="B63" t="str">
            <v>洋画</v>
          </cell>
          <cell r="D63" t="str">
            <v>大阪府岸和田市東ヶ丘町</v>
          </cell>
          <cell r="E63">
            <v>63</v>
          </cell>
        </row>
        <row r="64">
          <cell r="A64" t="str">
            <v>H19</v>
          </cell>
          <cell r="B64" t="str">
            <v>洋画</v>
          </cell>
          <cell r="D64" t="str">
            <v>大阪府岸和田市小松里町</v>
          </cell>
          <cell r="E64">
            <v>56</v>
          </cell>
        </row>
        <row r="65">
          <cell r="A65" t="str">
            <v>H19</v>
          </cell>
          <cell r="B65" t="str">
            <v>洋画</v>
          </cell>
          <cell r="D65" t="str">
            <v>大阪府岸和田市山直中町</v>
          </cell>
          <cell r="E65">
            <v>58</v>
          </cell>
        </row>
        <row r="66">
          <cell r="A66" t="str">
            <v>H19</v>
          </cell>
          <cell r="B66" t="str">
            <v>洋画</v>
          </cell>
          <cell r="D66" t="str">
            <v>大阪府岸和田市春木南浜町</v>
          </cell>
          <cell r="E66">
            <v>73</v>
          </cell>
        </row>
        <row r="67">
          <cell r="A67" t="str">
            <v>H19</v>
          </cell>
          <cell r="B67" t="str">
            <v>洋画</v>
          </cell>
          <cell r="D67" t="str">
            <v>大阪府岸和田市東ヶ丘町</v>
          </cell>
          <cell r="E67">
            <v>79</v>
          </cell>
        </row>
        <row r="68">
          <cell r="A68" t="str">
            <v>H19</v>
          </cell>
          <cell r="B68" t="str">
            <v>洋画</v>
          </cell>
          <cell r="D68" t="str">
            <v>大阪府岸和田市岸野町</v>
          </cell>
          <cell r="E68">
            <v>69</v>
          </cell>
        </row>
        <row r="69">
          <cell r="A69" t="str">
            <v>H19</v>
          </cell>
          <cell r="B69" t="str">
            <v>洋画</v>
          </cell>
          <cell r="D69" t="str">
            <v>大阪府岸和田市尾生町</v>
          </cell>
          <cell r="E69">
            <v>59</v>
          </cell>
        </row>
        <row r="70">
          <cell r="A70" t="str">
            <v>H19</v>
          </cell>
          <cell r="B70" t="str">
            <v>洋画</v>
          </cell>
          <cell r="D70" t="str">
            <v>大阪府岸和田市尾生町</v>
          </cell>
          <cell r="E70">
            <v>37</v>
          </cell>
        </row>
        <row r="71">
          <cell r="A71" t="str">
            <v>H19</v>
          </cell>
          <cell r="B71" t="str">
            <v>洋画</v>
          </cell>
          <cell r="D71" t="str">
            <v>大阪府岸和田市河合町</v>
          </cell>
          <cell r="E71">
            <v>56</v>
          </cell>
        </row>
        <row r="72">
          <cell r="A72" t="str">
            <v>H19</v>
          </cell>
          <cell r="B72" t="str">
            <v>洋画</v>
          </cell>
          <cell r="D72" t="str">
            <v>大阪府岸和田市中之浜町</v>
          </cell>
          <cell r="E72">
            <v>60</v>
          </cell>
        </row>
        <row r="73">
          <cell r="A73" t="str">
            <v>H19</v>
          </cell>
          <cell r="B73" t="str">
            <v>洋画</v>
          </cell>
          <cell r="D73" t="str">
            <v>大阪府羽曳野市西浦</v>
          </cell>
          <cell r="E73">
            <v>60</v>
          </cell>
        </row>
        <row r="74">
          <cell r="A74" t="str">
            <v>H19</v>
          </cell>
          <cell r="B74" t="str">
            <v>洋画</v>
          </cell>
          <cell r="D74" t="str">
            <v>大阪府泉佐野市東羽倉崎町</v>
          </cell>
          <cell r="E74">
            <v>75</v>
          </cell>
        </row>
        <row r="75">
          <cell r="A75" t="str">
            <v>H19</v>
          </cell>
          <cell r="B75" t="str">
            <v>洋画</v>
          </cell>
          <cell r="D75" t="str">
            <v>大阪府岸和田市上松町</v>
          </cell>
          <cell r="E75">
            <v>56</v>
          </cell>
        </row>
        <row r="76">
          <cell r="A76" t="str">
            <v>H19</v>
          </cell>
          <cell r="B76" t="str">
            <v>洋画</v>
          </cell>
          <cell r="D76" t="str">
            <v>大阪府岸和田市下野町</v>
          </cell>
          <cell r="E76">
            <v>71</v>
          </cell>
        </row>
        <row r="77">
          <cell r="A77" t="str">
            <v>H19</v>
          </cell>
          <cell r="B77" t="str">
            <v>洋画</v>
          </cell>
          <cell r="D77" t="str">
            <v>大阪府岸和田市土生滝町</v>
          </cell>
          <cell r="E77">
            <v>54</v>
          </cell>
        </row>
        <row r="78">
          <cell r="A78" t="str">
            <v>H19</v>
          </cell>
          <cell r="B78" t="str">
            <v>洋画</v>
          </cell>
          <cell r="D78" t="str">
            <v>大阪府岸和田市春木旭町</v>
          </cell>
          <cell r="E78">
            <v>53</v>
          </cell>
        </row>
        <row r="79">
          <cell r="A79" t="str">
            <v>H19</v>
          </cell>
          <cell r="B79" t="str">
            <v>洋画</v>
          </cell>
          <cell r="D79" t="str">
            <v>大阪府岸和田市行遇町</v>
          </cell>
          <cell r="E79">
            <v>59</v>
          </cell>
        </row>
        <row r="80">
          <cell r="A80" t="str">
            <v>H19</v>
          </cell>
          <cell r="B80" t="str">
            <v>洋画</v>
          </cell>
          <cell r="D80" t="str">
            <v>大阪府岸和田市稲葉町</v>
          </cell>
          <cell r="E80">
            <v>58</v>
          </cell>
        </row>
        <row r="81">
          <cell r="A81" t="str">
            <v>H19</v>
          </cell>
          <cell r="B81" t="str">
            <v>洋画</v>
          </cell>
          <cell r="D81" t="str">
            <v>大阪府和泉市尾井町</v>
          </cell>
          <cell r="E81">
            <v>58</v>
          </cell>
        </row>
        <row r="82">
          <cell r="A82" t="str">
            <v>H19</v>
          </cell>
          <cell r="B82" t="str">
            <v>洋画</v>
          </cell>
          <cell r="D82" t="str">
            <v>大阪府岸和田市稲葉町</v>
          </cell>
          <cell r="E82">
            <v>54</v>
          </cell>
        </row>
        <row r="83">
          <cell r="A83" t="str">
            <v>H19</v>
          </cell>
          <cell r="B83" t="str">
            <v>洋画</v>
          </cell>
          <cell r="D83" t="str">
            <v>東京都武蔵村山市榎</v>
          </cell>
          <cell r="E83">
            <v>67</v>
          </cell>
        </row>
        <row r="84">
          <cell r="A84" t="str">
            <v>H19</v>
          </cell>
          <cell r="B84" t="str">
            <v>洋画</v>
          </cell>
          <cell r="D84" t="str">
            <v>大阪府和泉市上町</v>
          </cell>
          <cell r="E84">
            <v>65</v>
          </cell>
        </row>
        <row r="85">
          <cell r="A85" t="str">
            <v>H19</v>
          </cell>
          <cell r="B85" t="str">
            <v>洋画</v>
          </cell>
          <cell r="D85" t="str">
            <v>大阪府和泉市光明台</v>
          </cell>
          <cell r="E85">
            <v>60</v>
          </cell>
        </row>
        <row r="86">
          <cell r="A86" t="str">
            <v>H19</v>
          </cell>
          <cell r="B86" t="str">
            <v>洋画</v>
          </cell>
          <cell r="D86" t="str">
            <v>大阪府岸和田市磯上町</v>
          </cell>
          <cell r="E86">
            <v>57</v>
          </cell>
        </row>
        <row r="87">
          <cell r="A87" t="str">
            <v>H19</v>
          </cell>
          <cell r="B87" t="str">
            <v>洋画</v>
          </cell>
          <cell r="D87" t="str">
            <v>大阪府岸和田市岡山町</v>
          </cell>
          <cell r="E87">
            <v>78</v>
          </cell>
        </row>
        <row r="88">
          <cell r="A88" t="str">
            <v>H19</v>
          </cell>
          <cell r="B88" t="str">
            <v>洋画</v>
          </cell>
          <cell r="D88" t="str">
            <v>大阪府岸和田市下野町</v>
          </cell>
          <cell r="E88">
            <v>55</v>
          </cell>
        </row>
        <row r="89">
          <cell r="A89" t="str">
            <v>H19</v>
          </cell>
          <cell r="B89" t="str">
            <v>洋画</v>
          </cell>
          <cell r="D89" t="str">
            <v>大阪府岸和田市稲葉町</v>
          </cell>
          <cell r="E89">
            <v>69</v>
          </cell>
        </row>
        <row r="90">
          <cell r="A90" t="str">
            <v>H19</v>
          </cell>
          <cell r="B90" t="str">
            <v>洋画</v>
          </cell>
          <cell r="D90" t="str">
            <v>大阪府阪南市尾崎町</v>
          </cell>
          <cell r="E90">
            <v>60</v>
          </cell>
        </row>
        <row r="91">
          <cell r="A91" t="str">
            <v>H19</v>
          </cell>
          <cell r="B91" t="str">
            <v>洋画</v>
          </cell>
          <cell r="D91" t="str">
            <v>大阪府堺市北区新金岡町</v>
          </cell>
          <cell r="E91">
            <v>65</v>
          </cell>
        </row>
        <row r="92">
          <cell r="A92" t="str">
            <v>H19</v>
          </cell>
          <cell r="B92" t="str">
            <v>洋画</v>
          </cell>
          <cell r="D92" t="str">
            <v>大阪府岸和田市加守町</v>
          </cell>
          <cell r="E92">
            <v>70</v>
          </cell>
        </row>
        <row r="93">
          <cell r="A93" t="str">
            <v>H19</v>
          </cell>
          <cell r="B93" t="str">
            <v>洋画</v>
          </cell>
          <cell r="D93" t="str">
            <v>大阪府岸和田市神須屋町</v>
          </cell>
          <cell r="E93">
            <v>68</v>
          </cell>
        </row>
        <row r="94">
          <cell r="A94" t="str">
            <v>H19</v>
          </cell>
          <cell r="B94" t="str">
            <v>洋画</v>
          </cell>
          <cell r="D94" t="str">
            <v>大阪府和泉市唐国町</v>
          </cell>
          <cell r="E94">
            <v>67</v>
          </cell>
        </row>
        <row r="95">
          <cell r="A95" t="str">
            <v>H19</v>
          </cell>
          <cell r="B95" t="str">
            <v>洋画</v>
          </cell>
          <cell r="D95" t="str">
            <v>大阪府岸和田市東ヶ丘町</v>
          </cell>
          <cell r="E95">
            <v>80</v>
          </cell>
        </row>
        <row r="96">
          <cell r="A96" t="str">
            <v>H19</v>
          </cell>
          <cell r="B96" t="str">
            <v>洋画</v>
          </cell>
          <cell r="D96" t="str">
            <v>大阪府岸和田市並松町</v>
          </cell>
          <cell r="E96">
            <v>64</v>
          </cell>
        </row>
        <row r="97">
          <cell r="A97" t="str">
            <v>H19</v>
          </cell>
          <cell r="B97" t="str">
            <v>洋画</v>
          </cell>
          <cell r="D97" t="str">
            <v>大阪府阪南市緑ヶ丘</v>
          </cell>
          <cell r="E97">
            <v>50</v>
          </cell>
        </row>
        <row r="98">
          <cell r="A98" t="str">
            <v>H19</v>
          </cell>
          <cell r="B98" t="str">
            <v>洋画</v>
          </cell>
          <cell r="D98" t="str">
            <v>大阪府岸和田市葛城町</v>
          </cell>
          <cell r="E98">
            <v>74</v>
          </cell>
        </row>
        <row r="99">
          <cell r="A99" t="str">
            <v>H19</v>
          </cell>
          <cell r="B99" t="str">
            <v>洋画</v>
          </cell>
          <cell r="D99" t="str">
            <v>和歌山県和歌山市栄谷</v>
          </cell>
          <cell r="E99">
            <v>57</v>
          </cell>
        </row>
        <row r="100">
          <cell r="A100" t="str">
            <v>H19</v>
          </cell>
          <cell r="B100" t="str">
            <v>洋画</v>
          </cell>
          <cell r="D100" t="str">
            <v>大阪府岸和田市池尻町</v>
          </cell>
          <cell r="E100">
            <v>60</v>
          </cell>
        </row>
        <row r="101">
          <cell r="A101" t="str">
            <v>H19</v>
          </cell>
          <cell r="B101" t="str">
            <v>洋画</v>
          </cell>
          <cell r="D101" t="str">
            <v>大阪府岸和田市荒木町</v>
          </cell>
          <cell r="E101">
            <v>74</v>
          </cell>
        </row>
        <row r="102">
          <cell r="A102" t="str">
            <v>H19</v>
          </cell>
          <cell r="B102" t="str">
            <v>洋画</v>
          </cell>
          <cell r="D102" t="str">
            <v>大阪府岸和田市上松町</v>
          </cell>
          <cell r="E102">
            <v>72</v>
          </cell>
        </row>
        <row r="103">
          <cell r="A103" t="str">
            <v>H19</v>
          </cell>
          <cell r="B103" t="str">
            <v>洋画</v>
          </cell>
          <cell r="D103" t="str">
            <v>大阪府岸和田市小松里町</v>
          </cell>
          <cell r="E103">
            <v>81</v>
          </cell>
        </row>
        <row r="104">
          <cell r="A104" t="str">
            <v>H19</v>
          </cell>
          <cell r="B104" t="str">
            <v>洋画</v>
          </cell>
          <cell r="D104" t="str">
            <v>大阪府泉大津市我孫子</v>
          </cell>
          <cell r="E104">
            <v>65</v>
          </cell>
        </row>
        <row r="105">
          <cell r="A105" t="str">
            <v>H19</v>
          </cell>
          <cell r="B105" t="str">
            <v>洋画</v>
          </cell>
          <cell r="D105" t="str">
            <v>大阪府岸和田市三田町</v>
          </cell>
          <cell r="E105">
            <v>56</v>
          </cell>
        </row>
        <row r="106">
          <cell r="A106" t="str">
            <v>H19</v>
          </cell>
          <cell r="B106" t="str">
            <v>洋画</v>
          </cell>
          <cell r="D106" t="str">
            <v>大阪府泉南市信達市場</v>
          </cell>
          <cell r="E106">
            <v>66</v>
          </cell>
        </row>
        <row r="107">
          <cell r="A107" t="str">
            <v>H19</v>
          </cell>
          <cell r="B107" t="str">
            <v>洋画</v>
          </cell>
          <cell r="D107" t="str">
            <v>大阪府岸和田市箕土路町</v>
          </cell>
          <cell r="E107">
            <v>66</v>
          </cell>
        </row>
        <row r="108">
          <cell r="A108" t="str">
            <v>H19</v>
          </cell>
          <cell r="B108" t="str">
            <v>洋画</v>
          </cell>
          <cell r="D108" t="str">
            <v>大阪府泉大津市曽根町</v>
          </cell>
          <cell r="E108">
            <v>53</v>
          </cell>
        </row>
        <row r="109">
          <cell r="A109" t="str">
            <v>H19</v>
          </cell>
          <cell r="B109" t="str">
            <v>洋画</v>
          </cell>
          <cell r="D109" t="str">
            <v>大阪府岸和田市上松町</v>
          </cell>
          <cell r="E109">
            <v>32</v>
          </cell>
        </row>
        <row r="110">
          <cell r="A110" t="str">
            <v>H19</v>
          </cell>
          <cell r="B110" t="str">
            <v>陶芸</v>
          </cell>
          <cell r="D110" t="str">
            <v>大阪府南河内郡河南町神山</v>
          </cell>
          <cell r="E110">
            <v>59</v>
          </cell>
        </row>
        <row r="111">
          <cell r="A111" t="str">
            <v>H19</v>
          </cell>
          <cell r="B111" t="str">
            <v>陶芸</v>
          </cell>
          <cell r="D111" t="str">
            <v>大阪府和泉市鶴山台</v>
          </cell>
          <cell r="E111">
            <v>76</v>
          </cell>
        </row>
        <row r="112">
          <cell r="A112" t="str">
            <v>H19</v>
          </cell>
          <cell r="B112" t="str">
            <v>陶芸</v>
          </cell>
          <cell r="D112" t="str">
            <v>大阪府和泉市上町</v>
          </cell>
          <cell r="E112">
            <v>69</v>
          </cell>
        </row>
        <row r="113">
          <cell r="A113" t="str">
            <v>H19</v>
          </cell>
          <cell r="B113" t="str">
            <v>陶芸</v>
          </cell>
          <cell r="D113" t="str">
            <v>大阪府堺市東区野尻町</v>
          </cell>
          <cell r="E113">
            <v>62</v>
          </cell>
        </row>
        <row r="114">
          <cell r="A114" t="str">
            <v>H19</v>
          </cell>
          <cell r="B114" t="str">
            <v>陶芸</v>
          </cell>
          <cell r="D114" t="str">
            <v>大阪府岸和田市上松町</v>
          </cell>
          <cell r="E114">
            <v>62</v>
          </cell>
        </row>
        <row r="115">
          <cell r="A115" t="str">
            <v>H19</v>
          </cell>
          <cell r="B115" t="str">
            <v>陶芸</v>
          </cell>
          <cell r="D115" t="str">
            <v>大阪府貝塚市石才</v>
          </cell>
          <cell r="E115">
            <v>80</v>
          </cell>
        </row>
        <row r="116">
          <cell r="A116" t="str">
            <v>H19</v>
          </cell>
          <cell r="B116" t="str">
            <v>陶芸</v>
          </cell>
          <cell r="D116" t="str">
            <v>和歌山県和歌山市六十谷</v>
          </cell>
          <cell r="E116">
            <v>34</v>
          </cell>
        </row>
        <row r="117">
          <cell r="A117" t="str">
            <v>H19</v>
          </cell>
          <cell r="B117" t="str">
            <v>陶芸</v>
          </cell>
          <cell r="D117" t="str">
            <v>大阪府貝塚市清児</v>
          </cell>
          <cell r="E117">
            <v>85</v>
          </cell>
        </row>
        <row r="118">
          <cell r="A118" t="str">
            <v>H19</v>
          </cell>
          <cell r="B118" t="str">
            <v>陶芸</v>
          </cell>
          <cell r="D118" t="str">
            <v>大阪府泉佐野市鶴原</v>
          </cell>
          <cell r="E118">
            <v>58</v>
          </cell>
        </row>
        <row r="119">
          <cell r="A119" t="str">
            <v>H19</v>
          </cell>
          <cell r="B119" t="str">
            <v>陶芸</v>
          </cell>
          <cell r="D119" t="str">
            <v>大阪府和泉市光明台</v>
          </cell>
          <cell r="E119">
            <v>58</v>
          </cell>
        </row>
        <row r="120">
          <cell r="A120" t="str">
            <v>H19</v>
          </cell>
          <cell r="B120" t="str">
            <v>陶芸</v>
          </cell>
          <cell r="D120" t="str">
            <v>大阪府富田林市津々山台</v>
          </cell>
          <cell r="E120">
            <v>39</v>
          </cell>
        </row>
        <row r="121">
          <cell r="A121" t="str">
            <v>H19</v>
          </cell>
          <cell r="B121" t="str">
            <v>陶芸</v>
          </cell>
          <cell r="D121" t="str">
            <v>大阪府和泉市尾井町</v>
          </cell>
          <cell r="E121">
            <v>68</v>
          </cell>
        </row>
        <row r="122">
          <cell r="A122" t="str">
            <v>H19</v>
          </cell>
          <cell r="B122" t="str">
            <v>陶芸</v>
          </cell>
          <cell r="D122" t="str">
            <v>大阪府和泉市鶴山台</v>
          </cell>
          <cell r="E122">
            <v>63</v>
          </cell>
        </row>
        <row r="123">
          <cell r="A123" t="str">
            <v>H19</v>
          </cell>
          <cell r="B123" t="str">
            <v>陶芸</v>
          </cell>
          <cell r="D123" t="str">
            <v>大阪府堺市南区三原台</v>
          </cell>
          <cell r="E123">
            <v>58</v>
          </cell>
        </row>
        <row r="124">
          <cell r="A124" t="str">
            <v>H19</v>
          </cell>
          <cell r="B124" t="str">
            <v>陶芸</v>
          </cell>
          <cell r="D124" t="str">
            <v>大阪府和泉市尾井町</v>
          </cell>
          <cell r="E124">
            <v>60</v>
          </cell>
        </row>
        <row r="125">
          <cell r="A125" t="str">
            <v>H19</v>
          </cell>
          <cell r="B125" t="str">
            <v>陶芸</v>
          </cell>
          <cell r="D125" t="str">
            <v>大阪府岸和田市春木若松町</v>
          </cell>
          <cell r="E125">
            <v>63</v>
          </cell>
        </row>
        <row r="126">
          <cell r="A126" t="str">
            <v>H19</v>
          </cell>
          <cell r="B126" t="str">
            <v>陶芸</v>
          </cell>
          <cell r="D126" t="str">
            <v>大阪府岸和田市作才町</v>
          </cell>
          <cell r="E126">
            <v>59</v>
          </cell>
        </row>
        <row r="127">
          <cell r="A127" t="str">
            <v>H19</v>
          </cell>
          <cell r="B127" t="str">
            <v>陶芸</v>
          </cell>
          <cell r="D127" t="str">
            <v>大阪府岸和田市上野町西</v>
          </cell>
          <cell r="E127">
            <v>67</v>
          </cell>
        </row>
        <row r="128">
          <cell r="A128" t="str">
            <v>H19</v>
          </cell>
          <cell r="B128" t="str">
            <v>陶芸</v>
          </cell>
          <cell r="D128" t="str">
            <v>大阪府岸和田市土生町</v>
          </cell>
          <cell r="E128">
            <v>70</v>
          </cell>
        </row>
        <row r="129">
          <cell r="A129" t="str">
            <v>H19</v>
          </cell>
          <cell r="B129" t="str">
            <v>陶芸</v>
          </cell>
          <cell r="D129" t="str">
            <v>大阪府岸和田市極楽寺町</v>
          </cell>
          <cell r="E129">
            <v>59</v>
          </cell>
        </row>
        <row r="130">
          <cell r="A130" t="str">
            <v>H19</v>
          </cell>
          <cell r="B130" t="str">
            <v>陶芸</v>
          </cell>
          <cell r="D130" t="str">
            <v>大阪府岸和田市下野町</v>
          </cell>
          <cell r="E130">
            <v>58</v>
          </cell>
        </row>
        <row r="131">
          <cell r="A131" t="str">
            <v>H19</v>
          </cell>
          <cell r="B131" t="str">
            <v>陶芸</v>
          </cell>
          <cell r="D131" t="str">
            <v>大阪府岸和田市畑町</v>
          </cell>
          <cell r="E131">
            <v>66</v>
          </cell>
        </row>
        <row r="132">
          <cell r="A132" t="str">
            <v>H19</v>
          </cell>
          <cell r="B132" t="str">
            <v>陶芸</v>
          </cell>
          <cell r="D132" t="str">
            <v>大阪府岸和田市額原町</v>
          </cell>
          <cell r="E132">
            <v>31</v>
          </cell>
        </row>
        <row r="133">
          <cell r="A133" t="str">
            <v>H19</v>
          </cell>
          <cell r="B133" t="str">
            <v>陶芸</v>
          </cell>
          <cell r="D133" t="str">
            <v>大阪府和泉市山荘町</v>
          </cell>
          <cell r="E133">
            <v>66</v>
          </cell>
        </row>
        <row r="134">
          <cell r="A134" t="str">
            <v>H19</v>
          </cell>
          <cell r="B134" t="str">
            <v>陶芸</v>
          </cell>
          <cell r="D134" t="str">
            <v>大阪府泉佐野市泉ヶ丘</v>
          </cell>
          <cell r="E134">
            <v>71</v>
          </cell>
        </row>
        <row r="135">
          <cell r="A135" t="str">
            <v>H19</v>
          </cell>
          <cell r="B135" t="str">
            <v>陶芸</v>
          </cell>
          <cell r="D135" t="str">
            <v>大阪府泉佐野市長滝</v>
          </cell>
          <cell r="E135">
            <v>28</v>
          </cell>
        </row>
        <row r="136">
          <cell r="A136" t="str">
            <v>H19</v>
          </cell>
          <cell r="B136" t="str">
            <v>陶芸</v>
          </cell>
          <cell r="D136" t="str">
            <v>大阪府貝塚市石才</v>
          </cell>
          <cell r="E136">
            <v>53</v>
          </cell>
        </row>
        <row r="137">
          <cell r="A137" t="str">
            <v>H19</v>
          </cell>
          <cell r="B137" t="str">
            <v>陶芸</v>
          </cell>
          <cell r="D137" t="str">
            <v>大阪府泉佐野市佐野台</v>
          </cell>
        </row>
        <row r="138">
          <cell r="A138" t="str">
            <v>H19</v>
          </cell>
          <cell r="B138" t="str">
            <v>陶芸</v>
          </cell>
          <cell r="D138" t="str">
            <v>大阪府堺市西区浜寺船尾町西</v>
          </cell>
          <cell r="E138">
            <v>28</v>
          </cell>
        </row>
        <row r="139">
          <cell r="A139" t="str">
            <v>H19</v>
          </cell>
          <cell r="B139" t="str">
            <v>陶芸</v>
          </cell>
          <cell r="D139" t="str">
            <v>大阪府和泉市太町</v>
          </cell>
          <cell r="E139">
            <v>58</v>
          </cell>
        </row>
        <row r="140">
          <cell r="A140" t="str">
            <v>H19</v>
          </cell>
          <cell r="B140" t="str">
            <v>陶芸</v>
          </cell>
          <cell r="D140" t="str">
            <v>大阪府堺市西区上野芝町</v>
          </cell>
          <cell r="E140">
            <v>82</v>
          </cell>
        </row>
        <row r="141">
          <cell r="A141" t="str">
            <v>H19</v>
          </cell>
          <cell r="B141" t="str">
            <v>陶芸</v>
          </cell>
          <cell r="D141" t="str">
            <v>大阪府岸和田市下松町</v>
          </cell>
          <cell r="E141">
            <v>57</v>
          </cell>
        </row>
        <row r="142">
          <cell r="A142" t="str">
            <v>H19</v>
          </cell>
          <cell r="B142" t="str">
            <v>陶芸</v>
          </cell>
          <cell r="D142" t="str">
            <v>大阪府泉佐野市泉ヶ丘</v>
          </cell>
          <cell r="E142">
            <v>70</v>
          </cell>
        </row>
        <row r="143">
          <cell r="A143" t="str">
            <v>H19</v>
          </cell>
          <cell r="B143" t="str">
            <v>陶芸</v>
          </cell>
          <cell r="D143" t="str">
            <v>大阪府泉佐野市松風台</v>
          </cell>
          <cell r="E143">
            <v>71</v>
          </cell>
        </row>
        <row r="144">
          <cell r="A144" t="str">
            <v>H19</v>
          </cell>
          <cell r="B144" t="str">
            <v>陶芸</v>
          </cell>
          <cell r="D144" t="str">
            <v>大阪府和泉市寺門町</v>
          </cell>
          <cell r="E144">
            <v>58</v>
          </cell>
        </row>
        <row r="145">
          <cell r="A145" t="str">
            <v>H19</v>
          </cell>
          <cell r="B145" t="str">
            <v>陶芸</v>
          </cell>
          <cell r="D145" t="str">
            <v>大阪府岸和田市田治米町</v>
          </cell>
          <cell r="E145">
            <v>71</v>
          </cell>
        </row>
        <row r="146">
          <cell r="A146" t="str">
            <v>H19</v>
          </cell>
          <cell r="B146" t="str">
            <v>陶芸</v>
          </cell>
          <cell r="D146" t="str">
            <v>大阪府泉南郡熊取町野田</v>
          </cell>
          <cell r="E146">
            <v>58</v>
          </cell>
        </row>
        <row r="147">
          <cell r="A147" t="str">
            <v>H19</v>
          </cell>
          <cell r="B147" t="str">
            <v>陶芸</v>
          </cell>
          <cell r="D147" t="str">
            <v>大阪府堺南区市桃山台</v>
          </cell>
          <cell r="E147">
            <v>58</v>
          </cell>
        </row>
        <row r="148">
          <cell r="A148" t="str">
            <v>H19</v>
          </cell>
          <cell r="B148" t="str">
            <v>陶芸</v>
          </cell>
          <cell r="D148" t="str">
            <v>大阪府岸和田市神須屋町</v>
          </cell>
          <cell r="E148">
            <v>59</v>
          </cell>
        </row>
        <row r="149">
          <cell r="A149" t="str">
            <v>H19</v>
          </cell>
          <cell r="B149" t="str">
            <v>陶芸</v>
          </cell>
          <cell r="D149" t="str">
            <v>大阪府岸和田市中井町</v>
          </cell>
          <cell r="E149">
            <v>85</v>
          </cell>
        </row>
        <row r="150">
          <cell r="A150" t="str">
            <v>H19</v>
          </cell>
          <cell r="B150" t="str">
            <v>陶芸</v>
          </cell>
          <cell r="D150" t="str">
            <v>大阪府泉佐野市野出町</v>
          </cell>
          <cell r="E150">
            <v>55</v>
          </cell>
        </row>
        <row r="151">
          <cell r="A151" t="str">
            <v>H19</v>
          </cell>
          <cell r="B151" t="str">
            <v>陶芸</v>
          </cell>
          <cell r="D151" t="str">
            <v>大阪府泉佐野市野出町</v>
          </cell>
          <cell r="E151">
            <v>30</v>
          </cell>
        </row>
        <row r="152">
          <cell r="A152" t="str">
            <v>H19</v>
          </cell>
          <cell r="B152" t="str">
            <v>陶芸</v>
          </cell>
          <cell r="D152" t="str">
            <v>大阪府泉佐野市土丸</v>
          </cell>
          <cell r="E152">
            <v>47</v>
          </cell>
        </row>
        <row r="153">
          <cell r="A153" t="str">
            <v>H19</v>
          </cell>
          <cell r="B153" t="str">
            <v>陶芸</v>
          </cell>
          <cell r="D153" t="str">
            <v>大阪府泉佐野市羽倉崎</v>
          </cell>
          <cell r="E153">
            <v>64</v>
          </cell>
        </row>
        <row r="154">
          <cell r="A154" t="str">
            <v>H19</v>
          </cell>
          <cell r="B154" t="str">
            <v>陶芸</v>
          </cell>
          <cell r="D154" t="str">
            <v>大阪府泉佐野市上瓦屋</v>
          </cell>
          <cell r="E154">
            <v>57</v>
          </cell>
        </row>
        <row r="155">
          <cell r="A155" t="str">
            <v>H19</v>
          </cell>
          <cell r="B155" t="str">
            <v>陶芸</v>
          </cell>
          <cell r="D155" t="str">
            <v>大阪府貝塚市三ツ松</v>
          </cell>
          <cell r="E155">
            <v>61</v>
          </cell>
        </row>
        <row r="156">
          <cell r="A156" t="str">
            <v>H19</v>
          </cell>
          <cell r="B156" t="str">
            <v>陶芸</v>
          </cell>
          <cell r="D156" t="str">
            <v>大阪府泉佐野市羽倉崎</v>
          </cell>
          <cell r="E156">
            <v>70</v>
          </cell>
        </row>
        <row r="157">
          <cell r="A157" t="str">
            <v>H19</v>
          </cell>
          <cell r="B157" t="str">
            <v>陶芸</v>
          </cell>
          <cell r="D157" t="str">
            <v>大阪府貝塚市木積</v>
          </cell>
          <cell r="E157">
            <v>63</v>
          </cell>
        </row>
        <row r="158">
          <cell r="A158" t="str">
            <v>H19</v>
          </cell>
          <cell r="B158" t="str">
            <v>陶芸</v>
          </cell>
          <cell r="D158" t="str">
            <v>泉南郡熊取町五月ヶ丘</v>
          </cell>
          <cell r="E158">
            <v>63</v>
          </cell>
        </row>
        <row r="159">
          <cell r="A159" t="str">
            <v>H19</v>
          </cell>
          <cell r="B159" t="str">
            <v>陶芸</v>
          </cell>
          <cell r="E159">
            <v>63</v>
          </cell>
        </row>
        <row r="160">
          <cell r="A160" t="str">
            <v>H19</v>
          </cell>
          <cell r="B160" t="str">
            <v>陶芸</v>
          </cell>
          <cell r="D160" t="str">
            <v>大阪府泉佐野市長滝</v>
          </cell>
          <cell r="E160">
            <v>37</v>
          </cell>
        </row>
        <row r="161">
          <cell r="A161" t="str">
            <v>H19</v>
          </cell>
          <cell r="B161" t="str">
            <v>陶芸</v>
          </cell>
          <cell r="D161" t="str">
            <v>大阪府泉南郡熊取町大久保北</v>
          </cell>
          <cell r="E161">
            <v>67</v>
          </cell>
        </row>
        <row r="162">
          <cell r="A162" t="str">
            <v>H19</v>
          </cell>
          <cell r="B162" t="str">
            <v>書</v>
          </cell>
          <cell r="D162" t="str">
            <v>大阪府岸和田市上松町</v>
          </cell>
          <cell r="E162">
            <v>68</v>
          </cell>
        </row>
        <row r="163">
          <cell r="A163" t="str">
            <v>H19</v>
          </cell>
          <cell r="B163" t="str">
            <v>書</v>
          </cell>
          <cell r="D163" t="str">
            <v>大阪府岸和田市上松町</v>
          </cell>
          <cell r="E163">
            <v>73</v>
          </cell>
        </row>
        <row r="164">
          <cell r="A164" t="str">
            <v>H19</v>
          </cell>
          <cell r="B164" t="str">
            <v>書</v>
          </cell>
          <cell r="D164" t="str">
            <v>大阪府岸和田市尾生町</v>
          </cell>
          <cell r="E164">
            <v>75</v>
          </cell>
        </row>
        <row r="165">
          <cell r="A165" t="str">
            <v>H19</v>
          </cell>
          <cell r="B165" t="str">
            <v>書</v>
          </cell>
          <cell r="D165" t="str">
            <v>大阪府岸和田市尾生町</v>
          </cell>
          <cell r="E165">
            <v>67</v>
          </cell>
        </row>
        <row r="166">
          <cell r="A166" t="str">
            <v>H19</v>
          </cell>
          <cell r="B166" t="str">
            <v>書</v>
          </cell>
          <cell r="D166" t="str">
            <v>大阪府和泉市府中町</v>
          </cell>
          <cell r="E166">
            <v>78</v>
          </cell>
        </row>
        <row r="167">
          <cell r="A167" t="str">
            <v>H19</v>
          </cell>
          <cell r="B167" t="str">
            <v>書</v>
          </cell>
          <cell r="D167" t="str">
            <v>大阪府岸和田市稲葉町</v>
          </cell>
          <cell r="E167">
            <v>75</v>
          </cell>
        </row>
        <row r="168">
          <cell r="A168" t="str">
            <v>H19</v>
          </cell>
          <cell r="B168" t="str">
            <v>書</v>
          </cell>
          <cell r="D168" t="str">
            <v>大阪府和泉市府中町</v>
          </cell>
          <cell r="E168">
            <v>80</v>
          </cell>
        </row>
        <row r="169">
          <cell r="A169" t="str">
            <v>H19</v>
          </cell>
          <cell r="B169" t="str">
            <v>書</v>
          </cell>
          <cell r="D169" t="str">
            <v>大阪府和泉市今福町</v>
          </cell>
          <cell r="E169">
            <v>79</v>
          </cell>
        </row>
        <row r="170">
          <cell r="A170" t="str">
            <v>H19</v>
          </cell>
          <cell r="B170" t="str">
            <v>書</v>
          </cell>
          <cell r="D170" t="str">
            <v>大阪府貝塚市海塚</v>
          </cell>
          <cell r="E170">
            <v>41</v>
          </cell>
        </row>
        <row r="171">
          <cell r="A171" t="str">
            <v>H19</v>
          </cell>
          <cell r="B171" t="str">
            <v>書</v>
          </cell>
          <cell r="D171" t="str">
            <v>大阪府岸和田市南上町</v>
          </cell>
          <cell r="E171">
            <v>81</v>
          </cell>
        </row>
        <row r="172">
          <cell r="A172" t="str">
            <v>H19</v>
          </cell>
          <cell r="B172" t="str">
            <v>書</v>
          </cell>
          <cell r="D172" t="str">
            <v>大阪府和泉市和気町</v>
          </cell>
          <cell r="E172">
            <v>45</v>
          </cell>
        </row>
        <row r="173">
          <cell r="A173" t="str">
            <v>H19</v>
          </cell>
          <cell r="B173" t="str">
            <v>書</v>
          </cell>
          <cell r="D173" t="str">
            <v>大阪府豊中市岡町南</v>
          </cell>
          <cell r="E173">
            <v>73</v>
          </cell>
        </row>
        <row r="174">
          <cell r="A174" t="str">
            <v>H19</v>
          </cell>
          <cell r="B174" t="str">
            <v>書</v>
          </cell>
          <cell r="D174" t="str">
            <v>大阪府岸和田市紙屋町</v>
          </cell>
          <cell r="E174">
            <v>51</v>
          </cell>
        </row>
        <row r="175">
          <cell r="A175" t="str">
            <v>H19</v>
          </cell>
          <cell r="B175" t="str">
            <v>書</v>
          </cell>
          <cell r="D175" t="str">
            <v>大阪府岸和田市春木元町</v>
          </cell>
          <cell r="E175">
            <v>73</v>
          </cell>
        </row>
        <row r="176">
          <cell r="A176" t="str">
            <v>H19</v>
          </cell>
          <cell r="B176" t="str">
            <v>書</v>
          </cell>
          <cell r="D176" t="str">
            <v>大阪府岸和田市別所町</v>
          </cell>
          <cell r="E176">
            <v>50</v>
          </cell>
        </row>
        <row r="177">
          <cell r="A177" t="str">
            <v>H19</v>
          </cell>
          <cell r="B177" t="str">
            <v>書</v>
          </cell>
          <cell r="D177" t="str">
            <v>大阪府岸和田市上松町</v>
          </cell>
          <cell r="E177">
            <v>34</v>
          </cell>
        </row>
        <row r="178">
          <cell r="A178" t="str">
            <v>H19</v>
          </cell>
          <cell r="B178" t="str">
            <v>書</v>
          </cell>
          <cell r="D178" t="str">
            <v>大阪府岸和田市下野町</v>
          </cell>
          <cell r="E178">
            <v>74</v>
          </cell>
        </row>
        <row r="179">
          <cell r="A179" t="str">
            <v>H19</v>
          </cell>
          <cell r="B179" t="str">
            <v>書</v>
          </cell>
          <cell r="D179" t="str">
            <v>大阪府岸和田市吉井町</v>
          </cell>
          <cell r="E179">
            <v>74</v>
          </cell>
        </row>
        <row r="180">
          <cell r="A180" t="str">
            <v>H19</v>
          </cell>
          <cell r="B180" t="str">
            <v>書</v>
          </cell>
          <cell r="D180" t="str">
            <v>大阪府岸和田市春木旭町</v>
          </cell>
          <cell r="E180">
            <v>88</v>
          </cell>
        </row>
        <row r="181">
          <cell r="A181" t="str">
            <v>H19</v>
          </cell>
          <cell r="B181" t="str">
            <v>書</v>
          </cell>
          <cell r="D181" t="str">
            <v>大阪府岸和田市上野町西</v>
          </cell>
          <cell r="E181">
            <v>63</v>
          </cell>
        </row>
        <row r="182">
          <cell r="A182" t="str">
            <v>H19</v>
          </cell>
          <cell r="B182" t="str">
            <v>書</v>
          </cell>
          <cell r="D182" t="str">
            <v>大阪府岸和田市上野町西</v>
          </cell>
          <cell r="E182">
            <v>65</v>
          </cell>
        </row>
        <row r="183">
          <cell r="A183" t="str">
            <v>H19</v>
          </cell>
          <cell r="B183" t="str">
            <v>書</v>
          </cell>
          <cell r="D183" t="str">
            <v>大阪府岸和田市土生町</v>
          </cell>
          <cell r="E183">
            <v>55</v>
          </cell>
        </row>
        <row r="184">
          <cell r="A184" t="str">
            <v>H19</v>
          </cell>
          <cell r="B184" t="str">
            <v>書</v>
          </cell>
          <cell r="D184" t="str">
            <v>大阪府岸和田市八田町</v>
          </cell>
          <cell r="E184">
            <v>46</v>
          </cell>
        </row>
        <row r="185">
          <cell r="A185" t="str">
            <v>H19</v>
          </cell>
          <cell r="B185" t="str">
            <v>書</v>
          </cell>
          <cell r="D185" t="str">
            <v>大阪府岸和田市春木泉町</v>
          </cell>
          <cell r="E185">
            <v>64</v>
          </cell>
        </row>
        <row r="186">
          <cell r="A186" t="str">
            <v>H19</v>
          </cell>
          <cell r="B186" t="str">
            <v>書</v>
          </cell>
          <cell r="D186" t="str">
            <v>大阪府岸和田市中井町</v>
          </cell>
          <cell r="E186">
            <v>71</v>
          </cell>
        </row>
        <row r="187">
          <cell r="A187" t="str">
            <v>H19</v>
          </cell>
          <cell r="B187" t="str">
            <v>書</v>
          </cell>
          <cell r="D187" t="str">
            <v>大阪府岸和田市下野町</v>
          </cell>
        </row>
        <row r="188">
          <cell r="A188" t="str">
            <v>H19</v>
          </cell>
          <cell r="B188" t="str">
            <v>書</v>
          </cell>
          <cell r="D188" t="str">
            <v>大阪府岸和田市上野町西</v>
          </cell>
          <cell r="E188">
            <v>57</v>
          </cell>
        </row>
        <row r="189">
          <cell r="A189" t="str">
            <v>H19</v>
          </cell>
          <cell r="B189" t="str">
            <v>書</v>
          </cell>
          <cell r="D189" t="str">
            <v>大阪府岸和田市加守町</v>
          </cell>
          <cell r="E189">
            <v>67</v>
          </cell>
        </row>
        <row r="190">
          <cell r="A190" t="str">
            <v>H19</v>
          </cell>
          <cell r="B190" t="str">
            <v>書</v>
          </cell>
          <cell r="D190" t="str">
            <v>大阪府岸和田市上野町西</v>
          </cell>
          <cell r="E190">
            <v>49</v>
          </cell>
        </row>
        <row r="191">
          <cell r="A191" t="str">
            <v>H19</v>
          </cell>
          <cell r="B191" t="str">
            <v>書</v>
          </cell>
          <cell r="D191" t="str">
            <v>大阪府岸和田市摩湯町</v>
          </cell>
          <cell r="E191">
            <v>78</v>
          </cell>
        </row>
        <row r="192">
          <cell r="A192" t="str">
            <v>H19</v>
          </cell>
          <cell r="B192" t="str">
            <v>書</v>
          </cell>
          <cell r="D192" t="str">
            <v>大阪府岸和田市上野町東</v>
          </cell>
          <cell r="E192">
            <v>61</v>
          </cell>
        </row>
        <row r="193">
          <cell r="A193" t="str">
            <v>H19</v>
          </cell>
          <cell r="B193" t="str">
            <v>書</v>
          </cell>
          <cell r="D193" t="str">
            <v>大阪府岸和田市荒木町</v>
          </cell>
          <cell r="E193">
            <v>70</v>
          </cell>
        </row>
        <row r="194">
          <cell r="A194" t="str">
            <v>H19</v>
          </cell>
          <cell r="B194" t="str">
            <v>書</v>
          </cell>
          <cell r="D194" t="str">
            <v>大阪府岸和田市南町</v>
          </cell>
          <cell r="E194">
            <v>76</v>
          </cell>
        </row>
        <row r="195">
          <cell r="A195" t="str">
            <v>H19</v>
          </cell>
          <cell r="B195" t="str">
            <v>書</v>
          </cell>
          <cell r="D195" t="str">
            <v>大阪府泉佐野市中庄</v>
          </cell>
          <cell r="E195">
            <v>76</v>
          </cell>
        </row>
        <row r="196">
          <cell r="A196" t="str">
            <v>H19</v>
          </cell>
          <cell r="B196" t="str">
            <v>書</v>
          </cell>
          <cell r="D196" t="str">
            <v>大阪府岸和田市真上町</v>
          </cell>
          <cell r="E196">
            <v>83</v>
          </cell>
        </row>
        <row r="197">
          <cell r="A197" t="str">
            <v>H19</v>
          </cell>
          <cell r="B197" t="str">
            <v>書</v>
          </cell>
          <cell r="D197" t="str">
            <v>大阪府泉佐野市日根野</v>
          </cell>
          <cell r="E197">
            <v>35</v>
          </cell>
        </row>
        <row r="198">
          <cell r="A198" t="str">
            <v>H19</v>
          </cell>
          <cell r="B198" t="str">
            <v>書</v>
          </cell>
          <cell r="D198" t="str">
            <v>大阪府泉佐野市高松西</v>
          </cell>
          <cell r="E198">
            <v>56</v>
          </cell>
        </row>
        <row r="199">
          <cell r="A199" t="str">
            <v>H19</v>
          </cell>
          <cell r="B199" t="str">
            <v>書</v>
          </cell>
          <cell r="D199" t="str">
            <v>大阪府泉南市岡田</v>
          </cell>
          <cell r="E199">
            <v>65</v>
          </cell>
        </row>
        <row r="200">
          <cell r="A200" t="str">
            <v>H19</v>
          </cell>
          <cell r="B200" t="str">
            <v>書</v>
          </cell>
          <cell r="D200" t="str">
            <v>大阪府泉佐野市葵町</v>
          </cell>
          <cell r="E200">
            <v>77</v>
          </cell>
        </row>
        <row r="201">
          <cell r="A201" t="str">
            <v>H19</v>
          </cell>
          <cell r="B201" t="str">
            <v>書</v>
          </cell>
          <cell r="D201" t="str">
            <v>大阪府岸和田市門前町</v>
          </cell>
          <cell r="E201">
            <v>50</v>
          </cell>
        </row>
        <row r="202">
          <cell r="A202" t="str">
            <v>H19</v>
          </cell>
          <cell r="B202" t="str">
            <v>書</v>
          </cell>
          <cell r="D202" t="str">
            <v>大阪府泉佐野市葵町</v>
          </cell>
          <cell r="E202">
            <v>50</v>
          </cell>
        </row>
        <row r="203">
          <cell r="A203" t="str">
            <v>H19</v>
          </cell>
          <cell r="B203" t="str">
            <v>書</v>
          </cell>
          <cell r="D203" t="str">
            <v>大阪府泉佐野市南中安松</v>
          </cell>
          <cell r="E203">
            <v>66</v>
          </cell>
        </row>
        <row r="204">
          <cell r="A204" t="str">
            <v>H19</v>
          </cell>
          <cell r="B204" t="str">
            <v>書</v>
          </cell>
          <cell r="D204" t="str">
            <v>大阪府岸和田市池尻町</v>
          </cell>
          <cell r="E204">
            <v>39</v>
          </cell>
        </row>
        <row r="205">
          <cell r="A205" t="str">
            <v>H19</v>
          </cell>
          <cell r="B205" t="str">
            <v>書</v>
          </cell>
          <cell r="D205" t="str">
            <v>大阪府岸和田市荒木町</v>
          </cell>
          <cell r="E205">
            <v>75</v>
          </cell>
        </row>
        <row r="206">
          <cell r="A206" t="str">
            <v>H19</v>
          </cell>
          <cell r="B206" t="str">
            <v>書</v>
          </cell>
          <cell r="D206" t="str">
            <v>大阪府貝塚市三ツ松</v>
          </cell>
          <cell r="E206">
            <v>61</v>
          </cell>
        </row>
        <row r="207">
          <cell r="A207" t="str">
            <v>H19</v>
          </cell>
          <cell r="B207" t="str">
            <v>書</v>
          </cell>
          <cell r="D207" t="str">
            <v>大阪府岸和田市下松町</v>
          </cell>
          <cell r="E207">
            <v>66</v>
          </cell>
        </row>
        <row r="208">
          <cell r="A208" t="str">
            <v>H19</v>
          </cell>
          <cell r="B208" t="str">
            <v>書</v>
          </cell>
          <cell r="D208" t="str">
            <v>大阪府大阪市西淀川区千舟</v>
          </cell>
          <cell r="E208">
            <v>16</v>
          </cell>
        </row>
        <row r="209">
          <cell r="A209" t="str">
            <v>H19</v>
          </cell>
          <cell r="B209" t="str">
            <v>書</v>
          </cell>
          <cell r="D209" t="str">
            <v>大阪府豊中市庄本町</v>
          </cell>
          <cell r="E209">
            <v>17</v>
          </cell>
        </row>
        <row r="210">
          <cell r="A210" t="str">
            <v>H19</v>
          </cell>
          <cell r="B210" t="str">
            <v>日本画</v>
          </cell>
          <cell r="D210" t="str">
            <v>大阪府泉大津市池園町</v>
          </cell>
          <cell r="E210">
            <v>50</v>
          </cell>
        </row>
        <row r="211">
          <cell r="A211" t="str">
            <v>H19</v>
          </cell>
          <cell r="B211" t="str">
            <v>日本画</v>
          </cell>
          <cell r="D211" t="str">
            <v>大阪府泉大津市曽根町</v>
          </cell>
          <cell r="E211">
            <v>48</v>
          </cell>
        </row>
        <row r="212">
          <cell r="A212" t="str">
            <v>H19</v>
          </cell>
          <cell r="B212" t="str">
            <v>日本画</v>
          </cell>
          <cell r="D212" t="str">
            <v>大阪府和泉市緑ヶ丘</v>
          </cell>
          <cell r="E212">
            <v>66</v>
          </cell>
        </row>
        <row r="213">
          <cell r="A213" t="str">
            <v>H19</v>
          </cell>
          <cell r="B213" t="str">
            <v>日本画</v>
          </cell>
          <cell r="D213" t="str">
            <v>大阪府岸和田市上町</v>
          </cell>
          <cell r="E213">
            <v>61</v>
          </cell>
        </row>
        <row r="214">
          <cell r="A214" t="str">
            <v>H19</v>
          </cell>
          <cell r="B214" t="str">
            <v>日本画</v>
          </cell>
          <cell r="D214" t="str">
            <v>大阪府岸和田市宮本町</v>
          </cell>
          <cell r="E214">
            <v>72</v>
          </cell>
        </row>
        <row r="215">
          <cell r="A215" t="str">
            <v>H19</v>
          </cell>
          <cell r="B215" t="str">
            <v>日本画</v>
          </cell>
          <cell r="D215" t="str">
            <v>大阪府和泉市伯太町</v>
          </cell>
          <cell r="E215">
            <v>69</v>
          </cell>
        </row>
        <row r="216">
          <cell r="A216" t="str">
            <v>H19</v>
          </cell>
          <cell r="B216" t="str">
            <v>日本画</v>
          </cell>
          <cell r="D216" t="str">
            <v>大阪府岸和田市東ヶ丘町</v>
          </cell>
          <cell r="E216">
            <v>68</v>
          </cell>
        </row>
        <row r="217">
          <cell r="A217" t="str">
            <v>H19</v>
          </cell>
          <cell r="B217" t="str">
            <v>日本画</v>
          </cell>
          <cell r="D217" t="str">
            <v>大阪府岸和田市上野町西</v>
          </cell>
          <cell r="E217">
            <v>67</v>
          </cell>
        </row>
        <row r="218">
          <cell r="A218" t="str">
            <v>H19</v>
          </cell>
          <cell r="B218" t="str">
            <v>日本画</v>
          </cell>
          <cell r="D218" t="str">
            <v>大阪府岸和田市野田町</v>
          </cell>
          <cell r="E218">
            <v>62</v>
          </cell>
        </row>
        <row r="219">
          <cell r="A219" t="str">
            <v>H19</v>
          </cell>
          <cell r="B219" t="str">
            <v>日本画</v>
          </cell>
          <cell r="D219" t="str">
            <v>大阪府和泉市伯太町</v>
          </cell>
          <cell r="E219">
            <v>71</v>
          </cell>
        </row>
        <row r="220">
          <cell r="A220" t="str">
            <v>H19</v>
          </cell>
          <cell r="B220" t="str">
            <v>日本画</v>
          </cell>
          <cell r="D220" t="str">
            <v>大阪府岸和田市作才町</v>
          </cell>
          <cell r="E220">
            <v>66</v>
          </cell>
        </row>
        <row r="221">
          <cell r="A221" t="str">
            <v>H19</v>
          </cell>
          <cell r="B221" t="str">
            <v>日本画</v>
          </cell>
          <cell r="D221" t="str">
            <v>大阪府岸和田市並松町</v>
          </cell>
          <cell r="E221">
            <v>57</v>
          </cell>
        </row>
        <row r="222">
          <cell r="A222" t="str">
            <v>H19</v>
          </cell>
          <cell r="B222" t="str">
            <v>日本画</v>
          </cell>
          <cell r="D222" t="str">
            <v>大阪府泉大津市池浦町</v>
          </cell>
          <cell r="E222">
            <v>60</v>
          </cell>
        </row>
        <row r="223">
          <cell r="A223" t="str">
            <v>H19</v>
          </cell>
          <cell r="B223" t="str">
            <v>日本画</v>
          </cell>
          <cell r="D223" t="str">
            <v>大阪府岸和田市稲葉町</v>
          </cell>
          <cell r="E223">
            <v>59</v>
          </cell>
        </row>
        <row r="224">
          <cell r="A224" t="str">
            <v>H19</v>
          </cell>
          <cell r="B224" t="str">
            <v>日本画</v>
          </cell>
          <cell r="D224" t="str">
            <v>大阪府岸和田市尾生町</v>
          </cell>
          <cell r="E224">
            <v>65</v>
          </cell>
        </row>
        <row r="225">
          <cell r="A225" t="str">
            <v>H19</v>
          </cell>
          <cell r="B225" t="str">
            <v>日本画</v>
          </cell>
          <cell r="D225" t="str">
            <v>大阪府岸和田市磯上町</v>
          </cell>
          <cell r="E225">
            <v>67</v>
          </cell>
        </row>
        <row r="226">
          <cell r="A226" t="str">
            <v>H19</v>
          </cell>
          <cell r="B226" t="str">
            <v>日本画</v>
          </cell>
          <cell r="D226" t="str">
            <v>大阪府岸和田市上松町</v>
          </cell>
          <cell r="E226">
            <v>57</v>
          </cell>
        </row>
        <row r="227">
          <cell r="A227" t="str">
            <v>H19</v>
          </cell>
          <cell r="B227" t="str">
            <v>日本画</v>
          </cell>
          <cell r="D227" t="str">
            <v>大阪府岸和田市南上町</v>
          </cell>
          <cell r="E227">
            <v>68</v>
          </cell>
        </row>
        <row r="228">
          <cell r="A228" t="str">
            <v>H19</v>
          </cell>
          <cell r="B228" t="str">
            <v>俳画</v>
          </cell>
          <cell r="D228" t="str">
            <v>大阪府岸和田市大町</v>
          </cell>
          <cell r="E228">
            <v>77</v>
          </cell>
        </row>
        <row r="229">
          <cell r="A229" t="str">
            <v>H19</v>
          </cell>
          <cell r="B229" t="str">
            <v>俳画</v>
          </cell>
          <cell r="D229" t="str">
            <v>大阪府岸和田市流木町</v>
          </cell>
          <cell r="E229">
            <v>79</v>
          </cell>
        </row>
        <row r="230">
          <cell r="A230" t="str">
            <v>H19</v>
          </cell>
          <cell r="B230" t="str">
            <v>俳画</v>
          </cell>
          <cell r="D230" t="str">
            <v>大阪府岸和田市土生町</v>
          </cell>
          <cell r="E230">
            <v>65</v>
          </cell>
        </row>
        <row r="231">
          <cell r="A231" t="str">
            <v>H19</v>
          </cell>
          <cell r="B231" t="str">
            <v>俳画</v>
          </cell>
          <cell r="D231" t="str">
            <v>大阪府泉佐野市葵町</v>
          </cell>
          <cell r="E231">
            <v>61</v>
          </cell>
        </row>
        <row r="232">
          <cell r="A232" t="str">
            <v>H19</v>
          </cell>
          <cell r="B232" t="str">
            <v>俳画</v>
          </cell>
          <cell r="D232" t="str">
            <v>大阪府岸和田市阿間河滝町</v>
          </cell>
          <cell r="E232">
            <v>46</v>
          </cell>
        </row>
        <row r="233">
          <cell r="A233" t="str">
            <v>H19</v>
          </cell>
          <cell r="B233" t="str">
            <v>俳画</v>
          </cell>
          <cell r="D233" t="str">
            <v>大阪府岸和田市阿間河滝町</v>
          </cell>
          <cell r="E233">
            <v>39</v>
          </cell>
        </row>
        <row r="234">
          <cell r="A234" t="str">
            <v>H19</v>
          </cell>
          <cell r="B234" t="str">
            <v>俳画</v>
          </cell>
          <cell r="D234" t="str">
            <v>大阪府岸和田市野田町</v>
          </cell>
          <cell r="E234">
            <v>76</v>
          </cell>
        </row>
        <row r="235">
          <cell r="A235" t="str">
            <v>H19</v>
          </cell>
          <cell r="B235" t="str">
            <v>俳画</v>
          </cell>
          <cell r="D235" t="str">
            <v>大阪府岸和田市野田町</v>
          </cell>
          <cell r="E235">
            <v>63</v>
          </cell>
        </row>
        <row r="236">
          <cell r="A236" t="str">
            <v>H19</v>
          </cell>
          <cell r="B236" t="str">
            <v>俳画</v>
          </cell>
          <cell r="D236" t="str">
            <v>大阪府岸和田市土生町</v>
          </cell>
          <cell r="E236">
            <v>77</v>
          </cell>
        </row>
        <row r="237">
          <cell r="A237" t="str">
            <v>H19</v>
          </cell>
          <cell r="B237" t="str">
            <v>俳画</v>
          </cell>
          <cell r="D237" t="str">
            <v>大阪府岸和田市上松町</v>
          </cell>
          <cell r="E237">
            <v>66</v>
          </cell>
        </row>
        <row r="238">
          <cell r="A238" t="str">
            <v>H19</v>
          </cell>
          <cell r="B238" t="str">
            <v>俳画</v>
          </cell>
          <cell r="D238" t="str">
            <v>大阪府岸和田市松風町</v>
          </cell>
          <cell r="E238">
            <v>63</v>
          </cell>
        </row>
        <row r="239">
          <cell r="A239" t="str">
            <v>H19</v>
          </cell>
          <cell r="B239" t="str">
            <v>俳画</v>
          </cell>
          <cell r="D239" t="str">
            <v>大阪府岸和田市今木町</v>
          </cell>
          <cell r="E239">
            <v>63</v>
          </cell>
        </row>
        <row r="240">
          <cell r="A240" t="str">
            <v>H19</v>
          </cell>
          <cell r="B240" t="str">
            <v>俳画</v>
          </cell>
          <cell r="D240" t="str">
            <v>大阪府岸和田市野田町</v>
          </cell>
          <cell r="E240">
            <v>66</v>
          </cell>
        </row>
        <row r="241">
          <cell r="A241" t="str">
            <v>H19</v>
          </cell>
          <cell r="B241" t="str">
            <v>俳画</v>
          </cell>
          <cell r="D241" t="str">
            <v>大阪府岸和田市野田町</v>
          </cell>
          <cell r="E241">
            <v>72</v>
          </cell>
        </row>
        <row r="242">
          <cell r="A242" t="str">
            <v>H19</v>
          </cell>
          <cell r="B242" t="str">
            <v>俳画</v>
          </cell>
          <cell r="D242" t="str">
            <v>大阪府岸和田市野田町</v>
          </cell>
          <cell r="E242">
            <v>70</v>
          </cell>
        </row>
        <row r="243">
          <cell r="A243" t="str">
            <v>H19</v>
          </cell>
          <cell r="B243" t="str">
            <v>俳画</v>
          </cell>
          <cell r="D243" t="str">
            <v>大阪府岸和田市相川町</v>
          </cell>
          <cell r="E243">
            <v>64</v>
          </cell>
        </row>
        <row r="244">
          <cell r="A244" t="str">
            <v>H19</v>
          </cell>
          <cell r="B244" t="str">
            <v>俳画</v>
          </cell>
          <cell r="D244" t="str">
            <v>大阪府岸和田市尾生町</v>
          </cell>
          <cell r="E244">
            <v>75</v>
          </cell>
        </row>
        <row r="245">
          <cell r="A245" t="str">
            <v>H19</v>
          </cell>
          <cell r="B245" t="str">
            <v>俳画</v>
          </cell>
          <cell r="D245" t="str">
            <v>大阪府岸和田市土生滝町</v>
          </cell>
          <cell r="E245">
            <v>59</v>
          </cell>
        </row>
        <row r="246">
          <cell r="A246" t="str">
            <v>H19</v>
          </cell>
          <cell r="B246" t="str">
            <v>俳画</v>
          </cell>
          <cell r="D246" t="str">
            <v>大阪府泉佐野市大宮町</v>
          </cell>
          <cell r="E246">
            <v>71</v>
          </cell>
        </row>
        <row r="247">
          <cell r="A247" t="str">
            <v>H19</v>
          </cell>
          <cell r="B247" t="str">
            <v>俳画</v>
          </cell>
          <cell r="D247" t="str">
            <v>大阪府岸和田市行遇町</v>
          </cell>
          <cell r="E247">
            <v>63</v>
          </cell>
        </row>
        <row r="248">
          <cell r="A248" t="str">
            <v>H19</v>
          </cell>
          <cell r="B248" t="str">
            <v>俳画</v>
          </cell>
          <cell r="D248" t="str">
            <v>大阪府岸和田市東ヶ丘町</v>
          </cell>
          <cell r="E248">
            <v>75</v>
          </cell>
        </row>
        <row r="249">
          <cell r="A249" t="str">
            <v>H19</v>
          </cell>
          <cell r="B249" t="str">
            <v>俳画</v>
          </cell>
          <cell r="D249" t="str">
            <v>大阪府泉佐野市市場西</v>
          </cell>
          <cell r="E249">
            <v>77</v>
          </cell>
        </row>
        <row r="250">
          <cell r="A250" t="str">
            <v>H19</v>
          </cell>
          <cell r="B250" t="str">
            <v>俳画</v>
          </cell>
          <cell r="D250" t="str">
            <v>大阪府岸和田市別所町</v>
          </cell>
          <cell r="E250">
            <v>70</v>
          </cell>
        </row>
        <row r="251">
          <cell r="A251" t="str">
            <v>H19</v>
          </cell>
          <cell r="B251" t="str">
            <v>俳画</v>
          </cell>
          <cell r="D251" t="str">
            <v>大阪府岸和田市野田町</v>
          </cell>
          <cell r="E251">
            <v>75</v>
          </cell>
        </row>
        <row r="252">
          <cell r="A252" t="str">
            <v>H19</v>
          </cell>
          <cell r="B252" t="str">
            <v>俳画</v>
          </cell>
          <cell r="D252" t="str">
            <v>大阪府岸和田市小松里町</v>
          </cell>
          <cell r="E252">
            <v>74</v>
          </cell>
        </row>
        <row r="253">
          <cell r="A253" t="str">
            <v>H19</v>
          </cell>
          <cell r="B253" t="str">
            <v>俳画</v>
          </cell>
          <cell r="D253" t="str">
            <v>大阪府泉南市信達牧野</v>
          </cell>
          <cell r="E253">
            <v>67</v>
          </cell>
        </row>
        <row r="254">
          <cell r="A254" t="str">
            <v>H19</v>
          </cell>
          <cell r="B254" t="str">
            <v>俳画</v>
          </cell>
          <cell r="D254" t="str">
            <v>大阪府岸和田市吉井町</v>
          </cell>
          <cell r="E254">
            <v>82</v>
          </cell>
        </row>
        <row r="255">
          <cell r="A255" t="str">
            <v>H19</v>
          </cell>
          <cell r="B255" t="str">
            <v>俳画</v>
          </cell>
          <cell r="D255" t="str">
            <v>大阪府貝塚市清児</v>
          </cell>
          <cell r="E255">
            <v>71</v>
          </cell>
        </row>
        <row r="256">
          <cell r="A256" t="str">
            <v>H19</v>
          </cell>
          <cell r="B256" t="str">
            <v>俳画</v>
          </cell>
          <cell r="D256" t="str">
            <v>大阪府岸和田市上松町</v>
          </cell>
          <cell r="E256">
            <v>81</v>
          </cell>
        </row>
        <row r="257">
          <cell r="A257" t="str">
            <v>H19</v>
          </cell>
          <cell r="B257" t="str">
            <v>俳画</v>
          </cell>
          <cell r="D257" t="str">
            <v>大阪府岸和田市小松里町</v>
          </cell>
          <cell r="E257">
            <v>59</v>
          </cell>
        </row>
        <row r="258">
          <cell r="A258" t="str">
            <v>H19</v>
          </cell>
          <cell r="B258" t="str">
            <v>俳画</v>
          </cell>
          <cell r="D258" t="str">
            <v>大阪府岸和田市八阪町</v>
          </cell>
          <cell r="E258">
            <v>48</v>
          </cell>
        </row>
        <row r="259">
          <cell r="A259" t="str">
            <v>H19</v>
          </cell>
          <cell r="B259" t="str">
            <v>俳画</v>
          </cell>
          <cell r="D259" t="str">
            <v>大阪府岸和田市岡山町</v>
          </cell>
          <cell r="E259">
            <v>76</v>
          </cell>
        </row>
        <row r="260">
          <cell r="A260" t="str">
            <v>H19</v>
          </cell>
          <cell r="B260" t="str">
            <v>俳画</v>
          </cell>
          <cell r="D260" t="str">
            <v>大阪府岸和田市上松町</v>
          </cell>
          <cell r="E260">
            <v>70</v>
          </cell>
        </row>
        <row r="261">
          <cell r="A261" t="str">
            <v>H19</v>
          </cell>
          <cell r="B261" t="str">
            <v>写真</v>
          </cell>
          <cell r="D261" t="str">
            <v>大阪府岸和田市東ヶ丘町</v>
          </cell>
          <cell r="E261">
            <v>68</v>
          </cell>
        </row>
        <row r="262">
          <cell r="A262" t="str">
            <v>H19</v>
          </cell>
          <cell r="B262" t="str">
            <v>写真</v>
          </cell>
          <cell r="D262" t="str">
            <v>大阪府泉南郡熊取町自由が丘</v>
          </cell>
          <cell r="E262">
            <v>62</v>
          </cell>
        </row>
        <row r="263">
          <cell r="A263" t="str">
            <v>H19</v>
          </cell>
          <cell r="B263" t="str">
            <v>写真</v>
          </cell>
          <cell r="D263" t="str">
            <v>大阪府泉南郡熊取町青葉台</v>
          </cell>
          <cell r="E263">
            <v>65</v>
          </cell>
        </row>
        <row r="264">
          <cell r="A264" t="str">
            <v>H19</v>
          </cell>
          <cell r="B264" t="str">
            <v>写真</v>
          </cell>
          <cell r="D264" t="str">
            <v>大阪府泉南郡熊取町青葉台</v>
          </cell>
          <cell r="E264">
            <v>66</v>
          </cell>
        </row>
        <row r="265">
          <cell r="A265" t="str">
            <v>H19</v>
          </cell>
          <cell r="B265" t="str">
            <v>写真</v>
          </cell>
          <cell r="D265" t="str">
            <v>大阪府岸和田市天神山町１丁目</v>
          </cell>
          <cell r="E265">
            <v>69</v>
          </cell>
        </row>
        <row r="266">
          <cell r="A266" t="str">
            <v>H19</v>
          </cell>
          <cell r="B266" t="str">
            <v>写真</v>
          </cell>
          <cell r="D266" t="str">
            <v>大阪府和泉市光明台３丁目</v>
          </cell>
          <cell r="E266">
            <v>64</v>
          </cell>
        </row>
        <row r="267">
          <cell r="A267" t="str">
            <v>H19</v>
          </cell>
          <cell r="B267" t="str">
            <v>写真</v>
          </cell>
          <cell r="D267" t="str">
            <v>大阪府岸和田市岡山町黄金塚</v>
          </cell>
          <cell r="E267">
            <v>86</v>
          </cell>
        </row>
        <row r="268">
          <cell r="A268" t="str">
            <v>H19</v>
          </cell>
          <cell r="B268" t="str">
            <v>写真</v>
          </cell>
          <cell r="D268" t="str">
            <v>大阪府和泉市青葉台</v>
          </cell>
          <cell r="E268">
            <v>68</v>
          </cell>
        </row>
        <row r="269">
          <cell r="A269" t="str">
            <v>H19</v>
          </cell>
          <cell r="B269" t="str">
            <v>写真</v>
          </cell>
          <cell r="D269" t="str">
            <v>大阪府和泉市のぞみ野</v>
          </cell>
          <cell r="E269">
            <v>71</v>
          </cell>
        </row>
        <row r="270">
          <cell r="A270" t="str">
            <v>H19</v>
          </cell>
          <cell r="B270" t="str">
            <v>写真</v>
          </cell>
          <cell r="D270" t="str">
            <v>大阪府泉佐野市中庄</v>
          </cell>
          <cell r="E270">
            <v>58</v>
          </cell>
        </row>
        <row r="271">
          <cell r="A271" t="str">
            <v>H19</v>
          </cell>
          <cell r="B271" t="str">
            <v>写真</v>
          </cell>
          <cell r="D271" t="str">
            <v>大阪府岸和田市加守町</v>
          </cell>
          <cell r="E271">
            <v>67</v>
          </cell>
        </row>
        <row r="272">
          <cell r="A272" t="str">
            <v>H19</v>
          </cell>
          <cell r="B272" t="str">
            <v>写真</v>
          </cell>
          <cell r="D272" t="str">
            <v>大阪府堺市南区竹城台２丁</v>
          </cell>
          <cell r="E272">
            <v>82</v>
          </cell>
        </row>
        <row r="273">
          <cell r="A273" t="str">
            <v>H19</v>
          </cell>
          <cell r="B273" t="str">
            <v>写真</v>
          </cell>
          <cell r="D273" t="str">
            <v>大阪府岸和田市野田町</v>
          </cell>
          <cell r="E273">
            <v>71</v>
          </cell>
        </row>
        <row r="274">
          <cell r="A274" t="str">
            <v>H19</v>
          </cell>
          <cell r="B274" t="str">
            <v>写真</v>
          </cell>
          <cell r="D274" t="str">
            <v>大阪府岸和田市野田町</v>
          </cell>
          <cell r="E274">
            <v>68</v>
          </cell>
        </row>
        <row r="275">
          <cell r="A275" t="str">
            <v>H19</v>
          </cell>
          <cell r="B275" t="str">
            <v>写真</v>
          </cell>
          <cell r="D275" t="str">
            <v>大阪府岸和田市東ヶ丘町</v>
          </cell>
          <cell r="E275">
            <v>76</v>
          </cell>
        </row>
        <row r="276">
          <cell r="A276" t="str">
            <v>H19</v>
          </cell>
          <cell r="B276" t="str">
            <v>写真</v>
          </cell>
          <cell r="D276" t="str">
            <v>大阪府岸和田市東ヶ丘町</v>
          </cell>
          <cell r="E276">
            <v>76</v>
          </cell>
        </row>
        <row r="277">
          <cell r="A277" t="str">
            <v>H19</v>
          </cell>
          <cell r="B277" t="str">
            <v>写真</v>
          </cell>
          <cell r="D277" t="str">
            <v>大阪府岸和田市並松町</v>
          </cell>
          <cell r="E277">
            <v>82</v>
          </cell>
        </row>
        <row r="278">
          <cell r="A278" t="str">
            <v>H19</v>
          </cell>
          <cell r="B278" t="str">
            <v>写真</v>
          </cell>
          <cell r="D278" t="str">
            <v>大阪府岸和田市上松町</v>
          </cell>
          <cell r="E278">
            <v>74</v>
          </cell>
        </row>
        <row r="279">
          <cell r="A279" t="str">
            <v>H19</v>
          </cell>
          <cell r="B279" t="str">
            <v>写真</v>
          </cell>
          <cell r="D279" t="str">
            <v>大阪府貝塚市三ツ松</v>
          </cell>
          <cell r="E279">
            <v>66</v>
          </cell>
        </row>
        <row r="280">
          <cell r="A280" t="str">
            <v>H19</v>
          </cell>
          <cell r="B280" t="str">
            <v>写真</v>
          </cell>
          <cell r="D280" t="str">
            <v>大阪府泉大津市東助松町</v>
          </cell>
          <cell r="E280">
            <v>84</v>
          </cell>
        </row>
        <row r="281">
          <cell r="A281" t="str">
            <v>H19</v>
          </cell>
          <cell r="B281" t="str">
            <v>写真</v>
          </cell>
          <cell r="D281" t="str">
            <v>大阪府岸和田市下野町</v>
          </cell>
          <cell r="E281">
            <v>70</v>
          </cell>
        </row>
        <row r="282">
          <cell r="A282" t="str">
            <v>H19</v>
          </cell>
          <cell r="B282" t="str">
            <v>写真</v>
          </cell>
          <cell r="D282" t="str">
            <v>大阪府岸和田市春木大小路町</v>
          </cell>
          <cell r="E282">
            <v>71</v>
          </cell>
        </row>
        <row r="283">
          <cell r="A283" t="str">
            <v>H19</v>
          </cell>
          <cell r="B283" t="str">
            <v>写真</v>
          </cell>
          <cell r="D283" t="str">
            <v>大阪府堺市西区浜寺昭和町</v>
          </cell>
          <cell r="E283">
            <v>76</v>
          </cell>
        </row>
        <row r="284">
          <cell r="A284" t="str">
            <v>H19</v>
          </cell>
          <cell r="B284" t="str">
            <v>写真</v>
          </cell>
          <cell r="D284" t="str">
            <v>大阪府貝塚市海塚</v>
          </cell>
          <cell r="E284">
            <v>70</v>
          </cell>
        </row>
        <row r="285">
          <cell r="A285" t="str">
            <v>H19</v>
          </cell>
          <cell r="B285" t="str">
            <v>写真</v>
          </cell>
          <cell r="D285" t="str">
            <v>大阪府堺市西区堀上緑町</v>
          </cell>
          <cell r="E285">
            <v>70</v>
          </cell>
        </row>
        <row r="286">
          <cell r="A286" t="str">
            <v>H19</v>
          </cell>
          <cell r="B286" t="str">
            <v>写真</v>
          </cell>
          <cell r="D286" t="str">
            <v>大阪府岸和田市上松町</v>
          </cell>
          <cell r="E286">
            <v>72</v>
          </cell>
        </row>
        <row r="287">
          <cell r="A287" t="str">
            <v>H19</v>
          </cell>
          <cell r="B287" t="str">
            <v>写真</v>
          </cell>
          <cell r="D287" t="str">
            <v>大阪府泉大津市北豊中町</v>
          </cell>
          <cell r="E287">
            <v>65</v>
          </cell>
        </row>
        <row r="288">
          <cell r="A288" t="str">
            <v>H19</v>
          </cell>
          <cell r="B288" t="str">
            <v>写真</v>
          </cell>
          <cell r="D288" t="str">
            <v>大阪府堺市堺区神保通</v>
          </cell>
          <cell r="E288">
            <v>74</v>
          </cell>
        </row>
        <row r="289">
          <cell r="A289" t="str">
            <v>H19</v>
          </cell>
          <cell r="B289" t="str">
            <v>写真</v>
          </cell>
          <cell r="D289" t="str">
            <v>大阪府泉南郡田尻町吉見</v>
          </cell>
          <cell r="E289">
            <v>69</v>
          </cell>
        </row>
        <row r="290">
          <cell r="A290" t="str">
            <v>H19</v>
          </cell>
          <cell r="B290" t="str">
            <v>写真</v>
          </cell>
          <cell r="D290" t="str">
            <v>大阪府岸和田市土生町</v>
          </cell>
          <cell r="E290">
            <v>60</v>
          </cell>
        </row>
        <row r="291">
          <cell r="A291" t="str">
            <v>H19</v>
          </cell>
          <cell r="B291" t="str">
            <v>写真</v>
          </cell>
          <cell r="D291" t="str">
            <v>大阪府岸和田市加守町</v>
          </cell>
          <cell r="E291">
            <v>56</v>
          </cell>
        </row>
        <row r="292">
          <cell r="A292" t="str">
            <v>H19</v>
          </cell>
          <cell r="B292" t="str">
            <v>写真</v>
          </cell>
          <cell r="D292" t="str">
            <v>大阪府岸和田市下池田町</v>
          </cell>
          <cell r="E292">
            <v>70</v>
          </cell>
        </row>
        <row r="293">
          <cell r="A293" t="str">
            <v>H19</v>
          </cell>
          <cell r="B293" t="str">
            <v>写真</v>
          </cell>
          <cell r="D293" t="str">
            <v>大阪府貝塚市沢</v>
          </cell>
          <cell r="E293">
            <v>68</v>
          </cell>
        </row>
        <row r="294">
          <cell r="A294" t="str">
            <v>H19</v>
          </cell>
          <cell r="B294" t="str">
            <v>写真</v>
          </cell>
          <cell r="D294" t="str">
            <v>大阪府貝塚市橋本</v>
          </cell>
          <cell r="E294">
            <v>72</v>
          </cell>
        </row>
        <row r="295">
          <cell r="A295" t="str">
            <v>H19</v>
          </cell>
          <cell r="B295" t="str">
            <v>写真</v>
          </cell>
          <cell r="D295" t="str">
            <v>大阪府岸和田市東ヶ丘町</v>
          </cell>
          <cell r="E295">
            <v>72</v>
          </cell>
        </row>
        <row r="296">
          <cell r="A296" t="str">
            <v>H19</v>
          </cell>
          <cell r="B296" t="str">
            <v>写真</v>
          </cell>
          <cell r="D296" t="str">
            <v>大阪府岸和田市東ヶ丘町</v>
          </cell>
          <cell r="E296">
            <v>72</v>
          </cell>
        </row>
        <row r="297">
          <cell r="A297" t="str">
            <v>H19</v>
          </cell>
          <cell r="B297" t="str">
            <v>写真</v>
          </cell>
          <cell r="D297" t="str">
            <v>大阪府岸和田市東ヶ丘町</v>
          </cell>
          <cell r="E297">
            <v>73</v>
          </cell>
        </row>
        <row r="298">
          <cell r="A298" t="str">
            <v>H19</v>
          </cell>
          <cell r="B298" t="str">
            <v>写真</v>
          </cell>
          <cell r="D298" t="str">
            <v>大阪府岸和田市沼町</v>
          </cell>
          <cell r="E298">
            <v>57</v>
          </cell>
        </row>
        <row r="299">
          <cell r="A299" t="str">
            <v>H19</v>
          </cell>
          <cell r="B299" t="str">
            <v>写真</v>
          </cell>
          <cell r="D299" t="str">
            <v>大阪府岸和田市東ヶ丘町</v>
          </cell>
          <cell r="E299">
            <v>69</v>
          </cell>
        </row>
        <row r="300">
          <cell r="A300" t="str">
            <v>H19</v>
          </cell>
          <cell r="B300" t="str">
            <v>写真</v>
          </cell>
          <cell r="D300" t="str">
            <v>大阪府岸和田市藤井町</v>
          </cell>
          <cell r="E300">
            <v>53</v>
          </cell>
        </row>
        <row r="301">
          <cell r="A301" t="str">
            <v>H19</v>
          </cell>
          <cell r="B301" t="str">
            <v>写真</v>
          </cell>
          <cell r="D301" t="str">
            <v>大阪府岸和田市本町</v>
          </cell>
          <cell r="E301">
            <v>70</v>
          </cell>
        </row>
        <row r="302">
          <cell r="A302" t="str">
            <v>H19</v>
          </cell>
          <cell r="B302" t="str">
            <v>写真</v>
          </cell>
          <cell r="D302" t="str">
            <v>大阪府岸和田市東ヶ丘町</v>
          </cell>
          <cell r="E302">
            <v>74</v>
          </cell>
        </row>
        <row r="303">
          <cell r="A303" t="str">
            <v>H19</v>
          </cell>
          <cell r="B303" t="str">
            <v>写真</v>
          </cell>
          <cell r="D303" t="str">
            <v>大阪府高石市千代田</v>
          </cell>
          <cell r="E303">
            <v>58</v>
          </cell>
        </row>
        <row r="304">
          <cell r="A304" t="str">
            <v>H19</v>
          </cell>
          <cell r="B304" t="str">
            <v>写真</v>
          </cell>
          <cell r="D304" t="str">
            <v>大阪府岸和田市西之内町</v>
          </cell>
          <cell r="E304">
            <v>79</v>
          </cell>
        </row>
        <row r="305">
          <cell r="A305" t="str">
            <v>H19</v>
          </cell>
          <cell r="B305" t="str">
            <v>写真</v>
          </cell>
          <cell r="D305" t="str">
            <v>大阪府岸和田市小松里町</v>
          </cell>
          <cell r="E305">
            <v>72</v>
          </cell>
        </row>
        <row r="306">
          <cell r="A306" t="str">
            <v>H19</v>
          </cell>
          <cell r="B306" t="str">
            <v>写真</v>
          </cell>
          <cell r="D306" t="str">
            <v>大阪府岸和田市八幡町</v>
          </cell>
          <cell r="E306">
            <v>64</v>
          </cell>
        </row>
        <row r="307">
          <cell r="A307" t="str">
            <v>H19</v>
          </cell>
          <cell r="B307" t="str">
            <v>写真</v>
          </cell>
          <cell r="D307" t="str">
            <v>大阪府岸和田市真上町</v>
          </cell>
          <cell r="E307">
            <v>49</v>
          </cell>
        </row>
        <row r="308">
          <cell r="A308" t="str">
            <v>H19</v>
          </cell>
          <cell r="B308" t="str">
            <v>写真</v>
          </cell>
          <cell r="D308" t="str">
            <v>大阪府貝塚市福田</v>
          </cell>
          <cell r="E308">
            <v>66</v>
          </cell>
        </row>
        <row r="309">
          <cell r="A309" t="str">
            <v>H19</v>
          </cell>
          <cell r="B309" t="str">
            <v>写真</v>
          </cell>
          <cell r="D309" t="str">
            <v>大阪府堺市東区丈六</v>
          </cell>
          <cell r="E309">
            <v>71</v>
          </cell>
        </row>
        <row r="310">
          <cell r="A310" t="str">
            <v>H19</v>
          </cell>
          <cell r="B310" t="str">
            <v>写真</v>
          </cell>
          <cell r="D310" t="str">
            <v>大阪府岸和田市東ヶ丘町</v>
          </cell>
          <cell r="E310">
            <v>67</v>
          </cell>
        </row>
        <row r="311">
          <cell r="A311" t="str">
            <v>H19</v>
          </cell>
          <cell r="B311" t="str">
            <v>写真</v>
          </cell>
          <cell r="D311" t="str">
            <v>大阪府堺市中区八田西町</v>
          </cell>
          <cell r="E311">
            <v>74</v>
          </cell>
        </row>
        <row r="312">
          <cell r="A312" t="str">
            <v>H19</v>
          </cell>
          <cell r="B312" t="str">
            <v>写真</v>
          </cell>
          <cell r="D312" t="str">
            <v>大阪府和泉市弥生町</v>
          </cell>
          <cell r="E312">
            <v>65</v>
          </cell>
        </row>
        <row r="313">
          <cell r="A313" t="str">
            <v>H19</v>
          </cell>
          <cell r="B313" t="str">
            <v>写真</v>
          </cell>
          <cell r="D313" t="str">
            <v>大阪府和泉市青葉台</v>
          </cell>
          <cell r="E313">
            <v>55</v>
          </cell>
        </row>
        <row r="314">
          <cell r="A314" t="str">
            <v>H19</v>
          </cell>
          <cell r="B314" t="str">
            <v>写真</v>
          </cell>
          <cell r="D314" t="str">
            <v>大阪府堺市西区堀上緑町</v>
          </cell>
          <cell r="E314">
            <v>66</v>
          </cell>
        </row>
        <row r="315">
          <cell r="A315" t="str">
            <v>H19</v>
          </cell>
          <cell r="B315" t="str">
            <v>写真</v>
          </cell>
          <cell r="D315" t="str">
            <v>大阪府堺市八田北町</v>
          </cell>
          <cell r="E315">
            <v>76</v>
          </cell>
        </row>
        <row r="316">
          <cell r="A316" t="str">
            <v>H19</v>
          </cell>
          <cell r="B316" t="str">
            <v>写真</v>
          </cell>
          <cell r="D316" t="str">
            <v>大阪府岸和田市葛城町</v>
          </cell>
          <cell r="E316">
            <v>65</v>
          </cell>
        </row>
        <row r="317">
          <cell r="A317" t="str">
            <v>H19</v>
          </cell>
          <cell r="B317" t="str">
            <v>写真</v>
          </cell>
          <cell r="D317" t="str">
            <v>大阪府泉南郡田尻町吉見</v>
          </cell>
          <cell r="E317">
            <v>63</v>
          </cell>
        </row>
        <row r="318">
          <cell r="A318" t="str">
            <v>H19</v>
          </cell>
          <cell r="B318" t="str">
            <v>写真</v>
          </cell>
          <cell r="D318" t="str">
            <v>大阪府泉佐野市羽倉崎</v>
          </cell>
          <cell r="E318">
            <v>64</v>
          </cell>
        </row>
        <row r="319">
          <cell r="A319" t="str">
            <v>H19</v>
          </cell>
          <cell r="B319" t="str">
            <v>写真</v>
          </cell>
          <cell r="D319" t="str">
            <v>大阪府泉佐野市羽倉崎</v>
          </cell>
          <cell r="E319">
            <v>68</v>
          </cell>
        </row>
        <row r="320">
          <cell r="A320" t="str">
            <v>H19</v>
          </cell>
          <cell r="B320" t="str">
            <v>写真</v>
          </cell>
          <cell r="D320" t="str">
            <v>大阪府和泉市弥生町</v>
          </cell>
          <cell r="E320">
            <v>72</v>
          </cell>
        </row>
        <row r="321">
          <cell r="A321" t="str">
            <v>H19</v>
          </cell>
          <cell r="B321" t="str">
            <v>写真</v>
          </cell>
          <cell r="D321" t="str">
            <v>大阪府岸和田市門前町</v>
          </cell>
          <cell r="E321">
            <v>67</v>
          </cell>
        </row>
        <row r="322">
          <cell r="A322" t="str">
            <v>H19</v>
          </cell>
          <cell r="B322" t="str">
            <v>写真</v>
          </cell>
          <cell r="D322" t="str">
            <v>大阪府岸和田市岸城町</v>
          </cell>
        </row>
        <row r="323">
          <cell r="A323" t="str">
            <v>H19</v>
          </cell>
          <cell r="B323" t="str">
            <v>写真</v>
          </cell>
          <cell r="D323" t="str">
            <v>大阪府岸和田市南町</v>
          </cell>
          <cell r="E323">
            <v>68</v>
          </cell>
        </row>
        <row r="324">
          <cell r="A324" t="str">
            <v>H19</v>
          </cell>
          <cell r="B324" t="str">
            <v>写真</v>
          </cell>
          <cell r="D324" t="str">
            <v>大阪府貝塚市三ヶ山</v>
          </cell>
          <cell r="E324">
            <v>65</v>
          </cell>
        </row>
        <row r="325">
          <cell r="A325" t="str">
            <v>H19</v>
          </cell>
          <cell r="B325" t="str">
            <v>写真</v>
          </cell>
          <cell r="D325" t="str">
            <v>大阪府岸和田市岸城町</v>
          </cell>
          <cell r="E325">
            <v>75</v>
          </cell>
        </row>
        <row r="326">
          <cell r="A326" t="str">
            <v>H19</v>
          </cell>
          <cell r="B326" t="str">
            <v>写真</v>
          </cell>
          <cell r="D326" t="str">
            <v>大阪府岸和田市八幡町</v>
          </cell>
          <cell r="E326">
            <v>76</v>
          </cell>
        </row>
        <row r="327">
          <cell r="A327" t="str">
            <v>H19</v>
          </cell>
          <cell r="B327" t="str">
            <v>写真</v>
          </cell>
          <cell r="D327" t="str">
            <v>大阪府岸和田市東ヶ丘町</v>
          </cell>
          <cell r="E327">
            <v>69</v>
          </cell>
        </row>
        <row r="328">
          <cell r="A328" t="str">
            <v>H19</v>
          </cell>
          <cell r="B328" t="str">
            <v>写真</v>
          </cell>
          <cell r="D328" t="str">
            <v>大阪府岸和田市中井町</v>
          </cell>
          <cell r="E328">
            <v>77</v>
          </cell>
        </row>
        <row r="329">
          <cell r="A329" t="str">
            <v>H19</v>
          </cell>
          <cell r="B329" t="str">
            <v>写真</v>
          </cell>
          <cell r="D329" t="str">
            <v>大阪府和泉市山荘町</v>
          </cell>
          <cell r="E329">
            <v>76</v>
          </cell>
        </row>
        <row r="330">
          <cell r="A330" t="str">
            <v>H19</v>
          </cell>
          <cell r="B330" t="str">
            <v>写真</v>
          </cell>
          <cell r="D330" t="str">
            <v>大阪府岸和田市西之内町</v>
          </cell>
          <cell r="E330">
            <v>22</v>
          </cell>
        </row>
        <row r="331">
          <cell r="A331" t="str">
            <v>H19</v>
          </cell>
          <cell r="B331" t="str">
            <v>写真</v>
          </cell>
          <cell r="D331" t="str">
            <v>大阪府岸和田市西之内町</v>
          </cell>
          <cell r="E331">
            <v>58</v>
          </cell>
        </row>
        <row r="332">
          <cell r="A332" t="str">
            <v>H19</v>
          </cell>
          <cell r="B332" t="str">
            <v>写真</v>
          </cell>
          <cell r="D332" t="str">
            <v>大阪府堺市南区鴨谷台</v>
          </cell>
          <cell r="E332">
            <v>62</v>
          </cell>
        </row>
        <row r="333">
          <cell r="A333" t="str">
            <v>H19</v>
          </cell>
          <cell r="B333" t="str">
            <v>写真</v>
          </cell>
          <cell r="D333" t="str">
            <v>大阪府貝塚市名越</v>
          </cell>
          <cell r="E333">
            <v>76</v>
          </cell>
        </row>
        <row r="334">
          <cell r="A334" t="str">
            <v>H19</v>
          </cell>
          <cell r="B334" t="str">
            <v>写真</v>
          </cell>
          <cell r="D334" t="str">
            <v>大阪府貝塚市加神</v>
          </cell>
          <cell r="E334">
            <v>64</v>
          </cell>
        </row>
        <row r="335">
          <cell r="A335" t="str">
            <v>H19</v>
          </cell>
          <cell r="B335" t="str">
            <v>写真</v>
          </cell>
          <cell r="D335" t="str">
            <v>大阪府貝塚市津田南町</v>
          </cell>
          <cell r="E335">
            <v>59</v>
          </cell>
        </row>
        <row r="336">
          <cell r="A336" t="str">
            <v>H19</v>
          </cell>
          <cell r="B336" t="str">
            <v>写真</v>
          </cell>
          <cell r="D336" t="str">
            <v>大阪府貝塚市清児</v>
          </cell>
          <cell r="E336">
            <v>63</v>
          </cell>
        </row>
        <row r="337">
          <cell r="A337" t="str">
            <v>H19</v>
          </cell>
          <cell r="B337" t="str">
            <v>写真</v>
          </cell>
          <cell r="D337" t="str">
            <v>大阪府岸和田市葛城町</v>
          </cell>
          <cell r="E337">
            <v>68</v>
          </cell>
        </row>
        <row r="338">
          <cell r="A338" t="str">
            <v>H19</v>
          </cell>
          <cell r="B338" t="str">
            <v>写真</v>
          </cell>
          <cell r="D338" t="str">
            <v>大阪府泉佐野市鶴原</v>
          </cell>
          <cell r="E338">
            <v>63</v>
          </cell>
        </row>
        <row r="339">
          <cell r="A339" t="str">
            <v>H19</v>
          </cell>
          <cell r="B339" t="str">
            <v>写真</v>
          </cell>
          <cell r="D339" t="str">
            <v>大阪府岸和田市西大路町</v>
          </cell>
          <cell r="E339">
            <v>67</v>
          </cell>
        </row>
        <row r="340">
          <cell r="A340" t="str">
            <v>H20</v>
          </cell>
          <cell r="B340" t="str">
            <v>洋画</v>
          </cell>
          <cell r="D340" t="str">
            <v>大阪府岸和田市葛城町</v>
          </cell>
          <cell r="E340">
            <v>83</v>
          </cell>
        </row>
        <row r="341">
          <cell r="A341" t="str">
            <v>H20</v>
          </cell>
          <cell r="B341" t="str">
            <v>洋画</v>
          </cell>
          <cell r="D341" t="str">
            <v>大阪府岸和田市加守町</v>
          </cell>
          <cell r="E341">
            <v>58</v>
          </cell>
        </row>
        <row r="342">
          <cell r="A342" t="str">
            <v>H20</v>
          </cell>
          <cell r="B342" t="str">
            <v>洋画</v>
          </cell>
          <cell r="D342" t="str">
            <v>大阪府岸和田市上松町</v>
          </cell>
          <cell r="E342">
            <v>64</v>
          </cell>
        </row>
        <row r="343">
          <cell r="A343" t="str">
            <v>H20</v>
          </cell>
          <cell r="B343" t="str">
            <v>洋画</v>
          </cell>
          <cell r="D343" t="str">
            <v>大阪府貝塚市久保</v>
          </cell>
          <cell r="E343">
            <v>60</v>
          </cell>
        </row>
        <row r="344">
          <cell r="A344" t="str">
            <v>H20</v>
          </cell>
          <cell r="B344" t="str">
            <v>洋画</v>
          </cell>
          <cell r="D344" t="str">
            <v>大阪府堺市西区浜寺昭和町</v>
          </cell>
          <cell r="E344">
            <v>77</v>
          </cell>
        </row>
        <row r="345">
          <cell r="A345" t="str">
            <v>H20</v>
          </cell>
          <cell r="B345" t="str">
            <v>洋画</v>
          </cell>
          <cell r="D345" t="str">
            <v>大阪府岸和田市池尻町</v>
          </cell>
          <cell r="E345">
            <v>67</v>
          </cell>
        </row>
        <row r="346">
          <cell r="A346" t="str">
            <v>H20</v>
          </cell>
          <cell r="B346" t="str">
            <v>洋画</v>
          </cell>
          <cell r="D346" t="str">
            <v>大阪府岸和田市上白原町</v>
          </cell>
          <cell r="E346">
            <v>60</v>
          </cell>
        </row>
        <row r="347">
          <cell r="A347" t="str">
            <v>H20</v>
          </cell>
          <cell r="B347" t="str">
            <v>洋画</v>
          </cell>
          <cell r="D347" t="str">
            <v>大阪府岸和田市下松町</v>
          </cell>
          <cell r="E347">
            <v>62</v>
          </cell>
        </row>
        <row r="348">
          <cell r="A348" t="str">
            <v>H20</v>
          </cell>
          <cell r="B348" t="str">
            <v>洋画</v>
          </cell>
          <cell r="D348" t="str">
            <v>大阪府岸和田市下池田町</v>
          </cell>
          <cell r="E348">
            <v>75</v>
          </cell>
        </row>
        <row r="349">
          <cell r="A349" t="str">
            <v>H20</v>
          </cell>
          <cell r="B349" t="str">
            <v>洋画</v>
          </cell>
          <cell r="D349" t="str">
            <v>大阪府泉大津市楠町東</v>
          </cell>
          <cell r="E349">
            <v>77</v>
          </cell>
        </row>
        <row r="350">
          <cell r="A350" t="str">
            <v>H20</v>
          </cell>
          <cell r="B350" t="str">
            <v>洋画</v>
          </cell>
          <cell r="D350" t="str">
            <v>大阪府阪南市鳥取</v>
          </cell>
          <cell r="E350">
            <v>63</v>
          </cell>
        </row>
        <row r="351">
          <cell r="A351" t="str">
            <v>H20</v>
          </cell>
          <cell r="B351" t="str">
            <v>洋画</v>
          </cell>
          <cell r="D351" t="str">
            <v>大阪府岸和田市箕土路町</v>
          </cell>
          <cell r="E351">
            <v>67</v>
          </cell>
        </row>
        <row r="352">
          <cell r="A352" t="str">
            <v>H20</v>
          </cell>
          <cell r="B352" t="str">
            <v>洋画</v>
          </cell>
          <cell r="D352" t="str">
            <v>大阪府泉南市新家</v>
          </cell>
          <cell r="E352">
            <v>61</v>
          </cell>
        </row>
        <row r="353">
          <cell r="A353" t="str">
            <v>H20</v>
          </cell>
          <cell r="B353" t="str">
            <v>洋画</v>
          </cell>
          <cell r="D353" t="str">
            <v>大阪府泉南郡熊取町山の手台</v>
          </cell>
          <cell r="E353">
            <v>74</v>
          </cell>
        </row>
        <row r="354">
          <cell r="A354" t="str">
            <v>H20</v>
          </cell>
          <cell r="B354" t="str">
            <v>洋画</v>
          </cell>
          <cell r="D354" t="str">
            <v>大阪府泉大津市板原町</v>
          </cell>
          <cell r="E354">
            <v>50</v>
          </cell>
        </row>
        <row r="355">
          <cell r="A355" t="str">
            <v>H20</v>
          </cell>
          <cell r="B355" t="str">
            <v>洋画</v>
          </cell>
          <cell r="D355" t="str">
            <v>大阪府貝塚市久保</v>
          </cell>
          <cell r="E355">
            <v>74</v>
          </cell>
        </row>
        <row r="356">
          <cell r="A356" t="str">
            <v>H20</v>
          </cell>
          <cell r="B356" t="str">
            <v>洋画</v>
          </cell>
          <cell r="D356" t="str">
            <v>大阪府岸和田市大町</v>
          </cell>
          <cell r="E356">
            <v>71</v>
          </cell>
        </row>
        <row r="357">
          <cell r="A357" t="str">
            <v>H20</v>
          </cell>
          <cell r="B357" t="str">
            <v>洋画</v>
          </cell>
          <cell r="D357" t="str">
            <v>大阪府岸和田市下野町</v>
          </cell>
          <cell r="E357">
            <v>72</v>
          </cell>
        </row>
        <row r="358">
          <cell r="A358" t="str">
            <v>H20</v>
          </cell>
          <cell r="B358" t="str">
            <v>洋画</v>
          </cell>
          <cell r="D358" t="str">
            <v>大阪府岸和田市並松町</v>
          </cell>
          <cell r="E358">
            <v>70</v>
          </cell>
        </row>
        <row r="359">
          <cell r="A359" t="str">
            <v>H20</v>
          </cell>
          <cell r="B359" t="str">
            <v>洋画</v>
          </cell>
          <cell r="D359" t="str">
            <v>大阪府泉南郡熊取町山の手台</v>
          </cell>
          <cell r="E359">
            <v>72</v>
          </cell>
        </row>
        <row r="360">
          <cell r="A360" t="str">
            <v>H20</v>
          </cell>
          <cell r="B360" t="str">
            <v>洋画</v>
          </cell>
          <cell r="D360" t="str">
            <v>大阪府岸和田市葛城町</v>
          </cell>
          <cell r="E360">
            <v>68</v>
          </cell>
        </row>
        <row r="361">
          <cell r="A361" t="str">
            <v>H20</v>
          </cell>
          <cell r="B361" t="str">
            <v>洋画</v>
          </cell>
          <cell r="D361" t="str">
            <v>大阪府岸和田市岸野町</v>
          </cell>
          <cell r="E361">
            <v>70</v>
          </cell>
        </row>
        <row r="362">
          <cell r="A362" t="str">
            <v>H20</v>
          </cell>
          <cell r="B362" t="str">
            <v>洋画</v>
          </cell>
          <cell r="D362" t="str">
            <v>大阪府岸和田市畑町</v>
          </cell>
          <cell r="E362">
            <v>69</v>
          </cell>
        </row>
        <row r="363">
          <cell r="A363" t="str">
            <v>H20</v>
          </cell>
          <cell r="B363" t="str">
            <v>洋画</v>
          </cell>
          <cell r="D363" t="str">
            <v>大阪府岸和田市葛城町</v>
          </cell>
          <cell r="E363">
            <v>75</v>
          </cell>
        </row>
        <row r="364">
          <cell r="A364" t="str">
            <v>H20</v>
          </cell>
          <cell r="B364" t="str">
            <v>洋画</v>
          </cell>
          <cell r="D364" t="str">
            <v>大阪府和泉市和気町</v>
          </cell>
          <cell r="E364">
            <v>73</v>
          </cell>
        </row>
        <row r="365">
          <cell r="A365" t="str">
            <v>H20</v>
          </cell>
          <cell r="B365" t="str">
            <v>洋画</v>
          </cell>
          <cell r="D365" t="str">
            <v>大阪府岸和田市額原町</v>
          </cell>
          <cell r="E365">
            <v>64</v>
          </cell>
        </row>
        <row r="366">
          <cell r="A366" t="str">
            <v>H20</v>
          </cell>
          <cell r="B366" t="str">
            <v>洋画</v>
          </cell>
          <cell r="D366" t="str">
            <v>大阪府阪南市鳥取中</v>
          </cell>
          <cell r="E366">
            <v>70</v>
          </cell>
        </row>
        <row r="367">
          <cell r="A367" t="str">
            <v>H20</v>
          </cell>
          <cell r="B367" t="str">
            <v>洋画</v>
          </cell>
          <cell r="D367" t="str">
            <v>大阪府阪南市舞</v>
          </cell>
          <cell r="E367">
            <v>64</v>
          </cell>
        </row>
        <row r="368">
          <cell r="A368" t="str">
            <v>H20</v>
          </cell>
          <cell r="B368" t="str">
            <v>洋画</v>
          </cell>
          <cell r="D368" t="str">
            <v>大阪府泉南郡岬町深日</v>
          </cell>
          <cell r="E368">
            <v>70</v>
          </cell>
        </row>
        <row r="369">
          <cell r="A369" t="str">
            <v>H20</v>
          </cell>
          <cell r="B369" t="str">
            <v>洋画</v>
          </cell>
          <cell r="D369" t="str">
            <v>大阪府泉南郡岬町深日</v>
          </cell>
          <cell r="E369">
            <v>62</v>
          </cell>
        </row>
        <row r="370">
          <cell r="A370" t="str">
            <v>H20</v>
          </cell>
          <cell r="B370" t="str">
            <v>洋画</v>
          </cell>
          <cell r="D370" t="str">
            <v>大阪府阪南市鳥取</v>
          </cell>
          <cell r="E370">
            <v>57</v>
          </cell>
        </row>
        <row r="371">
          <cell r="A371" t="str">
            <v>H20</v>
          </cell>
          <cell r="B371" t="str">
            <v>洋画</v>
          </cell>
          <cell r="D371" t="str">
            <v>大阪府泉南郡岬町淡輪</v>
          </cell>
          <cell r="E371">
            <v>57</v>
          </cell>
        </row>
        <row r="372">
          <cell r="A372" t="str">
            <v>H20</v>
          </cell>
          <cell r="B372" t="str">
            <v>洋画</v>
          </cell>
          <cell r="D372" t="str">
            <v>大阪府泉南郡岬町淡輪</v>
          </cell>
          <cell r="E372">
            <v>65</v>
          </cell>
        </row>
        <row r="373">
          <cell r="A373" t="str">
            <v>H20</v>
          </cell>
          <cell r="B373" t="str">
            <v>洋画</v>
          </cell>
          <cell r="D373" t="str">
            <v>大阪府岸和田市葛城町</v>
          </cell>
          <cell r="E373">
            <v>67</v>
          </cell>
        </row>
        <row r="374">
          <cell r="A374" t="str">
            <v>H20</v>
          </cell>
          <cell r="B374" t="str">
            <v>洋画</v>
          </cell>
          <cell r="D374" t="str">
            <v>大阪府泉南郡岬町望海坂</v>
          </cell>
          <cell r="E374">
            <v>67</v>
          </cell>
        </row>
        <row r="375">
          <cell r="A375" t="str">
            <v>H20</v>
          </cell>
          <cell r="B375" t="str">
            <v>洋画</v>
          </cell>
          <cell r="D375" t="str">
            <v>大阪府岸和田市南上町</v>
          </cell>
          <cell r="E375">
            <v>72</v>
          </cell>
        </row>
        <row r="376">
          <cell r="A376" t="str">
            <v>H20</v>
          </cell>
          <cell r="B376" t="str">
            <v>洋画</v>
          </cell>
          <cell r="D376" t="str">
            <v>大阪府和泉市いぶき野</v>
          </cell>
          <cell r="E376">
            <v>49</v>
          </cell>
        </row>
        <row r="377">
          <cell r="A377" t="str">
            <v>H20</v>
          </cell>
          <cell r="B377" t="str">
            <v>洋画</v>
          </cell>
          <cell r="D377" t="str">
            <v>大阪府岸和田市葛城町</v>
          </cell>
          <cell r="E377">
            <v>79</v>
          </cell>
        </row>
        <row r="378">
          <cell r="A378" t="str">
            <v>H20</v>
          </cell>
          <cell r="B378" t="str">
            <v>洋画</v>
          </cell>
          <cell r="D378" t="str">
            <v>大阪府岸和田市小松里町</v>
          </cell>
          <cell r="E378">
            <v>69</v>
          </cell>
        </row>
        <row r="379">
          <cell r="A379" t="str">
            <v>H20</v>
          </cell>
          <cell r="B379" t="str">
            <v>洋画</v>
          </cell>
          <cell r="D379" t="str">
            <v>大阪府東大阪市玉串町西</v>
          </cell>
          <cell r="E379">
            <v>34</v>
          </cell>
        </row>
        <row r="380">
          <cell r="A380" t="str">
            <v>H20</v>
          </cell>
          <cell r="B380" t="str">
            <v>洋画</v>
          </cell>
          <cell r="D380" t="str">
            <v>大阪府岸和田市小松里町</v>
          </cell>
          <cell r="E380">
            <v>80</v>
          </cell>
        </row>
        <row r="381">
          <cell r="A381" t="str">
            <v>H20</v>
          </cell>
          <cell r="B381" t="str">
            <v>洋画</v>
          </cell>
          <cell r="D381" t="str">
            <v>大阪府岸和田市小松里町</v>
          </cell>
          <cell r="E381">
            <v>73</v>
          </cell>
        </row>
        <row r="382">
          <cell r="A382" t="str">
            <v>H20</v>
          </cell>
          <cell r="B382" t="str">
            <v>洋画</v>
          </cell>
          <cell r="D382" t="str">
            <v>大阪府岸和田市大町</v>
          </cell>
          <cell r="E382">
            <v>65</v>
          </cell>
        </row>
        <row r="383">
          <cell r="A383" t="str">
            <v>H20</v>
          </cell>
          <cell r="B383" t="str">
            <v>洋画</v>
          </cell>
          <cell r="D383" t="str">
            <v>大阪府岸和田市加守町</v>
          </cell>
          <cell r="E383">
            <v>70</v>
          </cell>
        </row>
        <row r="384">
          <cell r="A384" t="str">
            <v>H20</v>
          </cell>
          <cell r="B384" t="str">
            <v>洋画</v>
          </cell>
          <cell r="D384" t="str">
            <v>大阪府岸和田市上町</v>
          </cell>
          <cell r="E384">
            <v>78</v>
          </cell>
        </row>
        <row r="385">
          <cell r="A385" t="str">
            <v>H20</v>
          </cell>
          <cell r="B385" t="str">
            <v>洋画</v>
          </cell>
          <cell r="D385" t="str">
            <v>大阪府泉佐野市西本町</v>
          </cell>
          <cell r="E385">
            <v>78</v>
          </cell>
        </row>
        <row r="386">
          <cell r="A386" t="str">
            <v>H20</v>
          </cell>
          <cell r="B386" t="str">
            <v>洋画</v>
          </cell>
          <cell r="D386" t="str">
            <v>大阪府岸和田市東ヶ丘町</v>
          </cell>
          <cell r="E386">
            <v>80</v>
          </cell>
        </row>
        <row r="387">
          <cell r="A387" t="str">
            <v>H20</v>
          </cell>
          <cell r="B387" t="str">
            <v>洋画</v>
          </cell>
          <cell r="D387" t="str">
            <v>大阪府岸和田市東ヶ丘町</v>
          </cell>
          <cell r="E387">
            <v>71</v>
          </cell>
        </row>
        <row r="388">
          <cell r="A388" t="str">
            <v>H20</v>
          </cell>
          <cell r="B388" t="str">
            <v>洋画</v>
          </cell>
          <cell r="D388" t="str">
            <v>大阪府岸和田市今木町</v>
          </cell>
          <cell r="E388">
            <v>67</v>
          </cell>
        </row>
        <row r="389">
          <cell r="A389" t="str">
            <v>H20</v>
          </cell>
          <cell r="B389" t="str">
            <v>洋画</v>
          </cell>
          <cell r="D389" t="str">
            <v>大阪府高石市加茂</v>
          </cell>
          <cell r="E389">
            <v>72</v>
          </cell>
        </row>
        <row r="390">
          <cell r="A390" t="str">
            <v>H20</v>
          </cell>
          <cell r="B390" t="str">
            <v>洋画</v>
          </cell>
          <cell r="D390" t="str">
            <v>大阪府和泉市春木川町</v>
          </cell>
          <cell r="E390">
            <v>80</v>
          </cell>
        </row>
        <row r="391">
          <cell r="A391" t="str">
            <v>H20</v>
          </cell>
          <cell r="B391" t="str">
            <v>洋画</v>
          </cell>
          <cell r="D391" t="str">
            <v>大阪府岸和田市宮前町</v>
          </cell>
          <cell r="E391">
            <v>63</v>
          </cell>
        </row>
        <row r="392">
          <cell r="A392" t="str">
            <v>H20</v>
          </cell>
          <cell r="B392" t="str">
            <v>洋画</v>
          </cell>
          <cell r="D392" t="str">
            <v>大阪府岸和田市天神山町</v>
          </cell>
          <cell r="E392">
            <v>50</v>
          </cell>
        </row>
        <row r="393">
          <cell r="A393" t="str">
            <v>H20</v>
          </cell>
          <cell r="B393" t="str">
            <v>洋画</v>
          </cell>
          <cell r="D393" t="str">
            <v>大阪府泉北郡忠岡町忠岡東</v>
          </cell>
          <cell r="E393">
            <v>31</v>
          </cell>
        </row>
        <row r="394">
          <cell r="A394" t="str">
            <v>H20</v>
          </cell>
          <cell r="B394" t="str">
            <v>洋画</v>
          </cell>
          <cell r="D394" t="str">
            <v>大阪府岸和田市大町</v>
          </cell>
          <cell r="E394">
            <v>67</v>
          </cell>
        </row>
        <row r="395">
          <cell r="A395" t="str">
            <v>H20</v>
          </cell>
          <cell r="B395" t="str">
            <v>洋画</v>
          </cell>
          <cell r="D395" t="str">
            <v>大阪府阪南市緑ケ丘</v>
          </cell>
          <cell r="E395">
            <v>51</v>
          </cell>
        </row>
        <row r="396">
          <cell r="A396" t="str">
            <v>H20</v>
          </cell>
          <cell r="B396" t="str">
            <v>洋画</v>
          </cell>
          <cell r="D396" t="str">
            <v>大阪府泉南郡熊取町山の手台</v>
          </cell>
          <cell r="E396">
            <v>66</v>
          </cell>
        </row>
        <row r="397">
          <cell r="A397" t="str">
            <v>H20</v>
          </cell>
          <cell r="B397" t="str">
            <v>洋画</v>
          </cell>
          <cell r="D397" t="str">
            <v>大阪府岸和田市池尻町</v>
          </cell>
          <cell r="E397">
            <v>65</v>
          </cell>
        </row>
        <row r="398">
          <cell r="A398" t="str">
            <v>H20</v>
          </cell>
          <cell r="B398" t="str">
            <v>洋画</v>
          </cell>
          <cell r="D398" t="str">
            <v>大阪府和泉市光明台</v>
          </cell>
          <cell r="E398">
            <v>66</v>
          </cell>
        </row>
        <row r="399">
          <cell r="A399" t="str">
            <v>H20</v>
          </cell>
          <cell r="B399" t="str">
            <v>洋画</v>
          </cell>
          <cell r="D399" t="str">
            <v>大阪府和泉市光明台</v>
          </cell>
          <cell r="E399">
            <v>58</v>
          </cell>
        </row>
        <row r="400">
          <cell r="A400" t="str">
            <v>H20</v>
          </cell>
          <cell r="B400" t="str">
            <v>洋画</v>
          </cell>
          <cell r="D400" t="str">
            <v>大阪府泉大津市我孫子</v>
          </cell>
          <cell r="E400">
            <v>66</v>
          </cell>
        </row>
        <row r="401">
          <cell r="A401" t="str">
            <v>H20</v>
          </cell>
          <cell r="B401" t="str">
            <v>洋画</v>
          </cell>
          <cell r="D401" t="str">
            <v>大阪府岸和田市三田町</v>
          </cell>
          <cell r="E401">
            <v>77</v>
          </cell>
        </row>
        <row r="402">
          <cell r="A402" t="str">
            <v>H20</v>
          </cell>
          <cell r="B402" t="str">
            <v>洋画</v>
          </cell>
          <cell r="D402" t="str">
            <v>大阪府岸和田市内畑町</v>
          </cell>
          <cell r="E402">
            <v>59</v>
          </cell>
        </row>
        <row r="403">
          <cell r="A403" t="str">
            <v>H20</v>
          </cell>
          <cell r="B403" t="str">
            <v>洋画</v>
          </cell>
          <cell r="D403" t="str">
            <v>大阪府岸和田市東ケ丘町</v>
          </cell>
          <cell r="E403">
            <v>65</v>
          </cell>
        </row>
        <row r="404">
          <cell r="A404" t="str">
            <v>H20</v>
          </cell>
          <cell r="B404" t="str">
            <v>洋画</v>
          </cell>
          <cell r="D404" t="str">
            <v>大阪府岸和田市東ケ丘町</v>
          </cell>
          <cell r="E404">
            <v>63</v>
          </cell>
        </row>
        <row r="405">
          <cell r="A405" t="str">
            <v>H20</v>
          </cell>
          <cell r="B405" t="str">
            <v>洋画</v>
          </cell>
          <cell r="D405" t="str">
            <v>大阪府泉大津市森町</v>
          </cell>
          <cell r="E405">
            <v>68</v>
          </cell>
        </row>
        <row r="406">
          <cell r="A406" t="str">
            <v>H20</v>
          </cell>
          <cell r="B406" t="str">
            <v>洋画</v>
          </cell>
          <cell r="D406" t="str">
            <v>大阪府高石市加茂</v>
          </cell>
          <cell r="E406">
            <v>67</v>
          </cell>
        </row>
        <row r="407">
          <cell r="A407" t="str">
            <v>H20</v>
          </cell>
          <cell r="B407" t="str">
            <v>洋画</v>
          </cell>
          <cell r="D407" t="str">
            <v>大阪府岸和田市神須屋町</v>
          </cell>
          <cell r="E407">
            <v>39</v>
          </cell>
        </row>
        <row r="408">
          <cell r="A408" t="str">
            <v>H20</v>
          </cell>
          <cell r="B408" t="str">
            <v>洋画</v>
          </cell>
          <cell r="D408" t="str">
            <v>大阪府岸和田市小松里町</v>
          </cell>
          <cell r="E408">
            <v>75</v>
          </cell>
        </row>
        <row r="409">
          <cell r="A409" t="str">
            <v>H20</v>
          </cell>
          <cell r="B409" t="str">
            <v>洋画</v>
          </cell>
          <cell r="D409" t="str">
            <v>大阪府岸和田市上松町</v>
          </cell>
          <cell r="E409">
            <v>57</v>
          </cell>
        </row>
        <row r="410">
          <cell r="A410" t="str">
            <v>H20</v>
          </cell>
          <cell r="B410" t="str">
            <v>洋画</v>
          </cell>
          <cell r="D410" t="str">
            <v>大阪府泉南郡熊取町山の手台</v>
          </cell>
          <cell r="E410">
            <v>65</v>
          </cell>
        </row>
        <row r="411">
          <cell r="A411" t="str">
            <v>H20</v>
          </cell>
          <cell r="B411" t="str">
            <v>洋画</v>
          </cell>
          <cell r="D411" t="str">
            <v>大阪府貝塚市王子</v>
          </cell>
          <cell r="E411">
            <v>93</v>
          </cell>
        </row>
        <row r="412">
          <cell r="A412" t="str">
            <v>H20</v>
          </cell>
          <cell r="B412" t="str">
            <v>洋画</v>
          </cell>
          <cell r="D412" t="str">
            <v>大阪府阪南市緑ヶ丘</v>
          </cell>
          <cell r="E412">
            <v>51</v>
          </cell>
        </row>
        <row r="413">
          <cell r="A413" t="str">
            <v>H20</v>
          </cell>
          <cell r="B413" t="str">
            <v>洋画</v>
          </cell>
          <cell r="D413" t="str">
            <v>大阪府岸和田市春木南浜町</v>
          </cell>
          <cell r="E413">
            <v>73</v>
          </cell>
        </row>
        <row r="414">
          <cell r="A414" t="str">
            <v>H20</v>
          </cell>
          <cell r="B414" t="str">
            <v>洋画</v>
          </cell>
          <cell r="D414" t="str">
            <v>大阪府高石市千代田</v>
          </cell>
          <cell r="E414">
            <v>68</v>
          </cell>
        </row>
        <row r="415">
          <cell r="A415" t="str">
            <v>H20</v>
          </cell>
          <cell r="B415" t="str">
            <v>洋画</v>
          </cell>
          <cell r="D415" t="str">
            <v>大阪府岸和田市藤井町</v>
          </cell>
          <cell r="E415">
            <v>54</v>
          </cell>
        </row>
        <row r="416">
          <cell r="A416" t="str">
            <v>H20</v>
          </cell>
          <cell r="B416" t="str">
            <v>洋画</v>
          </cell>
          <cell r="D416" t="str">
            <v>大阪府岸和田市土生滝町</v>
          </cell>
          <cell r="E416">
            <v>54</v>
          </cell>
        </row>
        <row r="417">
          <cell r="A417" t="str">
            <v>H20</v>
          </cell>
          <cell r="B417" t="str">
            <v>洋画</v>
          </cell>
          <cell r="D417" t="str">
            <v>大阪府岸和田市加守町</v>
          </cell>
          <cell r="E417">
            <v>73</v>
          </cell>
        </row>
        <row r="418">
          <cell r="A418" t="str">
            <v>H20</v>
          </cell>
          <cell r="B418" t="str">
            <v>洋画</v>
          </cell>
          <cell r="D418" t="str">
            <v>大阪府岸和田市荒木町</v>
          </cell>
          <cell r="E418">
            <v>75</v>
          </cell>
        </row>
        <row r="419">
          <cell r="A419" t="str">
            <v>H20</v>
          </cell>
          <cell r="B419" t="str">
            <v>洋画</v>
          </cell>
          <cell r="D419" t="str">
            <v>大阪府貝塚市清児</v>
          </cell>
          <cell r="E419">
            <v>73</v>
          </cell>
        </row>
        <row r="420">
          <cell r="A420" t="str">
            <v>H20</v>
          </cell>
          <cell r="B420" t="str">
            <v>洋画</v>
          </cell>
          <cell r="D420" t="str">
            <v>大阪府和泉市唐国町</v>
          </cell>
          <cell r="E420">
            <v>68</v>
          </cell>
        </row>
        <row r="421">
          <cell r="A421" t="str">
            <v>H20</v>
          </cell>
          <cell r="B421" t="str">
            <v>洋画</v>
          </cell>
          <cell r="D421" t="str">
            <v>大阪府岸和田市尾生町</v>
          </cell>
          <cell r="E421">
            <v>47</v>
          </cell>
        </row>
        <row r="422">
          <cell r="A422" t="str">
            <v>H20</v>
          </cell>
          <cell r="B422" t="str">
            <v>洋画</v>
          </cell>
          <cell r="D422" t="str">
            <v>大阪府岸和田市中之浜町</v>
          </cell>
          <cell r="E422">
            <v>60</v>
          </cell>
        </row>
        <row r="423">
          <cell r="A423" t="str">
            <v>H20</v>
          </cell>
          <cell r="B423" t="str">
            <v>洋画</v>
          </cell>
          <cell r="D423" t="str">
            <v>大阪府泉大津市曽根町</v>
          </cell>
          <cell r="E423">
            <v>54</v>
          </cell>
        </row>
        <row r="424">
          <cell r="A424" t="str">
            <v>H20</v>
          </cell>
          <cell r="B424" t="str">
            <v>洋画</v>
          </cell>
          <cell r="D424" t="str">
            <v>大阪府岸和田市磯上町</v>
          </cell>
          <cell r="E424">
            <v>81</v>
          </cell>
        </row>
        <row r="425">
          <cell r="A425" t="str">
            <v>H20</v>
          </cell>
          <cell r="B425" t="str">
            <v>洋画</v>
          </cell>
          <cell r="D425" t="str">
            <v>大阪府岸和田市池尻町</v>
          </cell>
          <cell r="E425">
            <v>67</v>
          </cell>
        </row>
        <row r="426">
          <cell r="A426" t="str">
            <v>H20</v>
          </cell>
          <cell r="B426" t="str">
            <v>洋画</v>
          </cell>
          <cell r="D426" t="str">
            <v>大阪府岸和田市池尻町</v>
          </cell>
          <cell r="E426">
            <v>63</v>
          </cell>
        </row>
        <row r="427">
          <cell r="A427" t="str">
            <v>H20</v>
          </cell>
          <cell r="B427" t="str">
            <v>洋画</v>
          </cell>
          <cell r="D427" t="str">
            <v>大阪府岸和田市額原町</v>
          </cell>
          <cell r="E427">
            <v>64</v>
          </cell>
        </row>
        <row r="428">
          <cell r="A428" t="str">
            <v>H20</v>
          </cell>
          <cell r="B428" t="str">
            <v>洋画</v>
          </cell>
          <cell r="D428" t="str">
            <v>大阪府岸和田市稲葉町</v>
          </cell>
          <cell r="E428">
            <v>55</v>
          </cell>
        </row>
        <row r="429">
          <cell r="A429" t="str">
            <v>H20</v>
          </cell>
          <cell r="B429" t="str">
            <v>洋画</v>
          </cell>
          <cell r="D429" t="str">
            <v>大阪府岸和田市春木旭町</v>
          </cell>
          <cell r="E429">
            <v>54</v>
          </cell>
        </row>
        <row r="430">
          <cell r="A430" t="str">
            <v>H20</v>
          </cell>
          <cell r="B430" t="str">
            <v>洋画</v>
          </cell>
          <cell r="D430" t="str">
            <v>大阪府泉北郡忠岡町忠岡東</v>
          </cell>
          <cell r="E430">
            <v>72</v>
          </cell>
        </row>
        <row r="431">
          <cell r="A431" t="str">
            <v>H20</v>
          </cell>
          <cell r="B431" t="str">
            <v>洋画</v>
          </cell>
          <cell r="D431" t="str">
            <v>大阪府和泉市緑ケ丘</v>
          </cell>
          <cell r="E431">
            <v>61</v>
          </cell>
        </row>
        <row r="432">
          <cell r="A432" t="str">
            <v>H20</v>
          </cell>
          <cell r="B432" t="str">
            <v>洋画</v>
          </cell>
          <cell r="D432" t="str">
            <v>大阪府岸和田市下松町</v>
          </cell>
          <cell r="E432">
            <v>39</v>
          </cell>
        </row>
        <row r="433">
          <cell r="A433" t="str">
            <v>H20</v>
          </cell>
          <cell r="B433" t="str">
            <v>洋画</v>
          </cell>
          <cell r="D433" t="str">
            <v>大阪府岸和田市岡山町</v>
          </cell>
          <cell r="E433">
            <v>73</v>
          </cell>
        </row>
        <row r="434">
          <cell r="A434" t="str">
            <v>H20</v>
          </cell>
          <cell r="B434" t="str">
            <v>洋画</v>
          </cell>
          <cell r="D434" t="str">
            <v>大阪府岸和田市尾生町</v>
          </cell>
          <cell r="E434">
            <v>60</v>
          </cell>
        </row>
        <row r="435">
          <cell r="A435" t="str">
            <v>H20</v>
          </cell>
          <cell r="B435" t="str">
            <v>洋画</v>
          </cell>
          <cell r="D435" t="str">
            <v>大阪府岸和田市並松町</v>
          </cell>
          <cell r="E435">
            <v>65</v>
          </cell>
        </row>
        <row r="436">
          <cell r="A436" t="str">
            <v>H20</v>
          </cell>
          <cell r="B436" t="str">
            <v>洋画</v>
          </cell>
          <cell r="D436" t="str">
            <v>大阪府泉南郡熊取町小垣内</v>
          </cell>
          <cell r="E436">
            <v>72</v>
          </cell>
        </row>
        <row r="437">
          <cell r="A437" t="str">
            <v>H20</v>
          </cell>
          <cell r="B437" t="str">
            <v>洋画</v>
          </cell>
          <cell r="D437" t="str">
            <v>大阪府大阪市平野区瓜破東</v>
          </cell>
          <cell r="E437">
            <v>71</v>
          </cell>
        </row>
        <row r="438">
          <cell r="A438" t="str">
            <v>H20</v>
          </cell>
          <cell r="B438" t="str">
            <v>洋画</v>
          </cell>
          <cell r="D438" t="str">
            <v>大阪府岸和田市山直中町</v>
          </cell>
          <cell r="E438">
            <v>59</v>
          </cell>
        </row>
        <row r="439">
          <cell r="A439" t="str">
            <v>H20</v>
          </cell>
          <cell r="B439" t="str">
            <v>洋画</v>
          </cell>
          <cell r="D439" t="str">
            <v>大阪府和泉市はつが野</v>
          </cell>
          <cell r="E439">
            <v>87</v>
          </cell>
        </row>
        <row r="440">
          <cell r="A440" t="str">
            <v>H20</v>
          </cell>
          <cell r="B440" t="str">
            <v>洋画</v>
          </cell>
          <cell r="D440" t="str">
            <v>大阪府岸和田市加守町</v>
          </cell>
          <cell r="E440">
            <v>77</v>
          </cell>
        </row>
        <row r="441">
          <cell r="A441" t="str">
            <v>H20</v>
          </cell>
          <cell r="B441" t="str">
            <v>洋画</v>
          </cell>
          <cell r="D441" t="str">
            <v>大阪府岸和田市稲葉町</v>
          </cell>
          <cell r="E441">
            <v>70</v>
          </cell>
        </row>
        <row r="442">
          <cell r="A442" t="str">
            <v>H20</v>
          </cell>
          <cell r="B442" t="str">
            <v>洋画</v>
          </cell>
          <cell r="D442" t="str">
            <v>大阪府岸和田市稲葉町</v>
          </cell>
          <cell r="E442">
            <v>59</v>
          </cell>
        </row>
        <row r="443">
          <cell r="A443" t="str">
            <v>H20</v>
          </cell>
          <cell r="B443" t="str">
            <v>洋画</v>
          </cell>
          <cell r="D443" t="str">
            <v>大阪府和泉市和気町</v>
          </cell>
          <cell r="E443">
            <v>56</v>
          </cell>
        </row>
        <row r="444">
          <cell r="A444" t="str">
            <v>H20</v>
          </cell>
          <cell r="B444" t="str">
            <v>洋画</v>
          </cell>
          <cell r="D444" t="str">
            <v>大阪府枚方市黄金野</v>
          </cell>
          <cell r="E444">
            <v>78</v>
          </cell>
        </row>
        <row r="445">
          <cell r="A445" t="str">
            <v>H20</v>
          </cell>
          <cell r="B445" t="str">
            <v>洋画</v>
          </cell>
          <cell r="D445" t="str">
            <v>大阪府大阪市住吉区帝塚山東</v>
          </cell>
          <cell r="E445">
            <v>54</v>
          </cell>
        </row>
        <row r="446">
          <cell r="A446" t="str">
            <v>H20</v>
          </cell>
          <cell r="B446" t="str">
            <v>洋画</v>
          </cell>
          <cell r="D446" t="str">
            <v>大阪府和泉市上町</v>
          </cell>
          <cell r="E446">
            <v>66</v>
          </cell>
        </row>
        <row r="447">
          <cell r="A447" t="str">
            <v>H20</v>
          </cell>
          <cell r="B447" t="str">
            <v>洋画</v>
          </cell>
          <cell r="D447" t="str">
            <v>大阪府豊中市上野東</v>
          </cell>
          <cell r="E447">
            <v>58</v>
          </cell>
        </row>
        <row r="448">
          <cell r="A448" t="str">
            <v>H20</v>
          </cell>
          <cell r="B448" t="str">
            <v>洋画</v>
          </cell>
          <cell r="D448" t="str">
            <v>東京都武蔵村山市学園</v>
          </cell>
          <cell r="E448">
            <v>68</v>
          </cell>
        </row>
        <row r="449">
          <cell r="A449" t="str">
            <v>H20</v>
          </cell>
          <cell r="B449" t="str">
            <v>洋画</v>
          </cell>
          <cell r="D449" t="str">
            <v>大阪府岸和田市上松町</v>
          </cell>
          <cell r="E449">
            <v>69</v>
          </cell>
        </row>
        <row r="450">
          <cell r="A450" t="str">
            <v>H20</v>
          </cell>
          <cell r="B450" t="str">
            <v>洋画</v>
          </cell>
          <cell r="D450" t="str">
            <v>大阪府和泉市尾井町</v>
          </cell>
          <cell r="E450">
            <v>59</v>
          </cell>
        </row>
        <row r="451">
          <cell r="A451" t="str">
            <v>H20</v>
          </cell>
          <cell r="B451" t="str">
            <v>洋画</v>
          </cell>
          <cell r="D451" t="str">
            <v>大阪府岸和田市東ヶ丘町</v>
          </cell>
          <cell r="E451">
            <v>57</v>
          </cell>
        </row>
        <row r="452">
          <cell r="A452" t="str">
            <v>H20</v>
          </cell>
          <cell r="B452" t="str">
            <v>洋画</v>
          </cell>
          <cell r="D452" t="str">
            <v>大阪府岸和田市東ヶ丘町</v>
          </cell>
          <cell r="E452">
            <v>54</v>
          </cell>
        </row>
        <row r="453">
          <cell r="A453" t="str">
            <v>H20</v>
          </cell>
          <cell r="B453" t="str">
            <v>洋画</v>
          </cell>
          <cell r="D453" t="str">
            <v>大阪府泉南市新家</v>
          </cell>
          <cell r="E453">
            <v>63</v>
          </cell>
        </row>
        <row r="454">
          <cell r="A454" t="str">
            <v>H20</v>
          </cell>
          <cell r="B454" t="str">
            <v>陶芸</v>
          </cell>
          <cell r="D454" t="str">
            <v>大阪府岸和田市極楽寺町</v>
          </cell>
          <cell r="E454">
            <v>60</v>
          </cell>
        </row>
        <row r="455">
          <cell r="A455" t="str">
            <v>H20</v>
          </cell>
          <cell r="B455" t="str">
            <v>陶芸</v>
          </cell>
          <cell r="D455" t="str">
            <v>大阪府堺市南区新檜尾台</v>
          </cell>
          <cell r="E455">
            <v>59</v>
          </cell>
        </row>
        <row r="456">
          <cell r="A456" t="str">
            <v>H20</v>
          </cell>
          <cell r="B456" t="str">
            <v>陶芸</v>
          </cell>
          <cell r="D456" t="str">
            <v>大阪府岸和田市春木大小路町</v>
          </cell>
          <cell r="E456">
            <v>41</v>
          </cell>
        </row>
        <row r="457">
          <cell r="A457" t="str">
            <v>H20</v>
          </cell>
          <cell r="B457" t="str">
            <v>陶芸</v>
          </cell>
          <cell r="D457" t="str">
            <v>大阪府和泉市光明台</v>
          </cell>
          <cell r="E457">
            <v>68</v>
          </cell>
        </row>
        <row r="458">
          <cell r="A458" t="str">
            <v>H20</v>
          </cell>
          <cell r="B458" t="str">
            <v>陶芸</v>
          </cell>
          <cell r="D458" t="str">
            <v>大阪府堺市南区赤坂台</v>
          </cell>
          <cell r="E458">
            <v>67</v>
          </cell>
        </row>
        <row r="459">
          <cell r="A459" t="str">
            <v>H20</v>
          </cell>
          <cell r="B459" t="str">
            <v>陶芸</v>
          </cell>
          <cell r="D459" t="str">
            <v>和歌山県和歌山市西庄</v>
          </cell>
          <cell r="E459">
            <v>62</v>
          </cell>
        </row>
        <row r="460">
          <cell r="A460" t="str">
            <v>H20</v>
          </cell>
          <cell r="B460" t="str">
            <v>陶芸</v>
          </cell>
          <cell r="D460" t="str">
            <v>大阪府泉佐野市新安松</v>
          </cell>
          <cell r="E460">
            <v>72</v>
          </cell>
        </row>
        <row r="461">
          <cell r="A461" t="str">
            <v>H20</v>
          </cell>
          <cell r="B461" t="str">
            <v>陶芸</v>
          </cell>
          <cell r="D461" t="str">
            <v>大阪府岸和田市田治米町</v>
          </cell>
          <cell r="E461">
            <v>72</v>
          </cell>
        </row>
        <row r="462">
          <cell r="A462" t="str">
            <v>H20</v>
          </cell>
          <cell r="B462" t="str">
            <v>陶芸</v>
          </cell>
          <cell r="D462" t="str">
            <v>大阪府泉佐野市鶴原</v>
          </cell>
          <cell r="E462">
            <v>59</v>
          </cell>
        </row>
        <row r="463">
          <cell r="A463" t="str">
            <v>H20</v>
          </cell>
          <cell r="B463" t="str">
            <v>陶芸</v>
          </cell>
          <cell r="D463" t="str">
            <v>大阪府岸和田市土生滝町</v>
          </cell>
          <cell r="E463">
            <v>59</v>
          </cell>
        </row>
        <row r="464">
          <cell r="A464" t="str">
            <v>H20</v>
          </cell>
          <cell r="B464" t="str">
            <v>陶芸</v>
          </cell>
          <cell r="D464" t="str">
            <v>大阪府和泉市鶴山台</v>
          </cell>
          <cell r="E464">
            <v>77</v>
          </cell>
        </row>
        <row r="465">
          <cell r="A465" t="str">
            <v>H20</v>
          </cell>
          <cell r="B465" t="str">
            <v>陶芸</v>
          </cell>
          <cell r="D465" t="str">
            <v>大阪府和泉市尾井町</v>
          </cell>
          <cell r="E465">
            <v>69</v>
          </cell>
        </row>
        <row r="466">
          <cell r="A466" t="str">
            <v>H20</v>
          </cell>
          <cell r="B466" t="str">
            <v>陶芸</v>
          </cell>
          <cell r="D466" t="str">
            <v>大阪府和泉市尾井町</v>
          </cell>
          <cell r="E466">
            <v>61</v>
          </cell>
        </row>
        <row r="467">
          <cell r="A467" t="str">
            <v>H20</v>
          </cell>
          <cell r="B467" t="str">
            <v>陶芸</v>
          </cell>
          <cell r="D467" t="str">
            <v>大阪府泉南郡熊取町自由が丘</v>
          </cell>
          <cell r="E467">
            <v>81</v>
          </cell>
        </row>
        <row r="468">
          <cell r="A468" t="str">
            <v>H20</v>
          </cell>
          <cell r="B468" t="str">
            <v>陶芸</v>
          </cell>
          <cell r="D468" t="str">
            <v>大阪府泉南郡熊取町若葉</v>
          </cell>
          <cell r="E468">
            <v>60</v>
          </cell>
        </row>
        <row r="469">
          <cell r="A469" t="str">
            <v>H20</v>
          </cell>
          <cell r="B469" t="str">
            <v>陶芸</v>
          </cell>
          <cell r="D469" t="str">
            <v>大阪府泉南郡熊取町五門西</v>
          </cell>
          <cell r="E469">
            <v>81</v>
          </cell>
        </row>
        <row r="470">
          <cell r="A470" t="str">
            <v>H20</v>
          </cell>
          <cell r="B470" t="str">
            <v>陶芸</v>
          </cell>
          <cell r="D470" t="str">
            <v>大阪府泉佐野市羽倉崎</v>
          </cell>
          <cell r="E470">
            <v>64</v>
          </cell>
        </row>
        <row r="471">
          <cell r="A471" t="str">
            <v>H20</v>
          </cell>
          <cell r="B471" t="str">
            <v>陶芸</v>
          </cell>
          <cell r="D471" t="str">
            <v>大阪府泉南郡熊取町希望が丘</v>
          </cell>
          <cell r="E471">
            <v>67</v>
          </cell>
        </row>
        <row r="472">
          <cell r="A472" t="str">
            <v>H20</v>
          </cell>
          <cell r="B472" t="str">
            <v>陶芸</v>
          </cell>
          <cell r="D472" t="str">
            <v>大阪府泉南郡熊取町五門東</v>
          </cell>
          <cell r="E472">
            <v>68</v>
          </cell>
        </row>
        <row r="473">
          <cell r="A473" t="str">
            <v>H20</v>
          </cell>
          <cell r="B473" t="str">
            <v>陶芸</v>
          </cell>
          <cell r="D473" t="str">
            <v>大阪府泉南郡熊取町大久保南</v>
          </cell>
          <cell r="E473">
            <v>63</v>
          </cell>
        </row>
        <row r="474">
          <cell r="A474" t="str">
            <v>H20</v>
          </cell>
          <cell r="B474" t="str">
            <v>陶芸</v>
          </cell>
          <cell r="D474" t="str">
            <v>大阪府岸和田市上野町西</v>
          </cell>
          <cell r="E474">
            <v>68</v>
          </cell>
        </row>
        <row r="475">
          <cell r="A475" t="str">
            <v>H20</v>
          </cell>
          <cell r="B475" t="str">
            <v>陶芸</v>
          </cell>
          <cell r="D475" t="str">
            <v>大阪府泉佐野市上町</v>
          </cell>
          <cell r="E475">
            <v>80</v>
          </cell>
        </row>
        <row r="476">
          <cell r="A476" t="str">
            <v>H20</v>
          </cell>
          <cell r="B476" t="str">
            <v>陶芸</v>
          </cell>
          <cell r="D476" t="str">
            <v>大阪府和泉市光明台</v>
          </cell>
          <cell r="E476">
            <v>59</v>
          </cell>
        </row>
        <row r="477">
          <cell r="A477" t="str">
            <v>H20</v>
          </cell>
          <cell r="B477" t="str">
            <v>陶芸</v>
          </cell>
          <cell r="D477" t="str">
            <v>大阪府貝塚市石才</v>
          </cell>
          <cell r="E477">
            <v>73</v>
          </cell>
        </row>
        <row r="478">
          <cell r="A478" t="str">
            <v>H20</v>
          </cell>
          <cell r="B478" t="str">
            <v>陶芸</v>
          </cell>
          <cell r="D478" t="str">
            <v>大阪府岸和田市春木若松町</v>
          </cell>
          <cell r="E478">
            <v>64</v>
          </cell>
        </row>
        <row r="479">
          <cell r="A479" t="str">
            <v>H20</v>
          </cell>
          <cell r="B479" t="str">
            <v>陶芸</v>
          </cell>
          <cell r="D479" t="str">
            <v>大阪府貝塚市二色</v>
          </cell>
          <cell r="E479">
            <v>65</v>
          </cell>
        </row>
        <row r="480">
          <cell r="A480" t="str">
            <v>H20</v>
          </cell>
          <cell r="B480" t="str">
            <v>陶芸</v>
          </cell>
          <cell r="D480" t="str">
            <v>大阪府泉大津市北豊中町</v>
          </cell>
          <cell r="E480">
            <v>59</v>
          </cell>
        </row>
        <row r="481">
          <cell r="A481" t="str">
            <v>H20</v>
          </cell>
          <cell r="B481" t="str">
            <v>陶芸</v>
          </cell>
          <cell r="D481" t="str">
            <v>大阪府貝塚市木積</v>
          </cell>
          <cell r="E481">
            <v>64</v>
          </cell>
        </row>
        <row r="482">
          <cell r="A482" t="str">
            <v>H20</v>
          </cell>
          <cell r="B482" t="str">
            <v>陶芸</v>
          </cell>
          <cell r="D482" t="str">
            <v>大阪府泉南郡熊取町五月ヶ丘</v>
          </cell>
          <cell r="E482">
            <v>64</v>
          </cell>
        </row>
        <row r="483">
          <cell r="A483" t="str">
            <v>H20</v>
          </cell>
          <cell r="B483" t="str">
            <v>陶芸</v>
          </cell>
          <cell r="D483" t="str">
            <v>大阪府泉大津市板原町</v>
          </cell>
          <cell r="E483">
            <v>50</v>
          </cell>
        </row>
        <row r="484">
          <cell r="A484" t="str">
            <v>H20</v>
          </cell>
          <cell r="B484" t="str">
            <v>陶芸</v>
          </cell>
          <cell r="D484" t="str">
            <v>大阪府堺市南区赤坂台</v>
          </cell>
          <cell r="E484">
            <v>34</v>
          </cell>
        </row>
        <row r="485">
          <cell r="A485" t="str">
            <v>H20</v>
          </cell>
          <cell r="B485" t="str">
            <v>陶芸</v>
          </cell>
          <cell r="D485" t="str">
            <v>大阪府泉佐野市羽倉崎</v>
          </cell>
          <cell r="E485">
            <v>66</v>
          </cell>
        </row>
        <row r="486">
          <cell r="A486" t="str">
            <v>H20</v>
          </cell>
          <cell r="B486" t="str">
            <v>陶芸</v>
          </cell>
          <cell r="D486" t="str">
            <v>大阪府岸和田市上松町</v>
          </cell>
          <cell r="E486">
            <v>63</v>
          </cell>
        </row>
        <row r="487">
          <cell r="A487" t="str">
            <v>H20</v>
          </cell>
          <cell r="B487" t="str">
            <v>陶芸</v>
          </cell>
          <cell r="D487" t="str">
            <v>大阪府貝塚市三ツ松</v>
          </cell>
          <cell r="E487">
            <v>62</v>
          </cell>
        </row>
        <row r="488">
          <cell r="A488" t="str">
            <v>H20</v>
          </cell>
          <cell r="B488" t="str">
            <v>陶芸</v>
          </cell>
          <cell r="D488" t="str">
            <v>大阪府和泉市上町</v>
          </cell>
          <cell r="E488">
            <v>70</v>
          </cell>
        </row>
        <row r="489">
          <cell r="A489" t="str">
            <v>H20</v>
          </cell>
          <cell r="B489" t="str">
            <v>陶芸</v>
          </cell>
          <cell r="D489" t="str">
            <v>大阪府泉佐野市中庄</v>
          </cell>
          <cell r="E489">
            <v>70</v>
          </cell>
        </row>
        <row r="490">
          <cell r="A490" t="str">
            <v>H20</v>
          </cell>
          <cell r="B490" t="str">
            <v>陶芸</v>
          </cell>
          <cell r="D490" t="str">
            <v>大阪府岸和田市下松町</v>
          </cell>
          <cell r="E490">
            <v>58</v>
          </cell>
        </row>
        <row r="491">
          <cell r="A491" t="str">
            <v>H20</v>
          </cell>
          <cell r="B491" t="str">
            <v>陶芸</v>
          </cell>
          <cell r="D491" t="str">
            <v>和歌山県岩出市根来</v>
          </cell>
          <cell r="E491">
            <v>36</v>
          </cell>
        </row>
        <row r="492">
          <cell r="A492" t="str">
            <v>H20</v>
          </cell>
          <cell r="B492" t="str">
            <v>陶芸</v>
          </cell>
          <cell r="D492" t="str">
            <v>大阪府泉佐野市泉ケ丘</v>
          </cell>
          <cell r="E492">
            <v>72</v>
          </cell>
        </row>
        <row r="493">
          <cell r="A493" t="str">
            <v>H20</v>
          </cell>
          <cell r="B493" t="str">
            <v>陶芸</v>
          </cell>
          <cell r="D493" t="str">
            <v>大阪府泉佐野市松風台</v>
          </cell>
          <cell r="E493">
            <v>72</v>
          </cell>
        </row>
        <row r="494">
          <cell r="A494" t="str">
            <v>H20</v>
          </cell>
          <cell r="B494" t="str">
            <v>陶芸</v>
          </cell>
          <cell r="D494" t="str">
            <v>大阪府和泉市山荘町</v>
          </cell>
          <cell r="E494">
            <v>67</v>
          </cell>
        </row>
        <row r="495">
          <cell r="A495" t="str">
            <v>H20</v>
          </cell>
          <cell r="B495" t="str">
            <v>陶芸</v>
          </cell>
          <cell r="D495" t="str">
            <v>大阪府泉大津市清水町</v>
          </cell>
          <cell r="E495">
            <v>46</v>
          </cell>
        </row>
        <row r="496">
          <cell r="A496" t="str">
            <v>H20</v>
          </cell>
          <cell r="B496" t="str">
            <v>陶芸</v>
          </cell>
          <cell r="D496" t="str">
            <v>大阪府和泉市太町</v>
          </cell>
          <cell r="E496">
            <v>60</v>
          </cell>
        </row>
        <row r="497">
          <cell r="A497" t="str">
            <v>H20</v>
          </cell>
          <cell r="B497" t="str">
            <v>陶芸</v>
          </cell>
          <cell r="D497" t="str">
            <v>大阪府泉佐野市羽倉崎</v>
          </cell>
          <cell r="E497">
            <v>72</v>
          </cell>
        </row>
        <row r="498">
          <cell r="A498" t="str">
            <v>H20</v>
          </cell>
          <cell r="B498" t="str">
            <v>陶芸</v>
          </cell>
          <cell r="D498" t="str">
            <v>大阪府泉南郡熊取町大久保北</v>
          </cell>
          <cell r="E498">
            <v>68</v>
          </cell>
        </row>
        <row r="499">
          <cell r="A499" t="str">
            <v>H20</v>
          </cell>
          <cell r="B499" t="str">
            <v>陶芸</v>
          </cell>
          <cell r="D499" t="str">
            <v>大阪府泉佐野市日根野</v>
          </cell>
          <cell r="E499">
            <v>66</v>
          </cell>
        </row>
        <row r="500">
          <cell r="A500" t="str">
            <v>H20</v>
          </cell>
          <cell r="B500" t="str">
            <v>陶芸</v>
          </cell>
          <cell r="D500" t="str">
            <v>大阪府泉佐野市日根野</v>
          </cell>
          <cell r="E500">
            <v>73</v>
          </cell>
        </row>
        <row r="501">
          <cell r="A501" t="str">
            <v>H20</v>
          </cell>
          <cell r="B501" t="str">
            <v>陶芸</v>
          </cell>
          <cell r="D501" t="str">
            <v>大阪府泉佐野市野出町</v>
          </cell>
          <cell r="E501">
            <v>55</v>
          </cell>
        </row>
        <row r="502">
          <cell r="A502" t="str">
            <v>H20</v>
          </cell>
          <cell r="B502" t="str">
            <v>陶芸</v>
          </cell>
          <cell r="D502" t="str">
            <v>大阪府泉佐野市野出町</v>
          </cell>
          <cell r="E502">
            <v>31</v>
          </cell>
        </row>
        <row r="503">
          <cell r="A503" t="str">
            <v>H20</v>
          </cell>
          <cell r="B503" t="str">
            <v>陶芸</v>
          </cell>
          <cell r="D503" t="str">
            <v>大阪府泉佐野市長滝</v>
          </cell>
          <cell r="E503">
            <v>38</v>
          </cell>
        </row>
        <row r="504">
          <cell r="A504" t="str">
            <v>H20</v>
          </cell>
          <cell r="B504" t="str">
            <v>陶芸</v>
          </cell>
          <cell r="D504" t="str">
            <v>大阪府岸和田市春木宮本町</v>
          </cell>
          <cell r="E504">
            <v>68</v>
          </cell>
        </row>
        <row r="505">
          <cell r="A505" t="str">
            <v>H20</v>
          </cell>
          <cell r="B505" t="str">
            <v>陶芸</v>
          </cell>
          <cell r="D505" t="str">
            <v>大阪府堺市南区三原台</v>
          </cell>
          <cell r="E505">
            <v>59</v>
          </cell>
        </row>
        <row r="506">
          <cell r="A506" t="str">
            <v>H20</v>
          </cell>
          <cell r="B506" t="str">
            <v>陶芸</v>
          </cell>
          <cell r="D506" t="str">
            <v>大阪府泉佐野市長滝</v>
          </cell>
          <cell r="E506">
            <v>29</v>
          </cell>
        </row>
        <row r="507">
          <cell r="A507" t="str">
            <v>H20</v>
          </cell>
          <cell r="B507" t="str">
            <v>陶芸</v>
          </cell>
          <cell r="D507" t="str">
            <v>大阪府和泉市唐国町</v>
          </cell>
          <cell r="E507">
            <v>64</v>
          </cell>
        </row>
        <row r="508">
          <cell r="A508" t="str">
            <v>H20</v>
          </cell>
          <cell r="B508" t="str">
            <v>陶芸</v>
          </cell>
          <cell r="D508" t="str">
            <v>大阪府貝塚市二色</v>
          </cell>
          <cell r="E508">
            <v>72</v>
          </cell>
        </row>
        <row r="509">
          <cell r="A509" t="str">
            <v>H20</v>
          </cell>
          <cell r="B509" t="str">
            <v>陶芸</v>
          </cell>
          <cell r="D509" t="str">
            <v>大阪府堺市西区浜寺船尾町西</v>
          </cell>
          <cell r="E509">
            <v>29</v>
          </cell>
        </row>
        <row r="510">
          <cell r="A510" t="str">
            <v>H20</v>
          </cell>
          <cell r="B510" t="str">
            <v>書</v>
          </cell>
          <cell r="D510" t="str">
            <v>大阪府岸和田市尾生町</v>
          </cell>
          <cell r="E510">
            <v>75</v>
          </cell>
        </row>
        <row r="511">
          <cell r="A511" t="str">
            <v>H20</v>
          </cell>
          <cell r="B511" t="str">
            <v>書</v>
          </cell>
          <cell r="D511" t="str">
            <v>大阪府和泉市府中町</v>
          </cell>
          <cell r="E511">
            <v>80</v>
          </cell>
        </row>
        <row r="512">
          <cell r="A512" t="str">
            <v>H20</v>
          </cell>
          <cell r="B512" t="str">
            <v>書</v>
          </cell>
          <cell r="D512" t="str">
            <v>大阪府岸和田市吉井町</v>
          </cell>
          <cell r="E512">
            <v>75</v>
          </cell>
        </row>
        <row r="513">
          <cell r="A513" t="str">
            <v>H20</v>
          </cell>
          <cell r="B513" t="str">
            <v>書</v>
          </cell>
          <cell r="D513" t="str">
            <v>大阪府岸和田市下松町</v>
          </cell>
          <cell r="E513">
            <v>73</v>
          </cell>
        </row>
        <row r="514">
          <cell r="A514" t="str">
            <v>H20</v>
          </cell>
          <cell r="B514" t="str">
            <v>書</v>
          </cell>
          <cell r="D514" t="str">
            <v>大阪府岸和田市下松町</v>
          </cell>
          <cell r="E514">
            <v>75</v>
          </cell>
        </row>
        <row r="515">
          <cell r="A515" t="str">
            <v>H20</v>
          </cell>
          <cell r="B515" t="str">
            <v>書</v>
          </cell>
          <cell r="D515" t="str">
            <v>大阪府岸和田市上松町</v>
          </cell>
          <cell r="E515">
            <v>73</v>
          </cell>
        </row>
        <row r="516">
          <cell r="A516" t="str">
            <v>H20</v>
          </cell>
          <cell r="B516" t="str">
            <v>書</v>
          </cell>
          <cell r="D516" t="str">
            <v>大阪府貝塚市海塚</v>
          </cell>
          <cell r="E516">
            <v>42</v>
          </cell>
        </row>
        <row r="517">
          <cell r="A517" t="str">
            <v>H20</v>
          </cell>
          <cell r="B517" t="str">
            <v>書</v>
          </cell>
          <cell r="D517" t="str">
            <v>大阪府岸和田市上松町</v>
          </cell>
          <cell r="E517">
            <v>69</v>
          </cell>
        </row>
        <row r="518">
          <cell r="A518" t="str">
            <v>H20</v>
          </cell>
          <cell r="B518" t="str">
            <v>書</v>
          </cell>
          <cell r="D518" t="str">
            <v>大阪府岸和田市紙屋町</v>
          </cell>
          <cell r="E518">
            <v>52</v>
          </cell>
        </row>
        <row r="519">
          <cell r="A519" t="str">
            <v>H20</v>
          </cell>
          <cell r="B519" t="str">
            <v>書</v>
          </cell>
          <cell r="D519" t="str">
            <v>大阪府和泉市今福町</v>
          </cell>
          <cell r="E519">
            <v>80</v>
          </cell>
        </row>
        <row r="520">
          <cell r="A520" t="str">
            <v>H20</v>
          </cell>
          <cell r="B520" t="str">
            <v>書</v>
          </cell>
          <cell r="D520" t="str">
            <v>大阪府岸和田市尾生町</v>
          </cell>
          <cell r="E520">
            <v>68</v>
          </cell>
        </row>
        <row r="521">
          <cell r="A521" t="str">
            <v>H20</v>
          </cell>
          <cell r="B521" t="str">
            <v>書</v>
          </cell>
          <cell r="D521" t="str">
            <v>大阪府岸和田市天神山町</v>
          </cell>
          <cell r="E521">
            <v>66</v>
          </cell>
        </row>
        <row r="522">
          <cell r="A522" t="str">
            <v>H20</v>
          </cell>
          <cell r="B522" t="str">
            <v>書</v>
          </cell>
          <cell r="D522" t="str">
            <v>大阪府岸和田市上松町</v>
          </cell>
          <cell r="E522">
            <v>73</v>
          </cell>
        </row>
        <row r="523">
          <cell r="A523" t="str">
            <v>H20</v>
          </cell>
          <cell r="B523" t="str">
            <v>書</v>
          </cell>
          <cell r="D523" t="str">
            <v>大阪府岸和田市八田町</v>
          </cell>
          <cell r="E523">
            <v>47</v>
          </cell>
        </row>
        <row r="524">
          <cell r="A524" t="str">
            <v>H20</v>
          </cell>
          <cell r="B524" t="str">
            <v>書</v>
          </cell>
          <cell r="D524" t="str">
            <v>大阪府岸和田市土生町</v>
          </cell>
          <cell r="E524">
            <v>56</v>
          </cell>
        </row>
        <row r="525">
          <cell r="A525" t="str">
            <v>H20</v>
          </cell>
          <cell r="B525" t="str">
            <v>書</v>
          </cell>
          <cell r="D525" t="str">
            <v>大阪府岸和田市上野町西</v>
          </cell>
          <cell r="E525">
            <v>66</v>
          </cell>
        </row>
        <row r="526">
          <cell r="A526" t="str">
            <v>H20</v>
          </cell>
          <cell r="B526" t="str">
            <v>書</v>
          </cell>
          <cell r="D526" t="str">
            <v>大阪府岸和田市加守町</v>
          </cell>
          <cell r="E526">
            <v>68</v>
          </cell>
        </row>
        <row r="527">
          <cell r="A527" t="str">
            <v>H20</v>
          </cell>
          <cell r="B527" t="str">
            <v>書</v>
          </cell>
          <cell r="D527" t="str">
            <v>大阪府岸和田市上野町東</v>
          </cell>
          <cell r="E527">
            <v>61</v>
          </cell>
        </row>
        <row r="528">
          <cell r="A528" t="str">
            <v>H20</v>
          </cell>
          <cell r="B528" t="str">
            <v>書</v>
          </cell>
          <cell r="D528" t="str">
            <v>大阪府岸和田市下野町</v>
          </cell>
          <cell r="E528">
            <v>65</v>
          </cell>
        </row>
        <row r="529">
          <cell r="A529" t="str">
            <v>H20</v>
          </cell>
          <cell r="B529" t="str">
            <v>書</v>
          </cell>
          <cell r="D529" t="str">
            <v>大阪府岸和田市春木元町</v>
          </cell>
          <cell r="E529">
            <v>75</v>
          </cell>
        </row>
        <row r="530">
          <cell r="A530" t="str">
            <v>H20</v>
          </cell>
          <cell r="B530" t="str">
            <v>書</v>
          </cell>
          <cell r="D530" t="str">
            <v>大阪府岸和田市別所町</v>
          </cell>
          <cell r="E530">
            <v>51</v>
          </cell>
        </row>
        <row r="531">
          <cell r="A531" t="str">
            <v>H20</v>
          </cell>
          <cell r="B531" t="str">
            <v>書</v>
          </cell>
          <cell r="D531" t="str">
            <v>大阪府岸和田市荒木町</v>
          </cell>
          <cell r="E531">
            <v>70</v>
          </cell>
        </row>
        <row r="532">
          <cell r="A532" t="str">
            <v>H20</v>
          </cell>
          <cell r="B532" t="str">
            <v>書</v>
          </cell>
          <cell r="D532" t="str">
            <v>大阪府岸和田市池尻町</v>
          </cell>
          <cell r="E532">
            <v>40</v>
          </cell>
        </row>
        <row r="533">
          <cell r="A533" t="str">
            <v>H20</v>
          </cell>
          <cell r="B533" t="str">
            <v>書</v>
          </cell>
          <cell r="D533" t="str">
            <v>大阪府岸和田市下松町</v>
          </cell>
          <cell r="E533">
            <v>67</v>
          </cell>
        </row>
        <row r="534">
          <cell r="A534" t="str">
            <v>H20</v>
          </cell>
          <cell r="B534" t="str">
            <v>書</v>
          </cell>
          <cell r="D534" t="str">
            <v>大阪府岸和田市中井町</v>
          </cell>
          <cell r="E534">
            <v>72</v>
          </cell>
        </row>
        <row r="535">
          <cell r="A535" t="str">
            <v>H20</v>
          </cell>
          <cell r="B535" t="str">
            <v>書</v>
          </cell>
          <cell r="D535" t="str">
            <v>大阪府岸和田市荒木町</v>
          </cell>
          <cell r="E535">
            <v>76</v>
          </cell>
        </row>
        <row r="536">
          <cell r="A536" t="str">
            <v>H20</v>
          </cell>
          <cell r="B536" t="str">
            <v>書</v>
          </cell>
          <cell r="D536" t="str">
            <v>大阪府泉佐野市中庄</v>
          </cell>
          <cell r="E536">
            <v>77</v>
          </cell>
        </row>
        <row r="537">
          <cell r="A537" t="str">
            <v>H20</v>
          </cell>
          <cell r="B537" t="str">
            <v>書</v>
          </cell>
          <cell r="D537" t="str">
            <v>大阪府岸和田市額原町</v>
          </cell>
          <cell r="E537">
            <v>42</v>
          </cell>
        </row>
        <row r="538">
          <cell r="A538" t="str">
            <v>H20</v>
          </cell>
          <cell r="B538" t="str">
            <v>書</v>
          </cell>
          <cell r="D538" t="str">
            <v>大阪府泉佐野市南中安松</v>
          </cell>
          <cell r="E538">
            <v>67</v>
          </cell>
        </row>
        <row r="539">
          <cell r="A539" t="str">
            <v>H20</v>
          </cell>
          <cell r="B539" t="str">
            <v>書</v>
          </cell>
          <cell r="D539" t="str">
            <v>大阪府大阪市西淀川区千舟</v>
          </cell>
          <cell r="E539">
            <v>17</v>
          </cell>
        </row>
        <row r="540">
          <cell r="A540" t="str">
            <v>H20</v>
          </cell>
          <cell r="B540" t="str">
            <v>日本画</v>
          </cell>
          <cell r="D540" t="str">
            <v>大阪府岸和田市東ケ丘町</v>
          </cell>
          <cell r="E540">
            <v>69</v>
          </cell>
        </row>
        <row r="541">
          <cell r="A541" t="str">
            <v>H20</v>
          </cell>
          <cell r="B541" t="str">
            <v>日本画</v>
          </cell>
          <cell r="D541" t="str">
            <v>大阪府泉大津市曽根町</v>
          </cell>
          <cell r="E541">
            <v>49</v>
          </cell>
        </row>
        <row r="542">
          <cell r="A542" t="str">
            <v>H20</v>
          </cell>
          <cell r="B542" t="str">
            <v>日本画</v>
          </cell>
          <cell r="D542" t="str">
            <v>大阪府泉大津市池園町</v>
          </cell>
          <cell r="E542">
            <v>52</v>
          </cell>
        </row>
        <row r="543">
          <cell r="A543" t="str">
            <v>H20</v>
          </cell>
          <cell r="B543" t="str">
            <v>日本画</v>
          </cell>
          <cell r="D543" t="str">
            <v>大阪府岸和田市春木旭町</v>
          </cell>
          <cell r="E543">
            <v>74</v>
          </cell>
        </row>
        <row r="544">
          <cell r="A544" t="str">
            <v>H20</v>
          </cell>
          <cell r="B544" t="str">
            <v>日本画</v>
          </cell>
          <cell r="D544" t="str">
            <v>大阪府泉南市岡田</v>
          </cell>
          <cell r="E544">
            <v>69</v>
          </cell>
        </row>
        <row r="545">
          <cell r="A545" t="str">
            <v>H20</v>
          </cell>
          <cell r="B545" t="str">
            <v>日本画</v>
          </cell>
          <cell r="D545" t="str">
            <v>大阪府泉南郡熊取町山の手台</v>
          </cell>
          <cell r="E545">
            <v>72</v>
          </cell>
        </row>
        <row r="546">
          <cell r="A546" t="str">
            <v>H20</v>
          </cell>
          <cell r="B546" t="str">
            <v>日本画</v>
          </cell>
          <cell r="D546" t="str">
            <v>大阪府阪南市舞</v>
          </cell>
          <cell r="E546">
            <v>66</v>
          </cell>
        </row>
        <row r="547">
          <cell r="A547" t="str">
            <v>H20</v>
          </cell>
          <cell r="B547" t="str">
            <v>日本画</v>
          </cell>
          <cell r="D547" t="str">
            <v>大阪府岸和田市上松町</v>
          </cell>
          <cell r="E547">
            <v>58</v>
          </cell>
        </row>
        <row r="548">
          <cell r="A548" t="str">
            <v>H20</v>
          </cell>
          <cell r="B548" t="str">
            <v>日本画</v>
          </cell>
          <cell r="D548" t="str">
            <v>大阪府岸和田市加守町</v>
          </cell>
          <cell r="E548">
            <v>71</v>
          </cell>
        </row>
        <row r="549">
          <cell r="A549" t="str">
            <v>H20</v>
          </cell>
          <cell r="B549" t="str">
            <v>日本画</v>
          </cell>
          <cell r="D549" t="str">
            <v>大阪府岸和田市野田町</v>
          </cell>
          <cell r="E549">
            <v>63</v>
          </cell>
        </row>
        <row r="550">
          <cell r="A550" t="str">
            <v>H20</v>
          </cell>
          <cell r="B550" t="str">
            <v>日本画</v>
          </cell>
          <cell r="D550" t="str">
            <v>大阪府和泉市緑ケ丘</v>
          </cell>
          <cell r="E550">
            <v>67</v>
          </cell>
        </row>
        <row r="551">
          <cell r="A551" t="str">
            <v>H20</v>
          </cell>
          <cell r="B551" t="str">
            <v>日本画</v>
          </cell>
          <cell r="D551" t="str">
            <v>大阪府岸和田市稲葉町</v>
          </cell>
          <cell r="E551">
            <v>60</v>
          </cell>
        </row>
        <row r="552">
          <cell r="A552" t="str">
            <v>H20</v>
          </cell>
          <cell r="B552" t="str">
            <v>日本画</v>
          </cell>
          <cell r="D552" t="str">
            <v>大阪府岸和田市土生町</v>
          </cell>
          <cell r="E552">
            <v>59</v>
          </cell>
        </row>
        <row r="553">
          <cell r="A553" t="str">
            <v>H20</v>
          </cell>
          <cell r="B553" t="str">
            <v>日本画</v>
          </cell>
          <cell r="D553" t="str">
            <v>大阪府堺市北区新金岡町</v>
          </cell>
          <cell r="E553">
            <v>61</v>
          </cell>
        </row>
        <row r="554">
          <cell r="A554" t="str">
            <v>H20</v>
          </cell>
          <cell r="B554" t="str">
            <v>日本画</v>
          </cell>
          <cell r="D554" t="str">
            <v>大阪府泉大津市池浦町</v>
          </cell>
          <cell r="E554">
            <v>61</v>
          </cell>
        </row>
        <row r="555">
          <cell r="A555" t="str">
            <v>H20</v>
          </cell>
          <cell r="B555" t="str">
            <v>日本画</v>
          </cell>
          <cell r="D555" t="str">
            <v>大阪府和泉市伯太町</v>
          </cell>
          <cell r="E555">
            <v>72</v>
          </cell>
        </row>
        <row r="556">
          <cell r="A556" t="str">
            <v>H20</v>
          </cell>
          <cell r="B556" t="str">
            <v>日本画</v>
          </cell>
          <cell r="D556" t="str">
            <v>大阪府岸和田市磯上町</v>
          </cell>
          <cell r="E556">
            <v>68</v>
          </cell>
        </row>
        <row r="557">
          <cell r="A557" t="str">
            <v>H20</v>
          </cell>
          <cell r="B557" t="str">
            <v>写真</v>
          </cell>
          <cell r="D557" t="str">
            <v>大阪府岸和田市土生町</v>
          </cell>
          <cell r="E557">
            <v>76</v>
          </cell>
        </row>
        <row r="558">
          <cell r="A558" t="str">
            <v>H20</v>
          </cell>
          <cell r="B558" t="str">
            <v>写真</v>
          </cell>
          <cell r="D558" t="str">
            <v>大阪府岸和田市天神山町</v>
          </cell>
          <cell r="E558">
            <v>70</v>
          </cell>
        </row>
        <row r="559">
          <cell r="A559" t="str">
            <v>H20</v>
          </cell>
          <cell r="B559" t="str">
            <v>写真</v>
          </cell>
          <cell r="D559" t="str">
            <v>大阪府岸和田市岡山町黄金塚</v>
          </cell>
          <cell r="E559">
            <v>87</v>
          </cell>
        </row>
        <row r="560">
          <cell r="A560" t="str">
            <v>H20</v>
          </cell>
          <cell r="B560" t="str">
            <v>写真</v>
          </cell>
          <cell r="D560" t="str">
            <v>大阪府高石市綾園</v>
          </cell>
          <cell r="E560">
            <v>72</v>
          </cell>
        </row>
        <row r="561">
          <cell r="A561" t="str">
            <v>H20</v>
          </cell>
          <cell r="B561" t="str">
            <v>写真</v>
          </cell>
          <cell r="D561" t="str">
            <v>大阪府泉佐野市中庄</v>
          </cell>
          <cell r="E561">
            <v>59</v>
          </cell>
        </row>
        <row r="562">
          <cell r="A562" t="str">
            <v>H20</v>
          </cell>
          <cell r="B562" t="str">
            <v>写真</v>
          </cell>
          <cell r="D562" t="str">
            <v>大阪府阪南市舞</v>
          </cell>
          <cell r="E562">
            <v>67</v>
          </cell>
        </row>
        <row r="563">
          <cell r="A563" t="str">
            <v>H20</v>
          </cell>
          <cell r="B563" t="str">
            <v>写真</v>
          </cell>
          <cell r="D563" t="str">
            <v>大阪府阪南市舞</v>
          </cell>
          <cell r="E563">
            <v>66</v>
          </cell>
        </row>
        <row r="564">
          <cell r="A564" t="str">
            <v>H20</v>
          </cell>
          <cell r="B564" t="str">
            <v>写真</v>
          </cell>
          <cell r="D564" t="str">
            <v>大阪府岸和田市野田町</v>
          </cell>
          <cell r="E564">
            <v>72</v>
          </cell>
        </row>
        <row r="565">
          <cell r="A565" t="str">
            <v>H20</v>
          </cell>
          <cell r="B565" t="str">
            <v>写真</v>
          </cell>
          <cell r="D565" t="str">
            <v>大阪府岸和田市上野町東</v>
          </cell>
          <cell r="E565">
            <v>35</v>
          </cell>
        </row>
        <row r="566">
          <cell r="A566" t="str">
            <v>H20</v>
          </cell>
          <cell r="B566" t="str">
            <v>写真</v>
          </cell>
          <cell r="D566" t="str">
            <v>大阪府岸和田市春木大小路町</v>
          </cell>
          <cell r="E566">
            <v>72</v>
          </cell>
        </row>
        <row r="567">
          <cell r="A567" t="str">
            <v>H20</v>
          </cell>
          <cell r="B567" t="str">
            <v>写真</v>
          </cell>
          <cell r="D567" t="str">
            <v>大阪府堺市南区竹城台</v>
          </cell>
          <cell r="E567">
            <v>83</v>
          </cell>
        </row>
        <row r="568">
          <cell r="A568" t="str">
            <v>H20</v>
          </cell>
          <cell r="B568" t="str">
            <v>写真</v>
          </cell>
          <cell r="D568" t="str">
            <v>大阪府岸和田市門前町</v>
          </cell>
          <cell r="E568">
            <v>68</v>
          </cell>
        </row>
        <row r="569">
          <cell r="A569" t="str">
            <v>H20</v>
          </cell>
          <cell r="B569" t="str">
            <v>写真</v>
          </cell>
          <cell r="D569" t="str">
            <v>大阪府岸和田市小松里町</v>
          </cell>
          <cell r="E569">
            <v>60</v>
          </cell>
        </row>
        <row r="570">
          <cell r="A570" t="str">
            <v>H20</v>
          </cell>
          <cell r="B570" t="str">
            <v>写真</v>
          </cell>
          <cell r="D570" t="str">
            <v>大阪府岸和田市東ケ丘町</v>
          </cell>
          <cell r="E570">
            <v>76</v>
          </cell>
        </row>
        <row r="571">
          <cell r="A571" t="str">
            <v>H20</v>
          </cell>
          <cell r="B571" t="str">
            <v>写真</v>
          </cell>
          <cell r="D571" t="str">
            <v>大阪府岸和田市上野町東</v>
          </cell>
          <cell r="E571">
            <v>65</v>
          </cell>
        </row>
        <row r="572">
          <cell r="A572" t="str">
            <v>H20</v>
          </cell>
          <cell r="B572" t="str">
            <v>写真</v>
          </cell>
          <cell r="D572" t="str">
            <v>大阪府泉大津市曽根町</v>
          </cell>
          <cell r="E572">
            <v>57</v>
          </cell>
        </row>
        <row r="573">
          <cell r="A573" t="str">
            <v>H20</v>
          </cell>
          <cell r="B573" t="str">
            <v>写真</v>
          </cell>
          <cell r="D573" t="str">
            <v>大阪府岸和田市東ケ丘町</v>
          </cell>
          <cell r="E573">
            <v>69</v>
          </cell>
        </row>
        <row r="574">
          <cell r="A574" t="str">
            <v>H20</v>
          </cell>
          <cell r="B574" t="str">
            <v>写真</v>
          </cell>
          <cell r="D574" t="str">
            <v>大阪府岸和田市松風町</v>
          </cell>
          <cell r="E574">
            <v>84</v>
          </cell>
        </row>
        <row r="575">
          <cell r="A575" t="str">
            <v>H20</v>
          </cell>
          <cell r="B575" t="str">
            <v>写真</v>
          </cell>
          <cell r="D575" t="str">
            <v>大阪府岸和田市池尻町</v>
          </cell>
          <cell r="E575">
            <v>76</v>
          </cell>
        </row>
        <row r="576">
          <cell r="A576" t="str">
            <v>H20</v>
          </cell>
          <cell r="B576" t="str">
            <v>写真</v>
          </cell>
          <cell r="D576" t="str">
            <v>大阪府岸和田市葛城町</v>
          </cell>
          <cell r="E576">
            <v>69</v>
          </cell>
        </row>
        <row r="577">
          <cell r="A577" t="str">
            <v>H20</v>
          </cell>
          <cell r="B577" t="str">
            <v>写真</v>
          </cell>
          <cell r="D577" t="str">
            <v>大阪府泉佐野市鶴原</v>
          </cell>
          <cell r="E577">
            <v>64</v>
          </cell>
        </row>
        <row r="578">
          <cell r="A578" t="str">
            <v>H20</v>
          </cell>
          <cell r="B578" t="str">
            <v>写真</v>
          </cell>
          <cell r="D578" t="str">
            <v>大阪府岸和田市畑町</v>
          </cell>
          <cell r="E578">
            <v>79</v>
          </cell>
        </row>
        <row r="579">
          <cell r="A579" t="str">
            <v>H20</v>
          </cell>
          <cell r="B579" t="str">
            <v>写真</v>
          </cell>
          <cell r="D579" t="str">
            <v>大阪府岸和田市下野町</v>
          </cell>
          <cell r="E579">
            <v>71</v>
          </cell>
        </row>
        <row r="580">
          <cell r="A580" t="str">
            <v>H20</v>
          </cell>
          <cell r="B580" t="str">
            <v>写真</v>
          </cell>
          <cell r="D580" t="str">
            <v>大阪府岸和田市八幡町</v>
          </cell>
          <cell r="E580">
            <v>70</v>
          </cell>
        </row>
        <row r="581">
          <cell r="A581" t="str">
            <v>H20</v>
          </cell>
          <cell r="B581" t="str">
            <v>写真</v>
          </cell>
          <cell r="D581" t="str">
            <v>大阪府岸和田市八幡町</v>
          </cell>
          <cell r="E581">
            <v>65</v>
          </cell>
        </row>
        <row r="582">
          <cell r="A582" t="str">
            <v>H20</v>
          </cell>
          <cell r="B582" t="str">
            <v>写真</v>
          </cell>
          <cell r="D582" t="str">
            <v>大阪府泉佐野市羽倉崎</v>
          </cell>
          <cell r="E582">
            <v>65</v>
          </cell>
        </row>
        <row r="583">
          <cell r="A583" t="str">
            <v>H20</v>
          </cell>
          <cell r="B583" t="str">
            <v>写真</v>
          </cell>
          <cell r="D583" t="str">
            <v>大阪府泉佐野市羽倉崎</v>
          </cell>
          <cell r="E583">
            <v>69</v>
          </cell>
        </row>
        <row r="584">
          <cell r="A584" t="str">
            <v>H20</v>
          </cell>
          <cell r="B584" t="str">
            <v>写真</v>
          </cell>
          <cell r="D584" t="str">
            <v>大阪府和泉市光明台</v>
          </cell>
          <cell r="E584">
            <v>65</v>
          </cell>
        </row>
        <row r="585">
          <cell r="A585" t="str">
            <v>H20</v>
          </cell>
          <cell r="B585" t="str">
            <v>写真</v>
          </cell>
          <cell r="D585" t="str">
            <v>大阪府岸和田市東ケ丘町</v>
          </cell>
          <cell r="E585">
            <v>73</v>
          </cell>
        </row>
        <row r="586">
          <cell r="A586" t="str">
            <v>H20</v>
          </cell>
          <cell r="B586" t="str">
            <v>写真</v>
          </cell>
          <cell r="D586" t="str">
            <v>大阪府岸和田市東ケ丘町</v>
          </cell>
          <cell r="E586">
            <v>68</v>
          </cell>
        </row>
        <row r="587">
          <cell r="A587" t="str">
            <v>H20</v>
          </cell>
          <cell r="B587" t="str">
            <v>写真</v>
          </cell>
          <cell r="D587" t="str">
            <v>大阪府泉佐野市葵町</v>
          </cell>
          <cell r="E587">
            <v>71</v>
          </cell>
        </row>
        <row r="588">
          <cell r="A588" t="str">
            <v>H20</v>
          </cell>
          <cell r="B588" t="str">
            <v>写真</v>
          </cell>
          <cell r="D588" t="str">
            <v>大阪府貝塚市海塚</v>
          </cell>
          <cell r="E588">
            <v>71</v>
          </cell>
        </row>
        <row r="589">
          <cell r="A589" t="str">
            <v>H20</v>
          </cell>
          <cell r="B589" t="str">
            <v>写真</v>
          </cell>
          <cell r="D589" t="str">
            <v>大阪府岸和田市小松里町</v>
          </cell>
          <cell r="E589">
            <v>67</v>
          </cell>
        </row>
        <row r="590">
          <cell r="A590" t="str">
            <v>H20</v>
          </cell>
          <cell r="B590" t="str">
            <v>写真</v>
          </cell>
          <cell r="D590" t="str">
            <v>大阪府岸和田市藤井町</v>
          </cell>
          <cell r="E590">
            <v>54</v>
          </cell>
        </row>
        <row r="591">
          <cell r="A591" t="str">
            <v>H20</v>
          </cell>
          <cell r="B591" t="str">
            <v>写真</v>
          </cell>
          <cell r="D591" t="str">
            <v>大阪府岸和田市東ケ丘町</v>
          </cell>
          <cell r="E591">
            <v>73</v>
          </cell>
        </row>
        <row r="592">
          <cell r="A592" t="str">
            <v>H20</v>
          </cell>
          <cell r="B592" t="str">
            <v>写真</v>
          </cell>
          <cell r="D592" t="str">
            <v>大阪府岸和田市山直中町</v>
          </cell>
          <cell r="E592">
            <v>66</v>
          </cell>
        </row>
        <row r="593">
          <cell r="A593" t="str">
            <v>H20</v>
          </cell>
          <cell r="B593" t="str">
            <v>写真</v>
          </cell>
          <cell r="D593" t="str">
            <v>大阪府岸和田市東ケ丘町</v>
          </cell>
          <cell r="E593">
            <v>75</v>
          </cell>
        </row>
        <row r="594">
          <cell r="A594" t="str">
            <v>H20</v>
          </cell>
          <cell r="B594" t="str">
            <v>写真</v>
          </cell>
          <cell r="D594" t="str">
            <v>大阪府岸和田市野田町</v>
          </cell>
          <cell r="E594">
            <v>69</v>
          </cell>
        </row>
        <row r="595">
          <cell r="A595" t="str">
            <v>H20</v>
          </cell>
          <cell r="B595" t="str">
            <v>写真</v>
          </cell>
          <cell r="D595" t="str">
            <v>大阪府貝塚市福田</v>
          </cell>
          <cell r="E595">
            <v>67</v>
          </cell>
        </row>
        <row r="596">
          <cell r="A596" t="str">
            <v>H20</v>
          </cell>
          <cell r="B596" t="str">
            <v>写真</v>
          </cell>
          <cell r="D596" t="str">
            <v>大阪府和泉市青葉台</v>
          </cell>
          <cell r="E596">
            <v>69</v>
          </cell>
        </row>
        <row r="597">
          <cell r="A597" t="str">
            <v>H20</v>
          </cell>
          <cell r="B597" t="str">
            <v>写真</v>
          </cell>
          <cell r="D597" t="str">
            <v>大阪府岸和田市東ヶ丘町</v>
          </cell>
          <cell r="E597">
            <v>79</v>
          </cell>
        </row>
        <row r="598">
          <cell r="A598" t="str">
            <v>H20</v>
          </cell>
          <cell r="B598" t="str">
            <v>写真</v>
          </cell>
          <cell r="D598" t="str">
            <v>大阪府貝塚市石才</v>
          </cell>
          <cell r="E598">
            <v>71</v>
          </cell>
        </row>
        <row r="599">
          <cell r="A599" t="str">
            <v>H20</v>
          </cell>
          <cell r="B599" t="str">
            <v>写真</v>
          </cell>
          <cell r="D599" t="str">
            <v>大阪府貝塚市三ツ松</v>
          </cell>
          <cell r="E599">
            <v>67</v>
          </cell>
        </row>
        <row r="600">
          <cell r="A600" t="str">
            <v>H20</v>
          </cell>
          <cell r="B600" t="str">
            <v>写真</v>
          </cell>
          <cell r="D600" t="str">
            <v>大阪府岸和田市東ヶ丘町</v>
          </cell>
          <cell r="E600">
            <v>74</v>
          </cell>
        </row>
        <row r="601">
          <cell r="A601" t="str">
            <v>H20</v>
          </cell>
          <cell r="B601" t="str">
            <v>写真</v>
          </cell>
          <cell r="D601" t="str">
            <v>大阪府岸和田市上松町</v>
          </cell>
          <cell r="E601">
            <v>75</v>
          </cell>
        </row>
        <row r="602">
          <cell r="A602" t="str">
            <v>H20</v>
          </cell>
          <cell r="B602" t="str">
            <v>写真</v>
          </cell>
          <cell r="D602" t="str">
            <v>大阪府泉南郡熊取町青葉台</v>
          </cell>
          <cell r="E602">
            <v>65</v>
          </cell>
        </row>
        <row r="603">
          <cell r="A603" t="str">
            <v>H20</v>
          </cell>
          <cell r="B603" t="str">
            <v>写真</v>
          </cell>
          <cell r="D603" t="str">
            <v>大阪府泉南郡熊取町青葉台</v>
          </cell>
          <cell r="E603">
            <v>67</v>
          </cell>
        </row>
        <row r="604">
          <cell r="A604" t="str">
            <v>H20</v>
          </cell>
          <cell r="B604" t="str">
            <v>写真</v>
          </cell>
          <cell r="D604" t="str">
            <v>大阪府岸和田市加守町</v>
          </cell>
          <cell r="E604">
            <v>68</v>
          </cell>
        </row>
        <row r="605">
          <cell r="A605" t="str">
            <v>H20</v>
          </cell>
          <cell r="B605" t="str">
            <v>写真</v>
          </cell>
          <cell r="D605" t="str">
            <v>大阪府和泉市室堂町</v>
          </cell>
          <cell r="E605">
            <v>70</v>
          </cell>
        </row>
        <row r="606">
          <cell r="A606" t="str">
            <v>H20</v>
          </cell>
          <cell r="B606" t="str">
            <v>写真</v>
          </cell>
          <cell r="D606" t="str">
            <v>大阪府泉南郡田尻町吉見</v>
          </cell>
          <cell r="E606">
            <v>70</v>
          </cell>
        </row>
        <row r="607">
          <cell r="A607" t="str">
            <v>H20</v>
          </cell>
          <cell r="B607" t="str">
            <v>写真</v>
          </cell>
          <cell r="D607" t="str">
            <v>大阪府堺市南区城山台</v>
          </cell>
          <cell r="E607">
            <v>77</v>
          </cell>
        </row>
        <row r="608">
          <cell r="A608" t="str">
            <v>H20</v>
          </cell>
          <cell r="B608" t="str">
            <v>写真</v>
          </cell>
          <cell r="D608" t="str">
            <v>大阪府和泉市のぞみ野</v>
          </cell>
          <cell r="E608">
            <v>71</v>
          </cell>
        </row>
        <row r="609">
          <cell r="A609" t="str">
            <v>H20</v>
          </cell>
          <cell r="B609" t="str">
            <v>写真</v>
          </cell>
          <cell r="D609" t="str">
            <v>大阪府和泉市弥生町</v>
          </cell>
          <cell r="E609">
            <v>66</v>
          </cell>
        </row>
        <row r="610">
          <cell r="A610" t="str">
            <v>H20</v>
          </cell>
          <cell r="B610" t="str">
            <v>写真</v>
          </cell>
          <cell r="D610" t="str">
            <v>大阪府和泉市光明台</v>
          </cell>
          <cell r="E610">
            <v>58</v>
          </cell>
        </row>
        <row r="611">
          <cell r="A611" t="str">
            <v>H20</v>
          </cell>
          <cell r="B611" t="str">
            <v>写真</v>
          </cell>
          <cell r="D611" t="str">
            <v>大阪府和泉市青葉台</v>
          </cell>
          <cell r="E611">
            <v>56</v>
          </cell>
        </row>
        <row r="612">
          <cell r="A612" t="str">
            <v>H20</v>
          </cell>
          <cell r="B612" t="str">
            <v>写真</v>
          </cell>
          <cell r="D612" t="str">
            <v>大阪府堺市西区浜寺昭和町</v>
          </cell>
          <cell r="E612">
            <v>77</v>
          </cell>
        </row>
        <row r="613">
          <cell r="A613" t="str">
            <v>H20</v>
          </cell>
          <cell r="B613" t="str">
            <v>写真</v>
          </cell>
          <cell r="D613" t="str">
            <v>大阪府岸和田市東ヶ丘町</v>
          </cell>
          <cell r="E613">
            <v>70</v>
          </cell>
        </row>
        <row r="614">
          <cell r="A614" t="str">
            <v>H20</v>
          </cell>
          <cell r="B614" t="str">
            <v>写真</v>
          </cell>
          <cell r="D614" t="str">
            <v>大阪府貝塚市南町</v>
          </cell>
          <cell r="E614">
            <v>63</v>
          </cell>
        </row>
        <row r="615">
          <cell r="A615" t="str">
            <v>H20</v>
          </cell>
          <cell r="B615" t="str">
            <v>写真</v>
          </cell>
          <cell r="D615" t="str">
            <v>大阪府岸和田市小松里町</v>
          </cell>
          <cell r="E615">
            <v>73</v>
          </cell>
        </row>
        <row r="616">
          <cell r="A616" t="str">
            <v>H20</v>
          </cell>
          <cell r="B616" t="str">
            <v>写真</v>
          </cell>
          <cell r="D616" t="str">
            <v>大阪府岸和田市並松町</v>
          </cell>
          <cell r="E616">
            <v>83</v>
          </cell>
        </row>
        <row r="617">
          <cell r="A617" t="str">
            <v>H20</v>
          </cell>
          <cell r="B617" t="str">
            <v>写真</v>
          </cell>
          <cell r="D617" t="str">
            <v>大阪府岸和田市本町</v>
          </cell>
          <cell r="E617">
            <v>71</v>
          </cell>
        </row>
        <row r="618">
          <cell r="A618" t="str">
            <v>H20</v>
          </cell>
          <cell r="B618" t="str">
            <v>写真</v>
          </cell>
          <cell r="D618" t="str">
            <v>大阪府和泉市緑ヶ丘</v>
          </cell>
          <cell r="E618">
            <v>65</v>
          </cell>
        </row>
        <row r="619">
          <cell r="A619" t="str">
            <v>H20</v>
          </cell>
          <cell r="B619" t="str">
            <v>写真</v>
          </cell>
          <cell r="D619" t="str">
            <v>大阪府岸和田市下松町</v>
          </cell>
          <cell r="E619">
            <v>45</v>
          </cell>
        </row>
        <row r="620">
          <cell r="A620" t="str">
            <v>H20</v>
          </cell>
          <cell r="B620" t="str">
            <v>写真</v>
          </cell>
          <cell r="D620" t="str">
            <v>大阪府岸和田市春木本町</v>
          </cell>
          <cell r="E620">
            <v>80</v>
          </cell>
        </row>
        <row r="621">
          <cell r="A621" t="str">
            <v>H20</v>
          </cell>
          <cell r="B621" t="str">
            <v>写真</v>
          </cell>
          <cell r="D621" t="str">
            <v>大阪府高石市千代田</v>
          </cell>
          <cell r="E621">
            <v>59</v>
          </cell>
        </row>
        <row r="622">
          <cell r="A622" t="str">
            <v>H20</v>
          </cell>
          <cell r="B622" t="str">
            <v>写真</v>
          </cell>
          <cell r="D622" t="str">
            <v>大阪府岸和田市下松町</v>
          </cell>
          <cell r="E622">
            <v>55</v>
          </cell>
        </row>
        <row r="623">
          <cell r="A623" t="str">
            <v>H20</v>
          </cell>
          <cell r="B623" t="str">
            <v>写真</v>
          </cell>
          <cell r="D623" t="str">
            <v>大阪府岸和田市八幡町</v>
          </cell>
          <cell r="E623">
            <v>79</v>
          </cell>
        </row>
        <row r="624">
          <cell r="A624" t="str">
            <v>H20</v>
          </cell>
          <cell r="B624" t="str">
            <v>写真</v>
          </cell>
          <cell r="D624" t="str">
            <v>大阪府岸和田市南上町</v>
          </cell>
          <cell r="E624">
            <v>78</v>
          </cell>
        </row>
        <row r="625">
          <cell r="A625" t="str">
            <v>H20</v>
          </cell>
          <cell r="B625" t="str">
            <v>写真</v>
          </cell>
          <cell r="D625" t="str">
            <v>大阪府岸和田市別所町</v>
          </cell>
          <cell r="E625">
            <v>78</v>
          </cell>
        </row>
        <row r="626">
          <cell r="A626" t="str">
            <v>H20</v>
          </cell>
          <cell r="B626" t="str">
            <v>写真</v>
          </cell>
          <cell r="D626" t="str">
            <v>大阪府羽曳野市碓井</v>
          </cell>
          <cell r="E626">
            <v>82</v>
          </cell>
        </row>
        <row r="627">
          <cell r="A627" t="str">
            <v>H20</v>
          </cell>
          <cell r="B627" t="str">
            <v>写真</v>
          </cell>
          <cell r="D627" t="str">
            <v>大阪府岸和田市土生町</v>
          </cell>
          <cell r="E627">
            <v>61</v>
          </cell>
        </row>
        <row r="628">
          <cell r="A628" t="str">
            <v>H20</v>
          </cell>
          <cell r="B628" t="str">
            <v>写真</v>
          </cell>
          <cell r="D628" t="str">
            <v>大阪府岸和田市包近町</v>
          </cell>
          <cell r="E628">
            <v>56</v>
          </cell>
        </row>
        <row r="629">
          <cell r="A629" t="str">
            <v>H20</v>
          </cell>
          <cell r="B629" t="str">
            <v>写真</v>
          </cell>
          <cell r="D629" t="str">
            <v>大阪府和泉市福瀬町</v>
          </cell>
          <cell r="E629">
            <v>64</v>
          </cell>
        </row>
        <row r="630">
          <cell r="A630" t="str">
            <v>H20</v>
          </cell>
          <cell r="B630" t="str">
            <v>写真</v>
          </cell>
          <cell r="D630" t="str">
            <v>大阪府泉大津市東助松町</v>
          </cell>
          <cell r="E630">
            <v>85</v>
          </cell>
        </row>
        <row r="631">
          <cell r="A631" t="str">
            <v>H20</v>
          </cell>
          <cell r="B631" t="str">
            <v>写真</v>
          </cell>
          <cell r="D631" t="str">
            <v>大阪府岸和田市岡山町</v>
          </cell>
          <cell r="E631">
            <v>77</v>
          </cell>
        </row>
        <row r="632">
          <cell r="A632" t="str">
            <v>H20</v>
          </cell>
          <cell r="B632" t="str">
            <v>写真</v>
          </cell>
          <cell r="D632" t="str">
            <v>大阪府堺市中区八田西町</v>
          </cell>
          <cell r="E632">
            <v>75</v>
          </cell>
        </row>
        <row r="633">
          <cell r="A633" t="str">
            <v>H20</v>
          </cell>
          <cell r="B633" t="str">
            <v>写真</v>
          </cell>
          <cell r="D633" t="str">
            <v>大阪府貝塚市久保</v>
          </cell>
          <cell r="E633">
            <v>72</v>
          </cell>
        </row>
        <row r="634">
          <cell r="A634" t="str">
            <v>H20</v>
          </cell>
          <cell r="B634" t="str">
            <v>写真</v>
          </cell>
          <cell r="D634" t="str">
            <v>大阪府岸和田市岸城町</v>
          </cell>
          <cell r="E634">
            <v>75</v>
          </cell>
        </row>
        <row r="635">
          <cell r="A635" t="str">
            <v>H20</v>
          </cell>
          <cell r="B635" t="str">
            <v>写真</v>
          </cell>
          <cell r="D635" t="str">
            <v>大阪府岸和田市春木旭町</v>
          </cell>
          <cell r="E635">
            <v>66</v>
          </cell>
        </row>
        <row r="636">
          <cell r="A636" t="str">
            <v>H20</v>
          </cell>
          <cell r="B636" t="str">
            <v>写真</v>
          </cell>
          <cell r="D636" t="str">
            <v>大阪府岸和田市南町</v>
          </cell>
          <cell r="E636">
            <v>68</v>
          </cell>
        </row>
        <row r="637">
          <cell r="A637" t="str">
            <v>H20</v>
          </cell>
          <cell r="B637" t="str">
            <v>写真</v>
          </cell>
          <cell r="D637" t="str">
            <v>大阪府岸和田市大工町</v>
          </cell>
          <cell r="E637">
            <v>44</v>
          </cell>
        </row>
        <row r="638">
          <cell r="A638" t="str">
            <v>H20</v>
          </cell>
          <cell r="B638" t="str">
            <v>写真</v>
          </cell>
          <cell r="D638" t="str">
            <v>大阪府岸和田市下池田町</v>
          </cell>
          <cell r="E638">
            <v>74</v>
          </cell>
        </row>
        <row r="639">
          <cell r="A639" t="str">
            <v>H20</v>
          </cell>
          <cell r="B639" t="str">
            <v>写真</v>
          </cell>
          <cell r="D639" t="str">
            <v>大阪府貝塚市三ケ山</v>
          </cell>
          <cell r="E639">
            <v>66</v>
          </cell>
        </row>
        <row r="640">
          <cell r="A640" t="str">
            <v>H20</v>
          </cell>
          <cell r="B640" t="str">
            <v>写真</v>
          </cell>
          <cell r="D640" t="str">
            <v>大阪府岸和田市南町</v>
          </cell>
          <cell r="E640">
            <v>62</v>
          </cell>
        </row>
        <row r="641">
          <cell r="A641" t="str">
            <v>H20</v>
          </cell>
          <cell r="B641" t="str">
            <v>写真</v>
          </cell>
          <cell r="D641" t="str">
            <v>大阪府岸和田市岸城町</v>
          </cell>
          <cell r="E641">
            <v>76</v>
          </cell>
        </row>
        <row r="642">
          <cell r="A642" t="str">
            <v>H20</v>
          </cell>
          <cell r="B642" t="str">
            <v>写真</v>
          </cell>
          <cell r="D642" t="str">
            <v>大阪府岸和田市並松町</v>
          </cell>
          <cell r="E642">
            <v>72</v>
          </cell>
        </row>
        <row r="643">
          <cell r="A643" t="str">
            <v>H20</v>
          </cell>
          <cell r="B643" t="str">
            <v>写真</v>
          </cell>
          <cell r="D643" t="str">
            <v>大阪府貝塚市名越</v>
          </cell>
          <cell r="E643">
            <v>77</v>
          </cell>
        </row>
        <row r="644">
          <cell r="A644" t="str">
            <v>H20</v>
          </cell>
          <cell r="B644" t="str">
            <v>写真</v>
          </cell>
          <cell r="D644" t="str">
            <v>大阪府貝塚市清児</v>
          </cell>
          <cell r="E644">
            <v>64</v>
          </cell>
        </row>
        <row r="645">
          <cell r="A645" t="str">
            <v>H20</v>
          </cell>
          <cell r="B645" t="str">
            <v>写真</v>
          </cell>
          <cell r="D645" t="str">
            <v>大阪府貝塚市津田南町</v>
          </cell>
          <cell r="E645">
            <v>60</v>
          </cell>
        </row>
        <row r="646">
          <cell r="A646" t="str">
            <v>H20</v>
          </cell>
          <cell r="B646" t="str">
            <v>写真</v>
          </cell>
          <cell r="D646" t="str">
            <v>大阪府大阪市福島区鷺洲</v>
          </cell>
          <cell r="E646">
            <v>70</v>
          </cell>
        </row>
        <row r="647">
          <cell r="A647" t="str">
            <v>H20</v>
          </cell>
          <cell r="B647" t="str">
            <v>写真</v>
          </cell>
          <cell r="D647" t="str">
            <v>大阪府岸和田市吉井町</v>
          </cell>
          <cell r="E647">
            <v>64</v>
          </cell>
        </row>
        <row r="648">
          <cell r="A648" t="str">
            <v>H20</v>
          </cell>
          <cell r="B648" t="str">
            <v>写真</v>
          </cell>
          <cell r="D648" t="str">
            <v>大阪府岸和田市加守町</v>
          </cell>
          <cell r="E648">
            <v>57</v>
          </cell>
        </row>
        <row r="649">
          <cell r="A649" t="str">
            <v>H20</v>
          </cell>
          <cell r="B649" t="str">
            <v>写真</v>
          </cell>
          <cell r="D649" t="str">
            <v>大阪府貝塚市脇浜</v>
          </cell>
          <cell r="E649">
            <v>70</v>
          </cell>
        </row>
        <row r="650">
          <cell r="A650" t="str">
            <v>H20</v>
          </cell>
          <cell r="B650" t="str">
            <v>写真</v>
          </cell>
          <cell r="D650" t="str">
            <v>大阪府岸和田市上松町</v>
          </cell>
          <cell r="E650">
            <v>73</v>
          </cell>
        </row>
        <row r="651">
          <cell r="A651" t="str">
            <v>H20</v>
          </cell>
          <cell r="B651" t="str">
            <v>写真</v>
          </cell>
          <cell r="D651" t="str">
            <v>大阪府岸和田市下池田町</v>
          </cell>
          <cell r="E651">
            <v>71</v>
          </cell>
        </row>
        <row r="652">
          <cell r="A652" t="str">
            <v>H20</v>
          </cell>
          <cell r="B652" t="str">
            <v>写真</v>
          </cell>
          <cell r="D652" t="str">
            <v>大阪府岸和田市沼町</v>
          </cell>
          <cell r="E652">
            <v>59</v>
          </cell>
        </row>
        <row r="653">
          <cell r="A653" t="str">
            <v>H20</v>
          </cell>
          <cell r="B653" t="str">
            <v>写真</v>
          </cell>
          <cell r="D653" t="str">
            <v>大阪府岸和田市内畑町</v>
          </cell>
          <cell r="E653">
            <v>18</v>
          </cell>
        </row>
        <row r="654">
          <cell r="A654" t="str">
            <v>H20</v>
          </cell>
          <cell r="B654" t="str">
            <v>写真</v>
          </cell>
          <cell r="D654" t="str">
            <v>大阪府岸和田市真上町</v>
          </cell>
          <cell r="E654">
            <v>51</v>
          </cell>
        </row>
        <row r="655">
          <cell r="A655" t="str">
            <v>H20</v>
          </cell>
          <cell r="B655" t="str">
            <v>写真</v>
          </cell>
          <cell r="D655" t="str">
            <v>大阪府阪南市舞</v>
          </cell>
          <cell r="E655">
            <v>54</v>
          </cell>
        </row>
        <row r="656">
          <cell r="A656" t="str">
            <v>H20</v>
          </cell>
          <cell r="B656" t="str">
            <v>写真</v>
          </cell>
          <cell r="D656" t="str">
            <v>大阪府堺市西区鳳東町</v>
          </cell>
          <cell r="E656">
            <v>57</v>
          </cell>
        </row>
        <row r="657">
          <cell r="A657" t="str">
            <v>H20</v>
          </cell>
          <cell r="B657" t="str">
            <v>俳画</v>
          </cell>
          <cell r="D657" t="str">
            <v>大阪府岸和田市野田町</v>
          </cell>
          <cell r="E657">
            <v>64</v>
          </cell>
        </row>
        <row r="658">
          <cell r="A658" t="str">
            <v>H20</v>
          </cell>
          <cell r="B658" t="str">
            <v>俳画</v>
          </cell>
          <cell r="D658" t="str">
            <v>大阪府岸和田市野田町</v>
          </cell>
          <cell r="E658">
            <v>77</v>
          </cell>
        </row>
        <row r="659">
          <cell r="A659" t="str">
            <v>H20</v>
          </cell>
          <cell r="B659" t="str">
            <v>俳画</v>
          </cell>
          <cell r="D659" t="str">
            <v>大阪府岸和田市流木町</v>
          </cell>
          <cell r="E659">
            <v>80</v>
          </cell>
        </row>
        <row r="660">
          <cell r="A660" t="str">
            <v>H20</v>
          </cell>
          <cell r="B660" t="str">
            <v>俳画</v>
          </cell>
          <cell r="D660" t="str">
            <v>大阪府岸和田市土生町</v>
          </cell>
          <cell r="E660">
            <v>67</v>
          </cell>
        </row>
        <row r="661">
          <cell r="A661" t="str">
            <v>H20</v>
          </cell>
          <cell r="B661" t="str">
            <v>俳画</v>
          </cell>
          <cell r="D661" t="str">
            <v>大阪府岸和田市吉井町</v>
          </cell>
          <cell r="E661">
            <v>83</v>
          </cell>
        </row>
        <row r="662">
          <cell r="A662" t="str">
            <v>H20</v>
          </cell>
          <cell r="B662" t="str">
            <v>俳画</v>
          </cell>
          <cell r="D662" t="str">
            <v>大阪府泉佐野市大宮町</v>
          </cell>
          <cell r="E662">
            <v>71</v>
          </cell>
        </row>
        <row r="663">
          <cell r="A663" t="str">
            <v>H20</v>
          </cell>
          <cell r="B663" t="str">
            <v>俳画</v>
          </cell>
          <cell r="D663" t="str">
            <v>大阪府岸和田市上松町</v>
          </cell>
          <cell r="E663">
            <v>67</v>
          </cell>
        </row>
        <row r="664">
          <cell r="A664" t="str">
            <v>H20</v>
          </cell>
          <cell r="B664" t="str">
            <v>俳画</v>
          </cell>
          <cell r="D664" t="str">
            <v>大阪府岸和田市下野町</v>
          </cell>
          <cell r="E664">
            <v>70</v>
          </cell>
        </row>
        <row r="665">
          <cell r="A665" t="str">
            <v>H20</v>
          </cell>
          <cell r="B665" t="str">
            <v>俳画</v>
          </cell>
          <cell r="D665" t="str">
            <v>大阪府泉佐野市市場西</v>
          </cell>
          <cell r="E665">
            <v>77</v>
          </cell>
        </row>
        <row r="666">
          <cell r="A666" t="str">
            <v>H20</v>
          </cell>
          <cell r="B666" t="str">
            <v>俳画</v>
          </cell>
          <cell r="D666" t="str">
            <v>大阪府岸和田市阿間河滝町</v>
          </cell>
          <cell r="E666">
            <v>57</v>
          </cell>
        </row>
        <row r="667">
          <cell r="A667" t="str">
            <v>H20</v>
          </cell>
          <cell r="B667" t="str">
            <v>俳画</v>
          </cell>
          <cell r="D667" t="str">
            <v>大阪府岸和田市土生滝町</v>
          </cell>
          <cell r="E667">
            <v>60</v>
          </cell>
        </row>
        <row r="668">
          <cell r="A668" t="str">
            <v>H20</v>
          </cell>
          <cell r="B668" t="str">
            <v>俳画</v>
          </cell>
          <cell r="D668" t="str">
            <v>大阪府岸和田市葛城町</v>
          </cell>
          <cell r="E668">
            <v>58</v>
          </cell>
        </row>
        <row r="669">
          <cell r="A669" t="str">
            <v>H20</v>
          </cell>
          <cell r="B669" t="str">
            <v>俳画</v>
          </cell>
          <cell r="D669" t="str">
            <v>大阪府岸和田市阿間河滝町</v>
          </cell>
          <cell r="E669">
            <v>40</v>
          </cell>
        </row>
        <row r="670">
          <cell r="A670" t="str">
            <v>H20</v>
          </cell>
          <cell r="B670" t="str">
            <v>俳画</v>
          </cell>
          <cell r="D670" t="str">
            <v>大阪府岸和田市野田町</v>
          </cell>
          <cell r="E670">
            <v>73</v>
          </cell>
        </row>
        <row r="671">
          <cell r="A671" t="str">
            <v>H20</v>
          </cell>
          <cell r="B671" t="str">
            <v>俳画</v>
          </cell>
          <cell r="D671" t="str">
            <v>大阪府岸和田市野田町</v>
          </cell>
          <cell r="E671">
            <v>76</v>
          </cell>
        </row>
        <row r="672">
          <cell r="A672" t="str">
            <v>H20</v>
          </cell>
          <cell r="B672" t="str">
            <v>俳画</v>
          </cell>
          <cell r="D672" t="str">
            <v>大阪府岸和田市野田町</v>
          </cell>
          <cell r="E672">
            <v>71</v>
          </cell>
        </row>
        <row r="673">
          <cell r="A673" t="str">
            <v>H20</v>
          </cell>
          <cell r="B673" t="str">
            <v>俳画</v>
          </cell>
          <cell r="D673" t="str">
            <v>大阪府岸和田市野田町</v>
          </cell>
          <cell r="E673">
            <v>67</v>
          </cell>
        </row>
        <row r="674">
          <cell r="A674" t="str">
            <v>H20</v>
          </cell>
          <cell r="B674" t="str">
            <v>俳画</v>
          </cell>
          <cell r="D674" t="str">
            <v>大阪府岸和田市加守町</v>
          </cell>
          <cell r="E674">
            <v>79</v>
          </cell>
        </row>
        <row r="675">
          <cell r="A675" t="str">
            <v>H20</v>
          </cell>
          <cell r="B675" t="str">
            <v>俳画</v>
          </cell>
          <cell r="D675" t="str">
            <v>大阪府岸和田市阿間河滝町</v>
          </cell>
          <cell r="E675">
            <v>47</v>
          </cell>
        </row>
        <row r="676">
          <cell r="A676" t="str">
            <v>H20</v>
          </cell>
          <cell r="B676" t="str">
            <v>俳画</v>
          </cell>
          <cell r="D676" t="str">
            <v>大阪府岸和田市行遇町</v>
          </cell>
          <cell r="E676">
            <v>64</v>
          </cell>
        </row>
        <row r="677">
          <cell r="A677" t="str">
            <v>H20</v>
          </cell>
          <cell r="B677" t="str">
            <v>俳画</v>
          </cell>
          <cell r="D677" t="str">
            <v>大阪府岸和田市小松里町</v>
          </cell>
          <cell r="E677">
            <v>60</v>
          </cell>
        </row>
        <row r="678">
          <cell r="A678" t="str">
            <v>H20</v>
          </cell>
          <cell r="B678" t="str">
            <v>俳画</v>
          </cell>
          <cell r="D678" t="str">
            <v>大阪府貝塚市清児</v>
          </cell>
          <cell r="E678">
            <v>72</v>
          </cell>
        </row>
        <row r="679">
          <cell r="A679" t="str">
            <v>H20</v>
          </cell>
          <cell r="B679" t="str">
            <v>俳画</v>
          </cell>
          <cell r="D679" t="str">
            <v>大阪府泉南市信達牧野</v>
          </cell>
          <cell r="E679">
            <v>68</v>
          </cell>
        </row>
        <row r="680">
          <cell r="A680" t="str">
            <v>H20</v>
          </cell>
          <cell r="B680" t="str">
            <v>俳画</v>
          </cell>
          <cell r="D680" t="str">
            <v>大阪府岸和田市小松里町</v>
          </cell>
          <cell r="E680">
            <v>75</v>
          </cell>
        </row>
        <row r="681">
          <cell r="A681" t="str">
            <v>H20</v>
          </cell>
          <cell r="B681" t="str">
            <v>俳画</v>
          </cell>
          <cell r="D681" t="str">
            <v>大阪府岸和田市岡山町</v>
          </cell>
          <cell r="E681">
            <v>60</v>
          </cell>
        </row>
        <row r="682">
          <cell r="A682" t="str">
            <v>H20</v>
          </cell>
          <cell r="B682" t="str">
            <v>俳画</v>
          </cell>
          <cell r="D682" t="str">
            <v>大阪府岸和田市今木町</v>
          </cell>
          <cell r="E682">
            <v>64</v>
          </cell>
        </row>
        <row r="683">
          <cell r="A683" t="str">
            <v>H20</v>
          </cell>
          <cell r="B683" t="str">
            <v>俳画</v>
          </cell>
          <cell r="D683" t="str">
            <v>大阪府岸和田市東ケ丘町</v>
          </cell>
          <cell r="E683">
            <v>75</v>
          </cell>
        </row>
        <row r="684">
          <cell r="A684" t="str">
            <v>H20</v>
          </cell>
          <cell r="B684" t="str">
            <v>俳画</v>
          </cell>
          <cell r="D684" t="str">
            <v>大阪府岸和田市八阪町</v>
          </cell>
          <cell r="E684">
            <v>49</v>
          </cell>
        </row>
        <row r="685">
          <cell r="A685" t="str">
            <v>H20</v>
          </cell>
          <cell r="B685" t="str">
            <v>俳画</v>
          </cell>
          <cell r="D685" t="str">
            <v>大阪府岸和田市岡山町</v>
          </cell>
          <cell r="E685">
            <v>77</v>
          </cell>
        </row>
        <row r="686">
          <cell r="A686" t="str">
            <v>H20</v>
          </cell>
          <cell r="B686" t="str">
            <v>俳画</v>
          </cell>
          <cell r="D686" t="str">
            <v>大阪府和泉市唐国町</v>
          </cell>
        </row>
        <row r="687">
          <cell r="A687" t="str">
            <v>H20</v>
          </cell>
          <cell r="B687" t="str">
            <v>俳画</v>
          </cell>
          <cell r="D687" t="str">
            <v>大阪府泉佐野市葵町</v>
          </cell>
          <cell r="E687">
            <v>62</v>
          </cell>
        </row>
        <row r="688">
          <cell r="A688" t="str">
            <v>H21</v>
          </cell>
          <cell r="B688" t="str">
            <v>洋画</v>
          </cell>
          <cell r="D688" t="str">
            <v>岸和田市内畑町</v>
          </cell>
          <cell r="E688">
            <v>60</v>
          </cell>
        </row>
        <row r="689">
          <cell r="A689" t="str">
            <v>H21</v>
          </cell>
          <cell r="B689" t="str">
            <v>洋画</v>
          </cell>
          <cell r="D689" t="str">
            <v>大阪府泉南郡岬町淡輪</v>
          </cell>
          <cell r="E689">
            <v>66</v>
          </cell>
        </row>
        <row r="690">
          <cell r="A690" t="str">
            <v>H21</v>
          </cell>
          <cell r="B690" t="str">
            <v>洋画</v>
          </cell>
          <cell r="D690" t="str">
            <v>岸和田市小松里町</v>
          </cell>
          <cell r="E690">
            <v>41</v>
          </cell>
        </row>
        <row r="691">
          <cell r="A691" t="str">
            <v>H21</v>
          </cell>
          <cell r="B691" t="str">
            <v>洋画</v>
          </cell>
          <cell r="D691" t="str">
            <v>泉南市新家</v>
          </cell>
          <cell r="E691">
            <v>60</v>
          </cell>
        </row>
        <row r="692">
          <cell r="A692" t="str">
            <v>H21</v>
          </cell>
          <cell r="B692" t="str">
            <v>洋画</v>
          </cell>
          <cell r="D692" t="str">
            <v>岸和田市門前町</v>
          </cell>
          <cell r="E692">
            <v>69</v>
          </cell>
        </row>
        <row r="693">
          <cell r="A693" t="str">
            <v>H21</v>
          </cell>
          <cell r="B693" t="str">
            <v>洋画</v>
          </cell>
          <cell r="D693" t="str">
            <v>岸和田市岡山町</v>
          </cell>
          <cell r="E693">
            <v>79</v>
          </cell>
        </row>
        <row r="694">
          <cell r="A694" t="str">
            <v>H21</v>
          </cell>
          <cell r="B694" t="str">
            <v>洋画</v>
          </cell>
          <cell r="D694" t="str">
            <v>阪南市鳥取</v>
          </cell>
          <cell r="E694">
            <v>64</v>
          </cell>
        </row>
        <row r="695">
          <cell r="A695" t="str">
            <v>H21</v>
          </cell>
          <cell r="B695" t="str">
            <v>洋画</v>
          </cell>
          <cell r="D695" t="str">
            <v>大阪府泉南郡熊取町山の手台</v>
          </cell>
          <cell r="E695">
            <v>66</v>
          </cell>
        </row>
        <row r="696">
          <cell r="A696" t="str">
            <v>H21</v>
          </cell>
          <cell r="B696" t="str">
            <v>洋画</v>
          </cell>
          <cell r="D696" t="str">
            <v>岸和田市小松里町</v>
          </cell>
          <cell r="E696">
            <v>75</v>
          </cell>
        </row>
        <row r="697">
          <cell r="A697" t="str">
            <v>H21</v>
          </cell>
          <cell r="B697" t="str">
            <v>洋画</v>
          </cell>
          <cell r="D697" t="str">
            <v>岸和田市稲葉町</v>
          </cell>
          <cell r="E697">
            <v>56</v>
          </cell>
        </row>
        <row r="698">
          <cell r="A698" t="str">
            <v>H21</v>
          </cell>
          <cell r="B698" t="str">
            <v>洋画</v>
          </cell>
          <cell r="D698" t="str">
            <v>泉大津市昭和町</v>
          </cell>
          <cell r="E698">
            <v>44</v>
          </cell>
        </row>
        <row r="699">
          <cell r="A699" t="str">
            <v>H21</v>
          </cell>
          <cell r="B699" t="str">
            <v>洋画</v>
          </cell>
          <cell r="D699" t="str">
            <v>堺市西区浜寺昭和町</v>
          </cell>
          <cell r="E699">
            <v>78</v>
          </cell>
        </row>
        <row r="700">
          <cell r="A700" t="str">
            <v>H21</v>
          </cell>
          <cell r="B700" t="str">
            <v>洋画</v>
          </cell>
          <cell r="D700" t="str">
            <v>岸和田市小松里町</v>
          </cell>
          <cell r="E700">
            <v>70</v>
          </cell>
        </row>
        <row r="701">
          <cell r="A701" t="str">
            <v>H21</v>
          </cell>
          <cell r="B701" t="str">
            <v>洋画</v>
          </cell>
          <cell r="D701" t="str">
            <v>岸和田市尾生町</v>
          </cell>
          <cell r="E701">
            <v>48</v>
          </cell>
        </row>
        <row r="702">
          <cell r="A702" t="str">
            <v>H21</v>
          </cell>
          <cell r="B702" t="str">
            <v>洋画</v>
          </cell>
          <cell r="D702" t="str">
            <v>岸和田市箕土路町</v>
          </cell>
          <cell r="E702">
            <v>68</v>
          </cell>
        </row>
        <row r="703">
          <cell r="A703" t="str">
            <v>H21</v>
          </cell>
          <cell r="B703" t="str">
            <v>洋画</v>
          </cell>
          <cell r="D703" t="str">
            <v>岸和田市下池田町</v>
          </cell>
          <cell r="E703">
            <v>76</v>
          </cell>
        </row>
        <row r="704">
          <cell r="A704" t="str">
            <v>H21</v>
          </cell>
          <cell r="B704" t="str">
            <v>洋画</v>
          </cell>
          <cell r="D704" t="str">
            <v>岸和田市小松里町</v>
          </cell>
          <cell r="E704">
            <v>82</v>
          </cell>
        </row>
        <row r="705">
          <cell r="A705" t="str">
            <v>H21</v>
          </cell>
          <cell r="B705" t="str">
            <v>洋画</v>
          </cell>
          <cell r="D705" t="str">
            <v>大阪府泉南郡熊取町山の手台</v>
          </cell>
          <cell r="E705">
            <v>67</v>
          </cell>
        </row>
        <row r="706">
          <cell r="A706" t="str">
            <v>H21</v>
          </cell>
          <cell r="B706" t="str">
            <v>洋画</v>
          </cell>
          <cell r="D706" t="str">
            <v>岸和田市上松町</v>
          </cell>
          <cell r="E706">
            <v>65</v>
          </cell>
        </row>
        <row r="707">
          <cell r="A707" t="str">
            <v>H21</v>
          </cell>
          <cell r="B707" t="str">
            <v>洋画</v>
          </cell>
          <cell r="D707" t="str">
            <v>岸和田市大町</v>
          </cell>
          <cell r="E707">
            <v>66</v>
          </cell>
        </row>
        <row r="708">
          <cell r="A708" t="str">
            <v>H21</v>
          </cell>
          <cell r="B708" t="str">
            <v>洋画</v>
          </cell>
          <cell r="D708" t="str">
            <v>岸和田市大町</v>
          </cell>
          <cell r="E708">
            <v>65</v>
          </cell>
        </row>
        <row r="709">
          <cell r="A709" t="str">
            <v>H21</v>
          </cell>
          <cell r="B709" t="str">
            <v>洋画</v>
          </cell>
          <cell r="D709" t="str">
            <v>大阪府泉南郡熊取町山の手台</v>
          </cell>
          <cell r="E709">
            <v>75</v>
          </cell>
        </row>
        <row r="710">
          <cell r="A710" t="str">
            <v>H21</v>
          </cell>
          <cell r="B710" t="str">
            <v>洋画</v>
          </cell>
          <cell r="D710" t="str">
            <v>岸和田市東ケ丘町</v>
          </cell>
          <cell r="E710">
            <v>74</v>
          </cell>
        </row>
        <row r="711">
          <cell r="A711" t="str">
            <v>H21</v>
          </cell>
          <cell r="B711" t="str">
            <v>洋画</v>
          </cell>
          <cell r="D711" t="str">
            <v>岸和田市小松里町</v>
          </cell>
          <cell r="E711">
            <v>74</v>
          </cell>
        </row>
        <row r="712">
          <cell r="A712" t="str">
            <v>H21</v>
          </cell>
          <cell r="B712" t="str">
            <v>洋画</v>
          </cell>
          <cell r="D712" t="str">
            <v>岸和田市池尻町</v>
          </cell>
          <cell r="E712">
            <v>67</v>
          </cell>
        </row>
        <row r="713">
          <cell r="A713" t="str">
            <v>H21</v>
          </cell>
          <cell r="B713" t="str">
            <v>洋画</v>
          </cell>
          <cell r="D713" t="str">
            <v>阪南市舞</v>
          </cell>
          <cell r="E713">
            <v>64</v>
          </cell>
        </row>
        <row r="714">
          <cell r="A714" t="str">
            <v>H21</v>
          </cell>
          <cell r="B714" t="str">
            <v>洋画</v>
          </cell>
          <cell r="D714" t="str">
            <v>岸和田市葛城町</v>
          </cell>
          <cell r="E714">
            <v>76</v>
          </cell>
        </row>
        <row r="715">
          <cell r="A715" t="str">
            <v>H21</v>
          </cell>
          <cell r="B715" t="str">
            <v>洋画</v>
          </cell>
          <cell r="D715" t="str">
            <v>岸和田市額原町</v>
          </cell>
          <cell r="E715">
            <v>65</v>
          </cell>
        </row>
        <row r="716">
          <cell r="A716" t="str">
            <v>H21</v>
          </cell>
          <cell r="B716" t="str">
            <v>洋画</v>
          </cell>
          <cell r="D716" t="str">
            <v>岸和田市東ケ丘町</v>
          </cell>
          <cell r="E716">
            <v>72</v>
          </cell>
        </row>
        <row r="717">
          <cell r="A717" t="str">
            <v>H21</v>
          </cell>
          <cell r="B717" t="str">
            <v>洋画</v>
          </cell>
          <cell r="D717" t="str">
            <v>岸和田市畑町</v>
          </cell>
          <cell r="E717">
            <v>70</v>
          </cell>
        </row>
        <row r="718">
          <cell r="A718" t="str">
            <v>H21</v>
          </cell>
          <cell r="B718" t="str">
            <v>洋画</v>
          </cell>
          <cell r="D718" t="str">
            <v>阪南市舞</v>
          </cell>
          <cell r="E718">
            <v>65</v>
          </cell>
        </row>
        <row r="719">
          <cell r="A719" t="str">
            <v>H21</v>
          </cell>
          <cell r="B719" t="str">
            <v>洋画</v>
          </cell>
          <cell r="D719" t="str">
            <v>泉大津市森町</v>
          </cell>
          <cell r="E719">
            <v>69</v>
          </cell>
        </row>
        <row r="720">
          <cell r="A720" t="str">
            <v>H21</v>
          </cell>
          <cell r="B720" t="str">
            <v>洋画</v>
          </cell>
          <cell r="D720" t="str">
            <v>貝塚市王子</v>
          </cell>
          <cell r="E720">
            <v>93</v>
          </cell>
        </row>
        <row r="721">
          <cell r="A721" t="str">
            <v>H21</v>
          </cell>
          <cell r="B721" t="str">
            <v>洋画</v>
          </cell>
          <cell r="D721" t="str">
            <v>阪南市鳥取中</v>
          </cell>
          <cell r="E721">
            <v>71</v>
          </cell>
        </row>
        <row r="722">
          <cell r="A722" t="str">
            <v>H21</v>
          </cell>
          <cell r="B722" t="str">
            <v>洋画</v>
          </cell>
          <cell r="D722" t="str">
            <v>高石市加茂</v>
          </cell>
          <cell r="E722">
            <v>74</v>
          </cell>
        </row>
        <row r="723">
          <cell r="A723" t="str">
            <v>H21</v>
          </cell>
          <cell r="B723" t="str">
            <v>洋画</v>
          </cell>
          <cell r="D723" t="str">
            <v>岸和田市葛城町</v>
          </cell>
          <cell r="E723">
            <v>80</v>
          </cell>
        </row>
        <row r="724">
          <cell r="A724" t="str">
            <v>H21</v>
          </cell>
          <cell r="B724" t="str">
            <v>洋画</v>
          </cell>
          <cell r="D724" t="str">
            <v>岸和田市春木本町</v>
          </cell>
          <cell r="E724">
            <v>84</v>
          </cell>
        </row>
        <row r="725">
          <cell r="A725" t="str">
            <v>H21</v>
          </cell>
          <cell r="B725" t="str">
            <v>洋画</v>
          </cell>
          <cell r="D725" t="str">
            <v>岸和田市葛城町</v>
          </cell>
          <cell r="E725">
            <v>84</v>
          </cell>
        </row>
        <row r="726">
          <cell r="A726" t="str">
            <v>H21</v>
          </cell>
          <cell r="B726" t="str">
            <v>洋画</v>
          </cell>
          <cell r="D726" t="str">
            <v>岸和田市南上町</v>
          </cell>
          <cell r="E726">
            <v>73</v>
          </cell>
        </row>
        <row r="727">
          <cell r="A727" t="str">
            <v>H21</v>
          </cell>
          <cell r="B727" t="str">
            <v>洋画</v>
          </cell>
          <cell r="D727" t="str">
            <v>大阪府泉南郡熊取町山の手台</v>
          </cell>
          <cell r="E727">
            <v>73</v>
          </cell>
        </row>
        <row r="728">
          <cell r="A728" t="str">
            <v>H21</v>
          </cell>
          <cell r="B728" t="str">
            <v>洋画</v>
          </cell>
          <cell r="D728" t="str">
            <v>枚方市黄金野</v>
          </cell>
          <cell r="E728">
            <v>79</v>
          </cell>
        </row>
        <row r="729">
          <cell r="A729" t="str">
            <v>H21</v>
          </cell>
          <cell r="B729" t="str">
            <v>洋画</v>
          </cell>
          <cell r="D729" t="str">
            <v>和泉市上町</v>
          </cell>
          <cell r="E729">
            <v>67</v>
          </cell>
        </row>
        <row r="730">
          <cell r="A730" t="str">
            <v>H21</v>
          </cell>
          <cell r="B730" t="str">
            <v>洋画</v>
          </cell>
          <cell r="D730" t="str">
            <v>岸和田市東ケ丘町</v>
          </cell>
          <cell r="E730">
            <v>64</v>
          </cell>
        </row>
        <row r="731">
          <cell r="A731" t="str">
            <v>H21</v>
          </cell>
          <cell r="B731" t="str">
            <v>洋画</v>
          </cell>
          <cell r="D731" t="str">
            <v>岸和田市東ケ丘町</v>
          </cell>
          <cell r="E731">
            <v>65</v>
          </cell>
        </row>
        <row r="732">
          <cell r="A732" t="str">
            <v>H21</v>
          </cell>
          <cell r="B732" t="str">
            <v>洋画</v>
          </cell>
          <cell r="D732" t="str">
            <v>岸和田市東ケ丘町</v>
          </cell>
          <cell r="E732">
            <v>81</v>
          </cell>
        </row>
        <row r="733">
          <cell r="A733" t="str">
            <v>H21</v>
          </cell>
          <cell r="B733" t="str">
            <v>洋画</v>
          </cell>
          <cell r="D733" t="str">
            <v>和泉市弥生町</v>
          </cell>
          <cell r="E733">
            <v>74</v>
          </cell>
        </row>
        <row r="734">
          <cell r="A734" t="str">
            <v>H21</v>
          </cell>
          <cell r="B734" t="str">
            <v>洋画</v>
          </cell>
          <cell r="D734" t="str">
            <v>貝塚市久保</v>
          </cell>
          <cell r="E734">
            <v>61</v>
          </cell>
        </row>
        <row r="735">
          <cell r="A735" t="str">
            <v>H21</v>
          </cell>
          <cell r="B735" t="str">
            <v>洋画</v>
          </cell>
          <cell r="D735" t="str">
            <v>岸和田市大町</v>
          </cell>
          <cell r="E735">
            <v>61</v>
          </cell>
        </row>
        <row r="736">
          <cell r="A736" t="str">
            <v>H21</v>
          </cell>
          <cell r="B736" t="str">
            <v>洋画</v>
          </cell>
          <cell r="D736" t="str">
            <v>岸和田市上松町</v>
          </cell>
          <cell r="E736">
            <v>65</v>
          </cell>
        </row>
        <row r="737">
          <cell r="A737" t="str">
            <v>H21</v>
          </cell>
          <cell r="B737" t="str">
            <v>洋画</v>
          </cell>
          <cell r="D737" t="str">
            <v>岸和田市池尻町</v>
          </cell>
          <cell r="E737">
            <v>66</v>
          </cell>
        </row>
        <row r="738">
          <cell r="A738" t="str">
            <v>H21</v>
          </cell>
          <cell r="B738" t="str">
            <v>洋画</v>
          </cell>
          <cell r="D738" t="str">
            <v>泉南郡熊取町希望が丘</v>
          </cell>
          <cell r="E738">
            <v>65</v>
          </cell>
        </row>
        <row r="739">
          <cell r="A739" t="str">
            <v>H21</v>
          </cell>
          <cell r="B739" t="str">
            <v>洋画</v>
          </cell>
          <cell r="D739" t="str">
            <v>和泉市はつが野</v>
          </cell>
          <cell r="E739">
            <v>88</v>
          </cell>
        </row>
        <row r="740">
          <cell r="A740" t="str">
            <v>H21</v>
          </cell>
          <cell r="B740" t="str">
            <v>洋画</v>
          </cell>
          <cell r="D740" t="str">
            <v>高石市加茂</v>
          </cell>
          <cell r="E740">
            <v>67</v>
          </cell>
        </row>
        <row r="741">
          <cell r="A741" t="str">
            <v>H21</v>
          </cell>
          <cell r="B741" t="str">
            <v>洋画</v>
          </cell>
          <cell r="D741" t="str">
            <v>高石市千代田</v>
          </cell>
          <cell r="E741">
            <v>69</v>
          </cell>
        </row>
        <row r="742">
          <cell r="A742" t="str">
            <v>H21</v>
          </cell>
          <cell r="B742" t="str">
            <v>洋画</v>
          </cell>
          <cell r="D742" t="str">
            <v>堺市北区新金岡町</v>
          </cell>
          <cell r="E742">
            <v>67</v>
          </cell>
        </row>
        <row r="743">
          <cell r="A743" t="str">
            <v>H21</v>
          </cell>
          <cell r="B743" t="str">
            <v>洋画</v>
          </cell>
          <cell r="D743" t="str">
            <v>岸和田市箕土路町</v>
          </cell>
          <cell r="E743">
            <v>67</v>
          </cell>
        </row>
        <row r="744">
          <cell r="A744" t="str">
            <v>H21</v>
          </cell>
          <cell r="B744" t="str">
            <v>洋画</v>
          </cell>
          <cell r="D744" t="str">
            <v>泉南郡熊取町小垣内</v>
          </cell>
          <cell r="E744">
            <v>73</v>
          </cell>
        </row>
        <row r="745">
          <cell r="A745" t="str">
            <v>H21</v>
          </cell>
          <cell r="B745" t="str">
            <v>洋画</v>
          </cell>
          <cell r="D745" t="str">
            <v>泉南市信達市場</v>
          </cell>
          <cell r="E745">
            <v>68</v>
          </cell>
        </row>
        <row r="746">
          <cell r="A746" t="str">
            <v>H21</v>
          </cell>
          <cell r="B746" t="str">
            <v>洋画</v>
          </cell>
          <cell r="D746" t="str">
            <v>岸和田市上松町</v>
          </cell>
          <cell r="E746">
            <v>58</v>
          </cell>
        </row>
        <row r="747">
          <cell r="A747" t="str">
            <v>H21</v>
          </cell>
          <cell r="B747" t="str">
            <v>洋画</v>
          </cell>
          <cell r="D747" t="str">
            <v>岸和田市東ケ丘町</v>
          </cell>
          <cell r="E747">
            <v>65</v>
          </cell>
        </row>
        <row r="748">
          <cell r="A748" t="str">
            <v>H21</v>
          </cell>
          <cell r="B748" t="str">
            <v>洋画</v>
          </cell>
          <cell r="D748" t="str">
            <v>岸和田市神須屋町</v>
          </cell>
          <cell r="E748">
            <v>72</v>
          </cell>
        </row>
        <row r="749">
          <cell r="A749" t="str">
            <v>H21</v>
          </cell>
          <cell r="B749" t="str">
            <v>洋画</v>
          </cell>
          <cell r="D749" t="str">
            <v>岸和田市加守町</v>
          </cell>
          <cell r="E749">
            <v>78</v>
          </cell>
        </row>
        <row r="750">
          <cell r="A750" t="str">
            <v>H21</v>
          </cell>
          <cell r="B750" t="str">
            <v>洋画</v>
          </cell>
          <cell r="D750" t="str">
            <v>岸和田市河合町</v>
          </cell>
          <cell r="E750">
            <v>19</v>
          </cell>
        </row>
        <row r="751">
          <cell r="A751" t="str">
            <v>H21</v>
          </cell>
          <cell r="B751" t="str">
            <v>洋画</v>
          </cell>
          <cell r="D751" t="str">
            <v>岸和田市岸野町</v>
          </cell>
          <cell r="E751">
            <v>71</v>
          </cell>
        </row>
        <row r="752">
          <cell r="A752" t="str">
            <v>H21</v>
          </cell>
          <cell r="B752" t="str">
            <v>洋画</v>
          </cell>
          <cell r="D752" t="str">
            <v>泉大津市我孫子</v>
          </cell>
          <cell r="E752">
            <v>67</v>
          </cell>
        </row>
        <row r="753">
          <cell r="A753" t="str">
            <v>H21</v>
          </cell>
          <cell r="B753" t="str">
            <v>洋画</v>
          </cell>
          <cell r="D753" t="str">
            <v>大阪府泉北郡忠岡町忠岡東</v>
          </cell>
          <cell r="E753">
            <v>32</v>
          </cell>
        </row>
        <row r="754">
          <cell r="A754" t="str">
            <v>H21</v>
          </cell>
          <cell r="B754" t="str">
            <v>洋画</v>
          </cell>
          <cell r="D754" t="str">
            <v>岸和田市土生滝町</v>
          </cell>
          <cell r="E754">
            <v>55</v>
          </cell>
        </row>
        <row r="755">
          <cell r="A755" t="str">
            <v>H21</v>
          </cell>
          <cell r="B755" t="str">
            <v>洋画</v>
          </cell>
          <cell r="D755" t="str">
            <v>岸和田市東ケ丘町</v>
          </cell>
          <cell r="E755">
            <v>65</v>
          </cell>
        </row>
        <row r="756">
          <cell r="A756" t="str">
            <v>H21</v>
          </cell>
          <cell r="B756" t="str">
            <v>洋画</v>
          </cell>
          <cell r="D756" t="str">
            <v>岸和田市額原町</v>
          </cell>
          <cell r="E756">
            <v>65</v>
          </cell>
        </row>
        <row r="757">
          <cell r="A757" t="str">
            <v>H21</v>
          </cell>
          <cell r="B757" t="str">
            <v>洋画</v>
          </cell>
          <cell r="D757" t="str">
            <v>和泉市唐国町</v>
          </cell>
          <cell r="E757">
            <v>69</v>
          </cell>
        </row>
        <row r="758">
          <cell r="A758" t="str">
            <v>H21</v>
          </cell>
          <cell r="B758" t="str">
            <v>洋画</v>
          </cell>
          <cell r="D758" t="str">
            <v>岸和田市中之浜町</v>
          </cell>
          <cell r="E758">
            <v>62</v>
          </cell>
        </row>
        <row r="759">
          <cell r="A759" t="str">
            <v>H21</v>
          </cell>
          <cell r="B759" t="str">
            <v>洋画</v>
          </cell>
          <cell r="D759" t="str">
            <v>岸和田市磯上町</v>
          </cell>
          <cell r="E759">
            <v>82</v>
          </cell>
        </row>
        <row r="760">
          <cell r="A760" t="str">
            <v>H21</v>
          </cell>
          <cell r="B760" t="str">
            <v>洋画</v>
          </cell>
          <cell r="D760" t="str">
            <v>和泉市尾井町</v>
          </cell>
          <cell r="E760">
            <v>60</v>
          </cell>
        </row>
        <row r="761">
          <cell r="A761" t="str">
            <v>H21</v>
          </cell>
          <cell r="B761" t="str">
            <v>洋画</v>
          </cell>
          <cell r="D761" t="str">
            <v>岸和田市葛城町</v>
          </cell>
          <cell r="E761">
            <v>68</v>
          </cell>
        </row>
        <row r="762">
          <cell r="A762" t="str">
            <v>H21</v>
          </cell>
          <cell r="B762" t="str">
            <v>洋画</v>
          </cell>
          <cell r="D762" t="str">
            <v>岸和田市春木旭町</v>
          </cell>
          <cell r="E762">
            <v>55</v>
          </cell>
        </row>
        <row r="763">
          <cell r="A763" t="str">
            <v>H21</v>
          </cell>
          <cell r="B763" t="str">
            <v>洋画</v>
          </cell>
          <cell r="D763" t="str">
            <v>岸和田市上松町</v>
          </cell>
          <cell r="E763">
            <v>68</v>
          </cell>
        </row>
        <row r="764">
          <cell r="A764" t="str">
            <v>H21</v>
          </cell>
          <cell r="B764" t="str">
            <v>洋画</v>
          </cell>
          <cell r="D764" t="str">
            <v>岸和田市並松町</v>
          </cell>
          <cell r="E764">
            <v>66</v>
          </cell>
        </row>
        <row r="765">
          <cell r="A765" t="str">
            <v>H21</v>
          </cell>
          <cell r="B765" t="str">
            <v>洋画</v>
          </cell>
          <cell r="D765" t="str">
            <v>和泉市光明台</v>
          </cell>
          <cell r="E765">
            <v>67</v>
          </cell>
        </row>
        <row r="766">
          <cell r="A766" t="str">
            <v>H21</v>
          </cell>
          <cell r="B766" t="str">
            <v>洋画</v>
          </cell>
          <cell r="D766" t="str">
            <v>和泉市光明台</v>
          </cell>
          <cell r="E766">
            <v>59</v>
          </cell>
        </row>
        <row r="767">
          <cell r="A767" t="str">
            <v>H21</v>
          </cell>
          <cell r="B767" t="str">
            <v>洋画</v>
          </cell>
          <cell r="D767" t="str">
            <v>岸和田市加守町</v>
          </cell>
          <cell r="E767">
            <v>72</v>
          </cell>
        </row>
        <row r="768">
          <cell r="A768" t="str">
            <v>H21</v>
          </cell>
          <cell r="B768" t="str">
            <v>洋画</v>
          </cell>
          <cell r="D768" t="str">
            <v>大阪市住吉区帝塚山東</v>
          </cell>
          <cell r="E768">
            <v>55</v>
          </cell>
        </row>
        <row r="769">
          <cell r="A769" t="str">
            <v>H21</v>
          </cell>
          <cell r="B769" t="str">
            <v>洋画</v>
          </cell>
          <cell r="D769" t="str">
            <v>貝塚市久保</v>
          </cell>
          <cell r="E769">
            <v>75</v>
          </cell>
        </row>
        <row r="770">
          <cell r="A770" t="str">
            <v>H21</v>
          </cell>
          <cell r="B770" t="str">
            <v>洋画</v>
          </cell>
          <cell r="D770" t="str">
            <v>岸和田市上松町</v>
          </cell>
          <cell r="E770">
            <v>74</v>
          </cell>
        </row>
        <row r="771">
          <cell r="A771" t="str">
            <v>H21</v>
          </cell>
          <cell r="B771" t="str">
            <v>洋画</v>
          </cell>
          <cell r="D771" t="str">
            <v>岸和田市河合町</v>
          </cell>
          <cell r="E771">
            <v>70</v>
          </cell>
        </row>
        <row r="772">
          <cell r="A772" t="str">
            <v>H21</v>
          </cell>
          <cell r="B772" t="str">
            <v>洋画</v>
          </cell>
          <cell r="D772" t="str">
            <v>和泉市緑ケ丘</v>
          </cell>
          <cell r="E772">
            <v>62</v>
          </cell>
        </row>
        <row r="773">
          <cell r="A773" t="str">
            <v>H21</v>
          </cell>
          <cell r="B773" t="str">
            <v>洋画</v>
          </cell>
          <cell r="D773" t="str">
            <v>岸和田市大町</v>
          </cell>
          <cell r="E773">
            <v>68</v>
          </cell>
        </row>
        <row r="774">
          <cell r="A774" t="str">
            <v>H21</v>
          </cell>
          <cell r="B774" t="str">
            <v>洋画</v>
          </cell>
          <cell r="D774" t="str">
            <v>岸和田市稲葉町</v>
          </cell>
          <cell r="E774">
            <v>60</v>
          </cell>
        </row>
        <row r="775">
          <cell r="A775" t="str">
            <v>H21</v>
          </cell>
          <cell r="B775" t="str">
            <v>洋画</v>
          </cell>
          <cell r="D775" t="str">
            <v>大阪府岸和田市池尻町</v>
          </cell>
          <cell r="E775">
            <v>64</v>
          </cell>
        </row>
        <row r="776">
          <cell r="A776" t="str">
            <v>H21</v>
          </cell>
          <cell r="B776" t="str">
            <v>洋画</v>
          </cell>
          <cell r="D776" t="str">
            <v>大阪府和泉市和気町</v>
          </cell>
          <cell r="E776">
            <v>57</v>
          </cell>
        </row>
        <row r="777">
          <cell r="A777" t="str">
            <v>H21</v>
          </cell>
          <cell r="B777" t="str">
            <v>洋画</v>
          </cell>
          <cell r="D777" t="str">
            <v>大阪府岸和田市尾生町</v>
          </cell>
          <cell r="E777">
            <v>61</v>
          </cell>
        </row>
        <row r="778">
          <cell r="A778" t="str">
            <v>H21</v>
          </cell>
          <cell r="B778" t="str">
            <v>洋画</v>
          </cell>
          <cell r="D778" t="str">
            <v>大阪府和泉市和気町</v>
          </cell>
          <cell r="E778">
            <v>74</v>
          </cell>
        </row>
        <row r="779">
          <cell r="A779" t="str">
            <v>H21</v>
          </cell>
          <cell r="B779" t="str">
            <v>洋画</v>
          </cell>
          <cell r="D779" t="str">
            <v>大阪府岸和田市上松町</v>
          </cell>
          <cell r="E779">
            <v>70</v>
          </cell>
        </row>
        <row r="780">
          <cell r="A780" t="str">
            <v>H21</v>
          </cell>
          <cell r="B780" t="str">
            <v>洋画</v>
          </cell>
          <cell r="D780" t="str">
            <v>大阪府泉佐野市葵町</v>
          </cell>
          <cell r="E780">
            <v>70</v>
          </cell>
        </row>
        <row r="781">
          <cell r="A781" t="str">
            <v>H21</v>
          </cell>
          <cell r="B781" t="str">
            <v>洋画</v>
          </cell>
          <cell r="D781" t="str">
            <v>大阪府泉南郡熊取町青葉台</v>
          </cell>
          <cell r="E781">
            <v>60</v>
          </cell>
        </row>
        <row r="782">
          <cell r="A782" t="str">
            <v>H21</v>
          </cell>
          <cell r="B782" t="str">
            <v>洋画</v>
          </cell>
          <cell r="D782" t="str">
            <v>大阪府岸和田市山直中町</v>
          </cell>
          <cell r="E782">
            <v>60</v>
          </cell>
        </row>
        <row r="783">
          <cell r="A783" t="str">
            <v>H21</v>
          </cell>
          <cell r="B783" t="str">
            <v>洋画</v>
          </cell>
          <cell r="D783" t="str">
            <v>大阪府岸和田市下野町</v>
          </cell>
          <cell r="E783">
            <v>57</v>
          </cell>
        </row>
        <row r="784">
          <cell r="A784" t="str">
            <v>H21</v>
          </cell>
          <cell r="B784" t="str">
            <v>洋画</v>
          </cell>
          <cell r="D784" t="str">
            <v>大阪府泉南郡熊取町五月ヶ丘</v>
          </cell>
          <cell r="E784">
            <v>69</v>
          </cell>
        </row>
        <row r="785">
          <cell r="A785" t="str">
            <v>H21</v>
          </cell>
          <cell r="B785" t="str">
            <v>洋画</v>
          </cell>
          <cell r="D785" t="str">
            <v>大阪府泉南市新家</v>
          </cell>
          <cell r="E785">
            <v>61</v>
          </cell>
        </row>
        <row r="786">
          <cell r="A786" t="str">
            <v>H21</v>
          </cell>
          <cell r="B786" t="str">
            <v>洋画</v>
          </cell>
          <cell r="D786" t="str">
            <v>大阪府阪南市緑ケ丘</v>
          </cell>
          <cell r="E786">
            <v>52</v>
          </cell>
        </row>
        <row r="787">
          <cell r="A787" t="str">
            <v>H21</v>
          </cell>
          <cell r="B787" t="str">
            <v>洋画</v>
          </cell>
          <cell r="D787" t="str">
            <v>大阪府堺市堺区旭通</v>
          </cell>
          <cell r="E787">
            <v>63</v>
          </cell>
        </row>
        <row r="788">
          <cell r="A788" t="str">
            <v>H21</v>
          </cell>
          <cell r="B788" t="str">
            <v>洋画</v>
          </cell>
          <cell r="D788" t="str">
            <v>大阪府岸和田市上松町</v>
          </cell>
          <cell r="E788">
            <v>34</v>
          </cell>
        </row>
        <row r="789">
          <cell r="A789" t="str">
            <v>H21</v>
          </cell>
          <cell r="B789" t="str">
            <v>洋画</v>
          </cell>
          <cell r="D789" t="str">
            <v>大阪府岸和田市下野町</v>
          </cell>
          <cell r="E789">
            <v>73</v>
          </cell>
        </row>
        <row r="790">
          <cell r="A790" t="str">
            <v>H21</v>
          </cell>
          <cell r="B790" t="str">
            <v>洋画</v>
          </cell>
          <cell r="D790" t="str">
            <v>大阪府岸和田市東ケ丘町</v>
          </cell>
          <cell r="E790">
            <v>58</v>
          </cell>
        </row>
        <row r="791">
          <cell r="A791" t="str">
            <v>H21</v>
          </cell>
          <cell r="B791" t="str">
            <v>洋画</v>
          </cell>
          <cell r="D791" t="str">
            <v>大阪府貝塚市中</v>
          </cell>
          <cell r="E791">
            <v>61</v>
          </cell>
        </row>
        <row r="792">
          <cell r="A792" t="str">
            <v>H21</v>
          </cell>
          <cell r="B792" t="str">
            <v>洋画</v>
          </cell>
          <cell r="D792" t="str">
            <v>大阪府岸和田市藤井町</v>
          </cell>
          <cell r="E792">
            <v>55</v>
          </cell>
        </row>
        <row r="793">
          <cell r="A793" t="str">
            <v>H21</v>
          </cell>
          <cell r="B793" t="str">
            <v>洋画</v>
          </cell>
          <cell r="D793" t="str">
            <v>大阪府大東市御供田</v>
          </cell>
          <cell r="E793">
            <v>29</v>
          </cell>
        </row>
        <row r="794">
          <cell r="A794" t="str">
            <v>H21</v>
          </cell>
          <cell r="B794" t="str">
            <v>洋画</v>
          </cell>
          <cell r="D794" t="str">
            <v>大阪府岸和田市藤井町</v>
          </cell>
          <cell r="E794">
            <v>16</v>
          </cell>
        </row>
        <row r="795">
          <cell r="A795" t="str">
            <v>H21</v>
          </cell>
          <cell r="B795" t="str">
            <v>洋画</v>
          </cell>
          <cell r="D795" t="str">
            <v>大阪府大阪市阿倍野区昭和町</v>
          </cell>
          <cell r="E795">
            <v>43</v>
          </cell>
        </row>
        <row r="796">
          <cell r="A796" t="str">
            <v>H21</v>
          </cell>
          <cell r="B796" t="str">
            <v>洋画</v>
          </cell>
          <cell r="D796" t="str">
            <v>大阪府岸和田市西之内町</v>
          </cell>
          <cell r="E796">
            <v>17</v>
          </cell>
        </row>
        <row r="797">
          <cell r="A797" t="str">
            <v>H21</v>
          </cell>
          <cell r="B797" t="str">
            <v>洋画</v>
          </cell>
          <cell r="D797" t="str">
            <v>大阪府泉南郡熊取町つばさが丘北</v>
          </cell>
          <cell r="E797">
            <v>70</v>
          </cell>
        </row>
        <row r="798">
          <cell r="A798" t="str">
            <v>H21</v>
          </cell>
          <cell r="B798" t="str">
            <v>洋画</v>
          </cell>
          <cell r="D798" t="str">
            <v>大阪府岸和田市東ケ丘町</v>
          </cell>
          <cell r="E798">
            <v>68</v>
          </cell>
        </row>
        <row r="799">
          <cell r="A799" t="str">
            <v>H21</v>
          </cell>
          <cell r="B799" t="str">
            <v>洋画</v>
          </cell>
          <cell r="D799" t="str">
            <v>大阪府岸和田市春木元町</v>
          </cell>
          <cell r="E799">
            <v>23</v>
          </cell>
        </row>
        <row r="800">
          <cell r="A800" t="str">
            <v>H21</v>
          </cell>
          <cell r="B800" t="str">
            <v>陶芸</v>
          </cell>
          <cell r="D800" t="str">
            <v>泉南市新家</v>
          </cell>
          <cell r="E800">
            <v>73</v>
          </cell>
        </row>
        <row r="801">
          <cell r="A801" t="str">
            <v>H21</v>
          </cell>
          <cell r="B801" t="str">
            <v>陶芸</v>
          </cell>
          <cell r="D801" t="str">
            <v>岸和田市港緑町</v>
          </cell>
          <cell r="E801">
            <v>30</v>
          </cell>
        </row>
        <row r="802">
          <cell r="A802" t="str">
            <v>H21</v>
          </cell>
          <cell r="B802" t="str">
            <v>陶芸</v>
          </cell>
          <cell r="D802" t="str">
            <v>岸和田市上野町西</v>
          </cell>
          <cell r="E802">
            <v>69</v>
          </cell>
        </row>
        <row r="803">
          <cell r="A803" t="str">
            <v>H21</v>
          </cell>
          <cell r="B803" t="str">
            <v>陶芸</v>
          </cell>
          <cell r="D803" t="str">
            <v>岸和田市額原町</v>
          </cell>
          <cell r="E803">
            <v>33</v>
          </cell>
        </row>
        <row r="804">
          <cell r="A804" t="str">
            <v>H21</v>
          </cell>
          <cell r="B804" t="str">
            <v>陶芸</v>
          </cell>
          <cell r="D804" t="str">
            <v>和泉市尾井町</v>
          </cell>
          <cell r="E804">
            <v>62</v>
          </cell>
        </row>
        <row r="805">
          <cell r="A805" t="str">
            <v>H21</v>
          </cell>
          <cell r="B805" t="str">
            <v>陶芸</v>
          </cell>
          <cell r="D805" t="str">
            <v>岸和田市三田町</v>
          </cell>
          <cell r="E805">
            <v>50</v>
          </cell>
        </row>
        <row r="806">
          <cell r="A806" t="str">
            <v>H21</v>
          </cell>
          <cell r="B806" t="str">
            <v>陶芸</v>
          </cell>
          <cell r="D806" t="str">
            <v>泉佐野市羽倉崎</v>
          </cell>
          <cell r="E806">
            <v>66</v>
          </cell>
        </row>
        <row r="807">
          <cell r="A807" t="str">
            <v>H21</v>
          </cell>
          <cell r="B807" t="str">
            <v>陶芸</v>
          </cell>
          <cell r="D807" t="str">
            <v>堺市南区赤坂台</v>
          </cell>
          <cell r="E807">
            <v>68</v>
          </cell>
        </row>
        <row r="808">
          <cell r="A808" t="str">
            <v>H21</v>
          </cell>
          <cell r="B808" t="str">
            <v>陶芸</v>
          </cell>
          <cell r="D808" t="str">
            <v>河内長野市楠ケ丘</v>
          </cell>
          <cell r="E808">
            <v>36</v>
          </cell>
        </row>
        <row r="809">
          <cell r="A809" t="str">
            <v>H21</v>
          </cell>
          <cell r="B809" t="str">
            <v>陶芸</v>
          </cell>
          <cell r="D809" t="str">
            <v>岸和田市田治米町</v>
          </cell>
          <cell r="E809">
            <v>73</v>
          </cell>
        </row>
        <row r="810">
          <cell r="A810" t="str">
            <v>H21</v>
          </cell>
          <cell r="B810" t="str">
            <v>陶芸</v>
          </cell>
          <cell r="D810" t="str">
            <v>泉佐野市羽倉崎</v>
          </cell>
          <cell r="E810">
            <v>72</v>
          </cell>
        </row>
        <row r="811">
          <cell r="A811" t="str">
            <v>H21</v>
          </cell>
          <cell r="B811" t="str">
            <v>陶芸</v>
          </cell>
          <cell r="D811" t="str">
            <v>岸和田市池尻町</v>
          </cell>
          <cell r="E811">
            <v>69</v>
          </cell>
        </row>
        <row r="812">
          <cell r="A812" t="str">
            <v>H21</v>
          </cell>
          <cell r="B812" t="str">
            <v>陶芸</v>
          </cell>
          <cell r="D812" t="str">
            <v>岸和田市神須屋町</v>
          </cell>
          <cell r="E812">
            <v>85</v>
          </cell>
        </row>
        <row r="813">
          <cell r="A813" t="str">
            <v>H21</v>
          </cell>
          <cell r="B813" t="str">
            <v>陶芸</v>
          </cell>
          <cell r="D813" t="str">
            <v>貝塚市二色</v>
          </cell>
          <cell r="E813">
            <v>66</v>
          </cell>
        </row>
        <row r="814">
          <cell r="A814" t="str">
            <v>H21</v>
          </cell>
          <cell r="B814" t="str">
            <v>陶芸</v>
          </cell>
          <cell r="D814" t="str">
            <v>岸和田市春木宮本町</v>
          </cell>
          <cell r="E814">
            <v>64</v>
          </cell>
        </row>
        <row r="815">
          <cell r="A815" t="str">
            <v>H21</v>
          </cell>
          <cell r="B815" t="str">
            <v>陶芸</v>
          </cell>
          <cell r="D815" t="str">
            <v>岸和田市土生滝町</v>
          </cell>
          <cell r="E815">
            <v>60</v>
          </cell>
        </row>
        <row r="816">
          <cell r="A816" t="str">
            <v>H21</v>
          </cell>
          <cell r="B816" t="str">
            <v>陶芸</v>
          </cell>
          <cell r="D816" t="str">
            <v>岸和田市上松町</v>
          </cell>
          <cell r="E816">
            <v>64</v>
          </cell>
        </row>
        <row r="817">
          <cell r="A817" t="str">
            <v>H21</v>
          </cell>
          <cell r="B817" t="str">
            <v>陶芸</v>
          </cell>
          <cell r="D817" t="str">
            <v>岸和田市作才町</v>
          </cell>
          <cell r="E817">
            <v>67</v>
          </cell>
        </row>
        <row r="818">
          <cell r="A818" t="str">
            <v>H21</v>
          </cell>
          <cell r="B818" t="str">
            <v>陶芸</v>
          </cell>
          <cell r="D818" t="str">
            <v>高石市加茂</v>
          </cell>
          <cell r="E818">
            <v>67</v>
          </cell>
        </row>
        <row r="819">
          <cell r="A819" t="str">
            <v>H21</v>
          </cell>
          <cell r="B819" t="str">
            <v>陶芸</v>
          </cell>
          <cell r="D819" t="str">
            <v>貝塚市三ツ松</v>
          </cell>
          <cell r="E819">
            <v>63</v>
          </cell>
        </row>
        <row r="820">
          <cell r="A820" t="str">
            <v>H21</v>
          </cell>
          <cell r="B820" t="str">
            <v>陶芸</v>
          </cell>
          <cell r="D820" t="str">
            <v>和泉市光明台</v>
          </cell>
          <cell r="E820">
            <v>61</v>
          </cell>
        </row>
        <row r="821">
          <cell r="A821" t="str">
            <v>H21</v>
          </cell>
          <cell r="B821" t="str">
            <v>陶芸</v>
          </cell>
          <cell r="D821" t="str">
            <v>和泉市山荘町</v>
          </cell>
          <cell r="E821">
            <v>68</v>
          </cell>
        </row>
        <row r="822">
          <cell r="A822" t="str">
            <v>H21</v>
          </cell>
          <cell r="B822" t="str">
            <v>陶芸</v>
          </cell>
          <cell r="D822" t="str">
            <v>河内長野市清見台</v>
          </cell>
          <cell r="E822">
            <v>62</v>
          </cell>
        </row>
        <row r="823">
          <cell r="A823" t="str">
            <v>H21</v>
          </cell>
          <cell r="B823" t="str">
            <v>陶芸</v>
          </cell>
          <cell r="D823" t="str">
            <v>堺市南区新檜尾台</v>
          </cell>
          <cell r="E823">
            <v>60</v>
          </cell>
        </row>
        <row r="824">
          <cell r="A824" t="str">
            <v>H21</v>
          </cell>
          <cell r="B824" t="str">
            <v>陶芸</v>
          </cell>
          <cell r="D824" t="str">
            <v>泉佐野市上瓦屋</v>
          </cell>
          <cell r="E824">
            <v>59</v>
          </cell>
        </row>
        <row r="825">
          <cell r="A825" t="str">
            <v>H21</v>
          </cell>
          <cell r="B825" t="str">
            <v>陶芸</v>
          </cell>
          <cell r="D825" t="str">
            <v>泉佐野市松風台</v>
          </cell>
          <cell r="E825">
            <v>73</v>
          </cell>
        </row>
        <row r="826">
          <cell r="A826" t="str">
            <v>H21</v>
          </cell>
          <cell r="B826" t="str">
            <v>陶芸</v>
          </cell>
          <cell r="D826" t="str">
            <v>泉佐野市泉ケ丘</v>
          </cell>
          <cell r="E826">
            <v>72</v>
          </cell>
        </row>
        <row r="827">
          <cell r="A827" t="str">
            <v>H21</v>
          </cell>
          <cell r="B827" t="str">
            <v>陶芸</v>
          </cell>
          <cell r="D827" t="str">
            <v>岸和田市土生町</v>
          </cell>
          <cell r="E827">
            <v>61</v>
          </cell>
        </row>
        <row r="828">
          <cell r="A828" t="str">
            <v>H21</v>
          </cell>
          <cell r="B828" t="str">
            <v>陶芸</v>
          </cell>
          <cell r="D828" t="str">
            <v>岸和田市尾生町</v>
          </cell>
          <cell r="E828">
            <v>46</v>
          </cell>
        </row>
        <row r="829">
          <cell r="A829" t="str">
            <v>H21</v>
          </cell>
          <cell r="B829" t="str">
            <v>陶芸</v>
          </cell>
          <cell r="D829" t="str">
            <v>和泉市尾井町</v>
          </cell>
          <cell r="E829">
            <v>70</v>
          </cell>
        </row>
        <row r="830">
          <cell r="A830" t="str">
            <v>H21</v>
          </cell>
          <cell r="B830" t="str">
            <v>陶芸</v>
          </cell>
          <cell r="D830" t="str">
            <v>貝塚市木積</v>
          </cell>
          <cell r="E830">
            <v>65</v>
          </cell>
        </row>
        <row r="831">
          <cell r="A831" t="str">
            <v>H21</v>
          </cell>
          <cell r="B831" t="str">
            <v>陶芸</v>
          </cell>
          <cell r="D831" t="str">
            <v>泉南郡熊取町五月ヶ丘</v>
          </cell>
          <cell r="E831">
            <v>65</v>
          </cell>
        </row>
        <row r="832">
          <cell r="A832" t="str">
            <v>H21</v>
          </cell>
          <cell r="B832" t="str">
            <v>陶芸</v>
          </cell>
          <cell r="D832" t="str">
            <v>泉佐野市土丸</v>
          </cell>
          <cell r="E832">
            <v>49</v>
          </cell>
        </row>
        <row r="833">
          <cell r="A833" t="str">
            <v>H21</v>
          </cell>
          <cell r="B833" t="str">
            <v>陶芸</v>
          </cell>
          <cell r="D833" t="str">
            <v>岸和田市下松町</v>
          </cell>
          <cell r="E833">
            <v>59</v>
          </cell>
        </row>
        <row r="834">
          <cell r="A834" t="str">
            <v>H21</v>
          </cell>
          <cell r="B834" t="str">
            <v>陶芸</v>
          </cell>
          <cell r="D834" t="str">
            <v>堺市西区浜寺船尾町西</v>
          </cell>
          <cell r="E834">
            <v>30</v>
          </cell>
        </row>
        <row r="835">
          <cell r="A835" t="str">
            <v>H21</v>
          </cell>
          <cell r="B835" t="str">
            <v>陶芸</v>
          </cell>
          <cell r="D835" t="str">
            <v>泉南郡岬町多奈川谷川</v>
          </cell>
          <cell r="E835">
            <v>70</v>
          </cell>
        </row>
        <row r="836">
          <cell r="A836" t="str">
            <v>H21</v>
          </cell>
          <cell r="B836" t="str">
            <v>陶芸</v>
          </cell>
          <cell r="D836" t="str">
            <v>岸和田市春木若松町</v>
          </cell>
          <cell r="E836">
            <v>66</v>
          </cell>
        </row>
        <row r="837">
          <cell r="A837" t="str">
            <v>H21</v>
          </cell>
          <cell r="B837" t="str">
            <v>陶芸</v>
          </cell>
          <cell r="D837" t="str">
            <v>岸和田市春木大小路町</v>
          </cell>
          <cell r="E837">
            <v>42</v>
          </cell>
        </row>
        <row r="838">
          <cell r="A838" t="str">
            <v>H21</v>
          </cell>
          <cell r="B838" t="str">
            <v>陶芸</v>
          </cell>
          <cell r="D838" t="str">
            <v>和泉市鶴山台</v>
          </cell>
          <cell r="E838">
            <v>78</v>
          </cell>
        </row>
        <row r="839">
          <cell r="A839" t="str">
            <v>H21</v>
          </cell>
          <cell r="B839" t="str">
            <v>陶芸</v>
          </cell>
          <cell r="D839" t="str">
            <v>泉佐野市中庄</v>
          </cell>
          <cell r="E839">
            <v>71</v>
          </cell>
        </row>
        <row r="840">
          <cell r="A840" t="str">
            <v>H21</v>
          </cell>
          <cell r="B840" t="str">
            <v>陶芸</v>
          </cell>
          <cell r="D840" t="str">
            <v>和泉市上町</v>
          </cell>
          <cell r="E840">
            <v>71</v>
          </cell>
        </row>
        <row r="841">
          <cell r="A841" t="str">
            <v>H21</v>
          </cell>
          <cell r="B841" t="str">
            <v>陶芸</v>
          </cell>
          <cell r="D841" t="str">
            <v>阪南市黒田</v>
          </cell>
          <cell r="E841">
            <v>66</v>
          </cell>
        </row>
        <row r="842">
          <cell r="A842" t="str">
            <v>H21</v>
          </cell>
          <cell r="B842" t="str">
            <v>陶芸</v>
          </cell>
          <cell r="D842" t="str">
            <v>堺市南区三原台</v>
          </cell>
          <cell r="E842">
            <v>60</v>
          </cell>
        </row>
        <row r="843">
          <cell r="A843" t="str">
            <v>H21</v>
          </cell>
          <cell r="B843" t="str">
            <v>陶芸</v>
          </cell>
          <cell r="D843" t="str">
            <v>阪南市尾崎町</v>
          </cell>
          <cell r="E843">
            <v>56</v>
          </cell>
        </row>
        <row r="844">
          <cell r="A844" t="str">
            <v>H21</v>
          </cell>
          <cell r="B844" t="str">
            <v>陶芸</v>
          </cell>
          <cell r="D844" t="str">
            <v>泉南郡熊取町七山西</v>
          </cell>
          <cell r="E844">
            <v>55</v>
          </cell>
        </row>
        <row r="845">
          <cell r="A845" t="str">
            <v>H21</v>
          </cell>
          <cell r="B845" t="str">
            <v>陶芸</v>
          </cell>
          <cell r="D845" t="str">
            <v>泉南郡熊取町大久保南</v>
          </cell>
          <cell r="E845">
            <v>64</v>
          </cell>
        </row>
        <row r="846">
          <cell r="A846" t="str">
            <v>H21</v>
          </cell>
          <cell r="B846" t="str">
            <v>陶芸</v>
          </cell>
          <cell r="D846" t="str">
            <v>泉南郡熊取町大久保北</v>
          </cell>
          <cell r="E846">
            <v>69</v>
          </cell>
        </row>
        <row r="847">
          <cell r="A847" t="str">
            <v>H21</v>
          </cell>
          <cell r="B847" t="str">
            <v>陶芸</v>
          </cell>
          <cell r="D847" t="str">
            <v>泉佐野市野出町</v>
          </cell>
          <cell r="E847">
            <v>56</v>
          </cell>
        </row>
        <row r="848">
          <cell r="A848" t="str">
            <v>H21</v>
          </cell>
          <cell r="B848" t="str">
            <v>陶芸</v>
          </cell>
          <cell r="D848" t="str">
            <v>泉佐野市野出町</v>
          </cell>
          <cell r="E848">
            <v>32</v>
          </cell>
        </row>
        <row r="849">
          <cell r="A849" t="str">
            <v>H21</v>
          </cell>
          <cell r="B849" t="str">
            <v>陶芸</v>
          </cell>
          <cell r="D849" t="str">
            <v>泉佐野市日根野</v>
          </cell>
          <cell r="E849">
            <v>67</v>
          </cell>
        </row>
        <row r="850">
          <cell r="A850" t="str">
            <v>H21</v>
          </cell>
          <cell r="B850" t="str">
            <v>陶芸</v>
          </cell>
          <cell r="D850" t="str">
            <v>泉佐野市日根野</v>
          </cell>
          <cell r="E850">
            <v>74</v>
          </cell>
        </row>
        <row r="851">
          <cell r="A851" t="str">
            <v>H21</v>
          </cell>
          <cell r="B851" t="str">
            <v>陶芸</v>
          </cell>
          <cell r="D851" t="str">
            <v>泉佐野市鶴原</v>
          </cell>
          <cell r="E851">
            <v>61</v>
          </cell>
        </row>
        <row r="852">
          <cell r="A852" t="str">
            <v>H21</v>
          </cell>
          <cell r="B852" t="str">
            <v>陶芸</v>
          </cell>
          <cell r="D852" t="str">
            <v>和歌山県岩出市根来</v>
          </cell>
          <cell r="E852">
            <v>37</v>
          </cell>
        </row>
        <row r="853">
          <cell r="A853" t="str">
            <v>H21</v>
          </cell>
          <cell r="B853" t="str">
            <v>陶芸</v>
          </cell>
          <cell r="D853" t="str">
            <v>岸和田市上松町</v>
          </cell>
          <cell r="E853">
            <v>67</v>
          </cell>
        </row>
        <row r="854">
          <cell r="A854" t="str">
            <v>H21</v>
          </cell>
          <cell r="B854" t="str">
            <v>陶芸</v>
          </cell>
          <cell r="D854" t="str">
            <v>泉佐野市南中安松</v>
          </cell>
          <cell r="E854">
            <v>56</v>
          </cell>
        </row>
        <row r="855">
          <cell r="A855" t="str">
            <v>H21</v>
          </cell>
          <cell r="B855" t="str">
            <v>陶芸</v>
          </cell>
          <cell r="D855" t="str">
            <v>泉佐野市長滝</v>
          </cell>
          <cell r="E855">
            <v>30</v>
          </cell>
        </row>
        <row r="856">
          <cell r="A856" t="str">
            <v>H21</v>
          </cell>
          <cell r="B856" t="str">
            <v>陶芸</v>
          </cell>
          <cell r="D856" t="str">
            <v>貝塚市石才</v>
          </cell>
          <cell r="E856">
            <v>55</v>
          </cell>
        </row>
        <row r="857">
          <cell r="A857" t="str">
            <v>H21</v>
          </cell>
          <cell r="B857" t="str">
            <v>陶芸</v>
          </cell>
          <cell r="D857" t="str">
            <v>泉佐野市長滝</v>
          </cell>
          <cell r="E857">
            <v>39</v>
          </cell>
        </row>
        <row r="858">
          <cell r="A858" t="str">
            <v>H21</v>
          </cell>
          <cell r="B858" t="str">
            <v>陶芸</v>
          </cell>
          <cell r="D858" t="str">
            <v>堺市南区赤坂台</v>
          </cell>
          <cell r="E858">
            <v>35</v>
          </cell>
        </row>
        <row r="859">
          <cell r="A859" t="str">
            <v>H21</v>
          </cell>
          <cell r="B859" t="str">
            <v>書</v>
          </cell>
          <cell r="D859" t="str">
            <v>岸和田市下松町</v>
          </cell>
          <cell r="E859">
            <v>75</v>
          </cell>
        </row>
        <row r="860">
          <cell r="A860" t="str">
            <v>H21</v>
          </cell>
          <cell r="B860" t="str">
            <v>書</v>
          </cell>
          <cell r="D860" t="str">
            <v>岸和田市尾生町</v>
          </cell>
          <cell r="E860">
            <v>69</v>
          </cell>
        </row>
        <row r="861">
          <cell r="A861" t="str">
            <v>H21</v>
          </cell>
          <cell r="B861" t="str">
            <v>書</v>
          </cell>
          <cell r="D861" t="str">
            <v>岸和田市尾生町</v>
          </cell>
          <cell r="E861">
            <v>77</v>
          </cell>
        </row>
        <row r="862">
          <cell r="A862" t="str">
            <v>H21</v>
          </cell>
          <cell r="B862" t="str">
            <v>書</v>
          </cell>
          <cell r="D862" t="str">
            <v>岸和田市下松町</v>
          </cell>
          <cell r="E862">
            <v>76</v>
          </cell>
        </row>
        <row r="863">
          <cell r="A863" t="str">
            <v>H21</v>
          </cell>
          <cell r="B863" t="str">
            <v>書</v>
          </cell>
          <cell r="D863" t="str">
            <v>岸和田市上松町</v>
          </cell>
          <cell r="E863">
            <v>74</v>
          </cell>
        </row>
        <row r="864">
          <cell r="A864" t="str">
            <v>H21</v>
          </cell>
          <cell r="B864" t="str">
            <v>書</v>
          </cell>
          <cell r="D864" t="str">
            <v>岸和田市上松町</v>
          </cell>
          <cell r="E864">
            <v>70</v>
          </cell>
        </row>
        <row r="865">
          <cell r="A865" t="str">
            <v>H21</v>
          </cell>
          <cell r="B865" t="str">
            <v>書</v>
          </cell>
          <cell r="D865" t="str">
            <v>岸和田市下松町</v>
          </cell>
          <cell r="E865">
            <v>68</v>
          </cell>
        </row>
        <row r="866">
          <cell r="A866" t="str">
            <v>H21</v>
          </cell>
          <cell r="B866" t="str">
            <v>書</v>
          </cell>
          <cell r="D866" t="str">
            <v>岸和田市紙屋町</v>
          </cell>
          <cell r="E866">
            <v>53</v>
          </cell>
        </row>
        <row r="867">
          <cell r="A867" t="str">
            <v>H21</v>
          </cell>
          <cell r="B867" t="str">
            <v>書</v>
          </cell>
          <cell r="D867" t="str">
            <v>岸和田市春木元町</v>
          </cell>
          <cell r="E867">
            <v>75</v>
          </cell>
        </row>
        <row r="868">
          <cell r="A868" t="str">
            <v>H21</v>
          </cell>
          <cell r="B868" t="str">
            <v>書</v>
          </cell>
          <cell r="D868" t="str">
            <v>岸和田市吉井町</v>
          </cell>
          <cell r="E868">
            <v>75</v>
          </cell>
        </row>
        <row r="869">
          <cell r="A869" t="str">
            <v>H21</v>
          </cell>
          <cell r="B869" t="str">
            <v>書</v>
          </cell>
          <cell r="D869" t="str">
            <v>岸和田市南上町</v>
          </cell>
          <cell r="E869">
            <v>83</v>
          </cell>
        </row>
        <row r="870">
          <cell r="A870" t="str">
            <v>H21</v>
          </cell>
          <cell r="B870" t="str">
            <v>書</v>
          </cell>
          <cell r="D870" t="str">
            <v>貝塚市海塚</v>
          </cell>
          <cell r="E870">
            <v>43</v>
          </cell>
        </row>
        <row r="871">
          <cell r="A871" t="str">
            <v>H21</v>
          </cell>
          <cell r="B871" t="str">
            <v>書</v>
          </cell>
          <cell r="D871" t="str">
            <v>泉佐野市中庄</v>
          </cell>
          <cell r="E871">
            <v>78</v>
          </cell>
        </row>
        <row r="872">
          <cell r="A872" t="str">
            <v>H21</v>
          </cell>
          <cell r="B872" t="str">
            <v>書</v>
          </cell>
          <cell r="D872" t="str">
            <v>岸和田市額原町</v>
          </cell>
          <cell r="E872">
            <v>43</v>
          </cell>
        </row>
        <row r="873">
          <cell r="A873" t="str">
            <v>H21</v>
          </cell>
          <cell r="B873" t="str">
            <v>書</v>
          </cell>
          <cell r="D873" t="str">
            <v>岸和田市土生町</v>
          </cell>
          <cell r="E873">
            <v>57</v>
          </cell>
        </row>
        <row r="874">
          <cell r="A874" t="str">
            <v>H21</v>
          </cell>
          <cell r="B874" t="str">
            <v>書</v>
          </cell>
          <cell r="D874" t="str">
            <v>岸和田市上野町西</v>
          </cell>
          <cell r="E874">
            <v>67</v>
          </cell>
        </row>
        <row r="875">
          <cell r="A875" t="str">
            <v>H21</v>
          </cell>
          <cell r="B875" t="str">
            <v>書</v>
          </cell>
          <cell r="D875" t="str">
            <v>岸和田市上野町東</v>
          </cell>
          <cell r="E875">
            <v>62</v>
          </cell>
        </row>
        <row r="876">
          <cell r="A876" t="str">
            <v>H21</v>
          </cell>
          <cell r="B876" t="str">
            <v>書</v>
          </cell>
          <cell r="D876" t="str">
            <v>堺市美原区多治井</v>
          </cell>
          <cell r="E876">
            <v>62</v>
          </cell>
        </row>
        <row r="877">
          <cell r="A877" t="str">
            <v>H21</v>
          </cell>
          <cell r="B877" t="str">
            <v>書</v>
          </cell>
          <cell r="D877" t="str">
            <v>堺市美原区多治井</v>
          </cell>
          <cell r="E877">
            <v>63</v>
          </cell>
        </row>
        <row r="878">
          <cell r="A878" t="str">
            <v>H21</v>
          </cell>
          <cell r="B878" t="str">
            <v>書</v>
          </cell>
          <cell r="D878" t="str">
            <v>岸和田市上野町西</v>
          </cell>
          <cell r="E878">
            <v>67</v>
          </cell>
        </row>
        <row r="879">
          <cell r="A879" t="str">
            <v>H21</v>
          </cell>
          <cell r="B879" t="str">
            <v>書</v>
          </cell>
          <cell r="D879" t="str">
            <v>岸和田市上野町西</v>
          </cell>
          <cell r="E879">
            <v>59</v>
          </cell>
        </row>
        <row r="880">
          <cell r="A880" t="str">
            <v>H21</v>
          </cell>
          <cell r="B880" t="str">
            <v>書</v>
          </cell>
          <cell r="D880" t="str">
            <v>岸和田市紙屋町</v>
          </cell>
          <cell r="E880">
            <v>81</v>
          </cell>
        </row>
        <row r="881">
          <cell r="A881" t="str">
            <v>H21</v>
          </cell>
          <cell r="B881" t="str">
            <v>書</v>
          </cell>
          <cell r="D881" t="str">
            <v>岸和田市荒木町</v>
          </cell>
          <cell r="E881">
            <v>72</v>
          </cell>
        </row>
        <row r="882">
          <cell r="A882" t="str">
            <v>H21</v>
          </cell>
          <cell r="B882" t="str">
            <v>書</v>
          </cell>
          <cell r="D882" t="str">
            <v>岸和田市作才町</v>
          </cell>
          <cell r="E882">
            <v>83</v>
          </cell>
        </row>
        <row r="883">
          <cell r="A883" t="str">
            <v>H21</v>
          </cell>
          <cell r="B883" t="str">
            <v>書</v>
          </cell>
          <cell r="D883" t="str">
            <v>岸和田市八田町</v>
          </cell>
          <cell r="E883">
            <v>48</v>
          </cell>
        </row>
        <row r="884">
          <cell r="A884" t="str">
            <v>H21</v>
          </cell>
          <cell r="B884" t="str">
            <v>書</v>
          </cell>
          <cell r="D884" t="str">
            <v>岸和田市東ケ丘町</v>
          </cell>
          <cell r="E884">
            <v>84</v>
          </cell>
        </row>
        <row r="885">
          <cell r="A885" t="str">
            <v>H21</v>
          </cell>
          <cell r="B885" t="str">
            <v>書</v>
          </cell>
          <cell r="D885" t="str">
            <v>岸和田市池尻町</v>
          </cell>
          <cell r="E885">
            <v>41</v>
          </cell>
        </row>
        <row r="886">
          <cell r="A886" t="str">
            <v>H21</v>
          </cell>
          <cell r="B886" t="str">
            <v>書</v>
          </cell>
          <cell r="D886" t="str">
            <v>岸和田市紙屋町</v>
          </cell>
          <cell r="E886">
            <v>54</v>
          </cell>
        </row>
        <row r="887">
          <cell r="A887" t="str">
            <v>H21</v>
          </cell>
          <cell r="B887" t="str">
            <v>書</v>
          </cell>
          <cell r="D887" t="str">
            <v>泉佐野市南中安松</v>
          </cell>
          <cell r="E887">
            <v>68</v>
          </cell>
        </row>
        <row r="888">
          <cell r="A888" t="str">
            <v>H21</v>
          </cell>
          <cell r="B888" t="str">
            <v>書</v>
          </cell>
          <cell r="D888" t="str">
            <v>岸和田市下野町</v>
          </cell>
          <cell r="E888">
            <v>66</v>
          </cell>
        </row>
        <row r="889">
          <cell r="A889" t="str">
            <v>H21</v>
          </cell>
          <cell r="B889" t="str">
            <v>書</v>
          </cell>
          <cell r="D889" t="str">
            <v>岸和田市大手町</v>
          </cell>
          <cell r="E889">
            <v>65</v>
          </cell>
        </row>
        <row r="890">
          <cell r="A890" t="str">
            <v>H21</v>
          </cell>
          <cell r="B890" t="str">
            <v>書</v>
          </cell>
          <cell r="D890" t="str">
            <v>大阪市北区西天満</v>
          </cell>
          <cell r="E890">
            <v>16</v>
          </cell>
        </row>
        <row r="891">
          <cell r="A891" t="str">
            <v>H21</v>
          </cell>
          <cell r="B891" t="str">
            <v>書</v>
          </cell>
          <cell r="D891" t="str">
            <v>大阪市淀川区加島</v>
          </cell>
          <cell r="E891">
            <v>15</v>
          </cell>
        </row>
        <row r="892">
          <cell r="A892" t="str">
            <v>H21</v>
          </cell>
          <cell r="B892" t="str">
            <v>書</v>
          </cell>
          <cell r="D892" t="str">
            <v>大阪市城東区中央</v>
          </cell>
          <cell r="E892">
            <v>15</v>
          </cell>
        </row>
        <row r="893">
          <cell r="A893" t="str">
            <v>H21</v>
          </cell>
          <cell r="B893" t="str">
            <v>書</v>
          </cell>
          <cell r="D893" t="str">
            <v>大阪市福島区吉野</v>
          </cell>
          <cell r="E893">
            <v>16</v>
          </cell>
        </row>
        <row r="894">
          <cell r="A894" t="str">
            <v>H21</v>
          </cell>
          <cell r="B894" t="str">
            <v>書</v>
          </cell>
          <cell r="D894" t="str">
            <v>宝塚市小林</v>
          </cell>
          <cell r="E894">
            <v>16</v>
          </cell>
        </row>
        <row r="895">
          <cell r="A895" t="str">
            <v>H21</v>
          </cell>
          <cell r="B895" t="str">
            <v>書</v>
          </cell>
          <cell r="D895" t="str">
            <v>八尾市萱振町</v>
          </cell>
          <cell r="E895">
            <v>16</v>
          </cell>
        </row>
        <row r="896">
          <cell r="A896" t="str">
            <v>H21</v>
          </cell>
          <cell r="B896" t="str">
            <v>書</v>
          </cell>
          <cell r="D896" t="str">
            <v>茨木市太田</v>
          </cell>
          <cell r="E896">
            <v>16</v>
          </cell>
        </row>
        <row r="897">
          <cell r="A897" t="str">
            <v>H21</v>
          </cell>
          <cell r="B897" t="str">
            <v>書</v>
          </cell>
          <cell r="D897" t="str">
            <v>伊丹市奥畑</v>
          </cell>
          <cell r="E897">
            <v>16</v>
          </cell>
        </row>
        <row r="898">
          <cell r="A898" t="str">
            <v>H21</v>
          </cell>
          <cell r="B898" t="str">
            <v>書</v>
          </cell>
          <cell r="D898" t="str">
            <v>堺市堺区甲斐町東</v>
          </cell>
          <cell r="E898">
            <v>16</v>
          </cell>
        </row>
        <row r="899">
          <cell r="A899" t="str">
            <v>H21</v>
          </cell>
          <cell r="B899" t="str">
            <v>書</v>
          </cell>
          <cell r="D899" t="str">
            <v>伊丹市野間</v>
          </cell>
          <cell r="E899">
            <v>17</v>
          </cell>
        </row>
        <row r="900">
          <cell r="A900" t="str">
            <v>H21</v>
          </cell>
          <cell r="B900" t="str">
            <v>書</v>
          </cell>
          <cell r="D900" t="str">
            <v>枚方市楠葉朝日</v>
          </cell>
          <cell r="E900">
            <v>17</v>
          </cell>
        </row>
        <row r="901">
          <cell r="A901" t="str">
            <v>H21</v>
          </cell>
          <cell r="B901" t="str">
            <v>書</v>
          </cell>
          <cell r="D901" t="str">
            <v>枚方市渚東町</v>
          </cell>
          <cell r="E901">
            <v>16</v>
          </cell>
        </row>
        <row r="902">
          <cell r="A902" t="str">
            <v>H21</v>
          </cell>
          <cell r="B902" t="str">
            <v>書</v>
          </cell>
          <cell r="D902" t="str">
            <v>岸和田市荒木町</v>
          </cell>
          <cell r="E902">
            <v>77</v>
          </cell>
        </row>
        <row r="903">
          <cell r="A903" t="str">
            <v>H21</v>
          </cell>
          <cell r="B903" t="str">
            <v>日本画</v>
          </cell>
          <cell r="D903" t="str">
            <v>岸和田市東ケ丘町</v>
          </cell>
          <cell r="E903">
            <v>70</v>
          </cell>
        </row>
        <row r="904">
          <cell r="A904" t="str">
            <v>H21</v>
          </cell>
          <cell r="B904" t="str">
            <v>日本画</v>
          </cell>
          <cell r="D904" t="str">
            <v>泉大津市曽根町</v>
          </cell>
          <cell r="E904">
            <v>50</v>
          </cell>
        </row>
        <row r="905">
          <cell r="A905" t="str">
            <v>H21</v>
          </cell>
          <cell r="B905" t="str">
            <v>日本画</v>
          </cell>
          <cell r="D905" t="str">
            <v>堺市北区新金岡町</v>
          </cell>
          <cell r="E905">
            <v>62</v>
          </cell>
        </row>
        <row r="906">
          <cell r="A906" t="str">
            <v>H21</v>
          </cell>
          <cell r="B906" t="str">
            <v>日本画</v>
          </cell>
          <cell r="D906" t="str">
            <v>泉南郡熊取町山の手台</v>
          </cell>
          <cell r="E906">
            <v>73</v>
          </cell>
        </row>
        <row r="907">
          <cell r="A907" t="str">
            <v>H21</v>
          </cell>
          <cell r="B907" t="str">
            <v>日本画</v>
          </cell>
          <cell r="D907" t="str">
            <v>岸和田市土生町</v>
          </cell>
          <cell r="E907">
            <v>60</v>
          </cell>
        </row>
        <row r="908">
          <cell r="A908" t="str">
            <v>H21</v>
          </cell>
          <cell r="B908" t="str">
            <v>日本画</v>
          </cell>
          <cell r="D908" t="str">
            <v>岸和田市上松町</v>
          </cell>
          <cell r="E908">
            <v>59</v>
          </cell>
        </row>
        <row r="909">
          <cell r="A909" t="str">
            <v>H21</v>
          </cell>
          <cell r="B909" t="str">
            <v>日本画</v>
          </cell>
          <cell r="D909" t="str">
            <v>岸和田市野田町</v>
          </cell>
          <cell r="E909">
            <v>64</v>
          </cell>
        </row>
        <row r="910">
          <cell r="A910" t="str">
            <v>H21</v>
          </cell>
          <cell r="B910" t="str">
            <v>日本画</v>
          </cell>
          <cell r="D910" t="str">
            <v>岸和田市並松町</v>
          </cell>
          <cell r="E910">
            <v>59</v>
          </cell>
        </row>
        <row r="911">
          <cell r="A911" t="str">
            <v>H21</v>
          </cell>
          <cell r="B911" t="str">
            <v>日本画</v>
          </cell>
          <cell r="D911" t="str">
            <v>岸和田市尾生町</v>
          </cell>
          <cell r="E911">
            <v>67</v>
          </cell>
        </row>
        <row r="912">
          <cell r="A912" t="str">
            <v>H21</v>
          </cell>
          <cell r="B912" t="str">
            <v>日本画</v>
          </cell>
          <cell r="D912" t="str">
            <v>岸和田市加守町</v>
          </cell>
          <cell r="E912">
            <v>72</v>
          </cell>
        </row>
        <row r="913">
          <cell r="A913" t="str">
            <v>H21</v>
          </cell>
          <cell r="B913" t="str">
            <v>日本画</v>
          </cell>
          <cell r="D913" t="str">
            <v>岸和田市磯上町</v>
          </cell>
          <cell r="E913">
            <v>69</v>
          </cell>
        </row>
        <row r="914">
          <cell r="A914" t="str">
            <v>H21</v>
          </cell>
          <cell r="B914" t="str">
            <v>写真</v>
          </cell>
          <cell r="D914" t="str">
            <v>岸和田市野田町</v>
          </cell>
          <cell r="E914">
            <v>70</v>
          </cell>
        </row>
        <row r="915">
          <cell r="A915" t="str">
            <v>H21</v>
          </cell>
          <cell r="B915" t="str">
            <v>写真</v>
          </cell>
          <cell r="D915" t="str">
            <v>岸和田市上野町東</v>
          </cell>
          <cell r="E915">
            <v>36</v>
          </cell>
        </row>
        <row r="916">
          <cell r="A916" t="str">
            <v>H21</v>
          </cell>
          <cell r="B916" t="str">
            <v>写真</v>
          </cell>
          <cell r="D916" t="str">
            <v>岸和田市岸城町</v>
          </cell>
          <cell r="E916">
            <v>77</v>
          </cell>
        </row>
        <row r="917">
          <cell r="A917" t="str">
            <v>H21</v>
          </cell>
          <cell r="B917" t="str">
            <v>写真</v>
          </cell>
          <cell r="D917" t="str">
            <v>泉佐野市羽倉崎上町</v>
          </cell>
          <cell r="E917">
            <v>48</v>
          </cell>
        </row>
        <row r="918">
          <cell r="A918" t="str">
            <v>H21</v>
          </cell>
          <cell r="B918" t="str">
            <v>写真</v>
          </cell>
          <cell r="D918" t="str">
            <v>泉佐野市羽倉崎上町</v>
          </cell>
          <cell r="E918">
            <v>62</v>
          </cell>
        </row>
        <row r="919">
          <cell r="A919" t="str">
            <v>H21</v>
          </cell>
          <cell r="B919" t="str">
            <v>写真</v>
          </cell>
          <cell r="D919" t="str">
            <v>阪南市舞</v>
          </cell>
          <cell r="E919">
            <v>68</v>
          </cell>
        </row>
        <row r="920">
          <cell r="A920" t="str">
            <v>H21</v>
          </cell>
          <cell r="B920" t="str">
            <v>写真</v>
          </cell>
          <cell r="D920" t="str">
            <v>泉佐野市鶴原</v>
          </cell>
          <cell r="E920">
            <v>65</v>
          </cell>
        </row>
        <row r="921">
          <cell r="A921" t="str">
            <v>H21</v>
          </cell>
          <cell r="B921" t="str">
            <v>写真</v>
          </cell>
          <cell r="D921" t="str">
            <v>岸和田市葛城町</v>
          </cell>
          <cell r="E921">
            <v>70</v>
          </cell>
        </row>
        <row r="922">
          <cell r="A922" t="str">
            <v>H21</v>
          </cell>
          <cell r="B922" t="str">
            <v>写真</v>
          </cell>
          <cell r="D922" t="str">
            <v>貝塚市橋本</v>
          </cell>
          <cell r="E922">
            <v>75</v>
          </cell>
        </row>
        <row r="923">
          <cell r="A923" t="str">
            <v>H21</v>
          </cell>
          <cell r="B923" t="str">
            <v>写真</v>
          </cell>
          <cell r="D923" t="str">
            <v>岸和田市東ケ丘町</v>
          </cell>
          <cell r="E923">
            <v>70</v>
          </cell>
        </row>
        <row r="924">
          <cell r="A924" t="str">
            <v>H21</v>
          </cell>
          <cell r="B924" t="str">
            <v>写真</v>
          </cell>
          <cell r="D924" t="str">
            <v>岸和田市松風町</v>
          </cell>
          <cell r="E924">
            <v>85</v>
          </cell>
        </row>
        <row r="925">
          <cell r="A925" t="str">
            <v>H21</v>
          </cell>
          <cell r="B925" t="str">
            <v>写真</v>
          </cell>
          <cell r="D925" t="str">
            <v>和泉市光明台</v>
          </cell>
          <cell r="E925">
            <v>66</v>
          </cell>
        </row>
        <row r="926">
          <cell r="A926" t="str">
            <v>H21</v>
          </cell>
          <cell r="B926" t="str">
            <v>写真</v>
          </cell>
          <cell r="D926" t="str">
            <v>和泉市青葉台</v>
          </cell>
          <cell r="E926">
            <v>70</v>
          </cell>
        </row>
        <row r="927">
          <cell r="A927" t="str">
            <v>H21</v>
          </cell>
          <cell r="B927" t="str">
            <v>写真</v>
          </cell>
          <cell r="D927" t="str">
            <v>和泉市のぞみ野</v>
          </cell>
          <cell r="E927">
            <v>72</v>
          </cell>
        </row>
        <row r="928">
          <cell r="A928" t="str">
            <v>H21</v>
          </cell>
          <cell r="B928" t="str">
            <v>写真</v>
          </cell>
          <cell r="D928" t="str">
            <v>高石市千代田</v>
          </cell>
          <cell r="E928">
            <v>71</v>
          </cell>
        </row>
        <row r="929">
          <cell r="A929" t="str">
            <v>H21</v>
          </cell>
          <cell r="B929" t="str">
            <v>写真</v>
          </cell>
          <cell r="D929" t="str">
            <v>岸和田市並松町</v>
          </cell>
          <cell r="E929">
            <v>84</v>
          </cell>
        </row>
        <row r="930">
          <cell r="A930" t="str">
            <v>H21</v>
          </cell>
          <cell r="B930" t="str">
            <v>写真</v>
          </cell>
          <cell r="D930" t="str">
            <v>泉大津市曽根町</v>
          </cell>
          <cell r="E930">
            <v>58</v>
          </cell>
        </row>
        <row r="931">
          <cell r="A931" t="str">
            <v>H21</v>
          </cell>
          <cell r="B931" t="str">
            <v>写真</v>
          </cell>
          <cell r="D931" t="str">
            <v>和泉市光明台</v>
          </cell>
          <cell r="E931">
            <v>58</v>
          </cell>
        </row>
        <row r="932">
          <cell r="A932" t="str">
            <v>H21</v>
          </cell>
          <cell r="B932" t="str">
            <v>写真</v>
          </cell>
          <cell r="D932" t="str">
            <v>泉佐野市葵町</v>
          </cell>
          <cell r="E932">
            <v>72</v>
          </cell>
        </row>
        <row r="933">
          <cell r="A933" t="str">
            <v>H21</v>
          </cell>
          <cell r="B933" t="str">
            <v>写真</v>
          </cell>
          <cell r="D933" t="str">
            <v>貝塚市三ツ松</v>
          </cell>
          <cell r="E933">
            <v>68</v>
          </cell>
        </row>
        <row r="934">
          <cell r="A934" t="str">
            <v>H21</v>
          </cell>
          <cell r="B934" t="str">
            <v>写真</v>
          </cell>
          <cell r="D934" t="str">
            <v>泉佐野市羽倉崎</v>
          </cell>
          <cell r="E934">
            <v>66</v>
          </cell>
        </row>
        <row r="935">
          <cell r="A935" t="str">
            <v>H21</v>
          </cell>
          <cell r="B935" t="str">
            <v>写真</v>
          </cell>
          <cell r="D935" t="str">
            <v>泉佐野市羽倉崎</v>
          </cell>
          <cell r="E935">
            <v>70</v>
          </cell>
        </row>
        <row r="936">
          <cell r="A936" t="str">
            <v>H21</v>
          </cell>
          <cell r="B936" t="str">
            <v>写真</v>
          </cell>
          <cell r="D936" t="str">
            <v>泉佐野市上町</v>
          </cell>
          <cell r="E936">
            <v>81</v>
          </cell>
        </row>
        <row r="937">
          <cell r="A937" t="str">
            <v>H21</v>
          </cell>
          <cell r="B937" t="str">
            <v>写真</v>
          </cell>
          <cell r="D937" t="str">
            <v>岸和田市東ケ丘町</v>
          </cell>
          <cell r="E937">
            <v>76</v>
          </cell>
        </row>
        <row r="938">
          <cell r="A938" t="str">
            <v>H21</v>
          </cell>
          <cell r="B938" t="str">
            <v>写真</v>
          </cell>
          <cell r="D938" t="str">
            <v>岸和田市東ケ丘町</v>
          </cell>
          <cell r="E938">
            <v>74</v>
          </cell>
        </row>
        <row r="939">
          <cell r="A939" t="str">
            <v>H21</v>
          </cell>
          <cell r="B939" t="str">
            <v>写真</v>
          </cell>
          <cell r="D939" t="str">
            <v>岸和田市下松町</v>
          </cell>
          <cell r="E939">
            <v>59</v>
          </cell>
        </row>
        <row r="940">
          <cell r="A940" t="str">
            <v>H21</v>
          </cell>
          <cell r="B940" t="str">
            <v>写真</v>
          </cell>
          <cell r="D940" t="str">
            <v>岸和田市岡山町</v>
          </cell>
          <cell r="E940">
            <v>78</v>
          </cell>
        </row>
        <row r="941">
          <cell r="A941" t="str">
            <v>H21</v>
          </cell>
          <cell r="B941" t="str">
            <v>写真</v>
          </cell>
          <cell r="D941" t="str">
            <v>岸和田市東ケ丘町</v>
          </cell>
          <cell r="E941">
            <v>80</v>
          </cell>
        </row>
        <row r="942">
          <cell r="A942" t="str">
            <v>H21</v>
          </cell>
          <cell r="B942" t="str">
            <v>写真</v>
          </cell>
          <cell r="D942" t="str">
            <v>岸和田市東ケ丘町</v>
          </cell>
          <cell r="E942">
            <v>72</v>
          </cell>
        </row>
        <row r="943">
          <cell r="A943" t="str">
            <v>H21</v>
          </cell>
          <cell r="B943" t="str">
            <v>写真</v>
          </cell>
          <cell r="D943" t="str">
            <v>岸和田市上松町</v>
          </cell>
          <cell r="E943">
            <v>76</v>
          </cell>
        </row>
        <row r="944">
          <cell r="A944" t="str">
            <v>H21</v>
          </cell>
          <cell r="B944" t="str">
            <v>写真</v>
          </cell>
          <cell r="D944" t="str">
            <v>泉大津市東助松町</v>
          </cell>
          <cell r="E944">
            <v>86</v>
          </cell>
        </row>
        <row r="945">
          <cell r="A945" t="str">
            <v>H21</v>
          </cell>
          <cell r="B945" t="str">
            <v>写真</v>
          </cell>
          <cell r="D945" t="str">
            <v>岸和田市東ケ丘町</v>
          </cell>
          <cell r="E945">
            <v>77</v>
          </cell>
        </row>
        <row r="946">
          <cell r="A946" t="str">
            <v>H21</v>
          </cell>
          <cell r="B946" t="str">
            <v>写真</v>
          </cell>
          <cell r="D946" t="str">
            <v>泉南郡熊取町青葉台</v>
          </cell>
          <cell r="E946">
            <v>68</v>
          </cell>
        </row>
        <row r="947">
          <cell r="A947" t="str">
            <v>H21</v>
          </cell>
          <cell r="B947" t="str">
            <v>写真</v>
          </cell>
          <cell r="D947" t="str">
            <v>泉南郡熊取町青葉台</v>
          </cell>
          <cell r="E947">
            <v>66</v>
          </cell>
        </row>
        <row r="948">
          <cell r="A948" t="str">
            <v>H21</v>
          </cell>
          <cell r="B948" t="str">
            <v>写真</v>
          </cell>
          <cell r="D948" t="str">
            <v>泉大津市助松団地</v>
          </cell>
          <cell r="E948">
            <v>73</v>
          </cell>
        </row>
        <row r="949">
          <cell r="A949" t="str">
            <v>H21</v>
          </cell>
          <cell r="B949" t="str">
            <v>写真</v>
          </cell>
          <cell r="D949" t="str">
            <v>岸和田市門前町</v>
          </cell>
          <cell r="E949">
            <v>69</v>
          </cell>
        </row>
        <row r="950">
          <cell r="A950" t="str">
            <v>H21</v>
          </cell>
          <cell r="B950" t="str">
            <v>写真</v>
          </cell>
          <cell r="D950" t="str">
            <v>和泉市弥生町</v>
          </cell>
          <cell r="E950">
            <v>74</v>
          </cell>
        </row>
        <row r="951">
          <cell r="A951" t="str">
            <v>H21</v>
          </cell>
          <cell r="B951" t="str">
            <v>写真</v>
          </cell>
          <cell r="D951" t="str">
            <v>岸和田市下松町</v>
          </cell>
          <cell r="E951">
            <v>75</v>
          </cell>
        </row>
        <row r="952">
          <cell r="A952" t="str">
            <v>H21</v>
          </cell>
          <cell r="B952" t="str">
            <v>写真</v>
          </cell>
          <cell r="D952" t="str">
            <v>岸和田市上松町</v>
          </cell>
          <cell r="E952">
            <v>74</v>
          </cell>
        </row>
        <row r="953">
          <cell r="A953" t="str">
            <v>H21</v>
          </cell>
          <cell r="B953" t="str">
            <v>写真</v>
          </cell>
          <cell r="D953" t="str">
            <v>泉佐野市松風台</v>
          </cell>
          <cell r="E953">
            <v>59</v>
          </cell>
        </row>
        <row r="954">
          <cell r="A954" t="str">
            <v>H21</v>
          </cell>
          <cell r="B954" t="str">
            <v>写真</v>
          </cell>
          <cell r="D954" t="str">
            <v>高石市綾園</v>
          </cell>
          <cell r="E954">
            <v>73</v>
          </cell>
        </row>
        <row r="955">
          <cell r="A955" t="str">
            <v>H21</v>
          </cell>
          <cell r="B955" t="str">
            <v>写真</v>
          </cell>
          <cell r="D955" t="str">
            <v>貝塚市石才</v>
          </cell>
          <cell r="E955">
            <v>72</v>
          </cell>
        </row>
        <row r="956">
          <cell r="A956" t="str">
            <v>H21</v>
          </cell>
          <cell r="B956" t="str">
            <v>写真</v>
          </cell>
          <cell r="D956" t="str">
            <v>岸和田市加守町</v>
          </cell>
          <cell r="E956">
            <v>69</v>
          </cell>
        </row>
        <row r="957">
          <cell r="A957" t="str">
            <v>H21</v>
          </cell>
          <cell r="B957" t="str">
            <v>写真</v>
          </cell>
          <cell r="D957" t="str">
            <v>和泉市室堂町</v>
          </cell>
          <cell r="E957">
            <v>71</v>
          </cell>
        </row>
        <row r="958">
          <cell r="A958" t="str">
            <v>H21</v>
          </cell>
          <cell r="B958" t="str">
            <v>写真</v>
          </cell>
          <cell r="D958" t="str">
            <v>岸和田市春木大小路町</v>
          </cell>
          <cell r="E958">
            <v>73</v>
          </cell>
        </row>
        <row r="959">
          <cell r="A959" t="str">
            <v>H21</v>
          </cell>
          <cell r="B959" t="str">
            <v>写真</v>
          </cell>
          <cell r="D959" t="str">
            <v>岸和田市包近町</v>
          </cell>
          <cell r="E959">
            <v>57</v>
          </cell>
        </row>
        <row r="960">
          <cell r="A960" t="str">
            <v>H21</v>
          </cell>
          <cell r="B960" t="str">
            <v>写真</v>
          </cell>
          <cell r="D960" t="str">
            <v>岸和田市八阪町</v>
          </cell>
          <cell r="E960">
            <v>79</v>
          </cell>
        </row>
        <row r="961">
          <cell r="A961" t="str">
            <v>H21</v>
          </cell>
          <cell r="B961" t="str">
            <v>写真</v>
          </cell>
          <cell r="D961" t="str">
            <v>岸和田市上松町</v>
          </cell>
          <cell r="E961">
            <v>74</v>
          </cell>
        </row>
        <row r="962">
          <cell r="A962" t="str">
            <v>H21</v>
          </cell>
          <cell r="B962" t="str">
            <v>写真</v>
          </cell>
          <cell r="D962" t="str">
            <v>泉南郡熊取町自由が丘</v>
          </cell>
          <cell r="E962">
            <v>62</v>
          </cell>
        </row>
        <row r="963">
          <cell r="A963" t="str">
            <v>H21</v>
          </cell>
          <cell r="B963" t="str">
            <v>写真</v>
          </cell>
          <cell r="D963" t="str">
            <v>岸和田市東ケ丘町</v>
          </cell>
          <cell r="E963">
            <v>75</v>
          </cell>
        </row>
        <row r="964">
          <cell r="A964" t="str">
            <v>H21</v>
          </cell>
          <cell r="B964" t="str">
            <v>写真</v>
          </cell>
          <cell r="D964" t="str">
            <v>岸和田市東ケ丘町</v>
          </cell>
          <cell r="E964">
            <v>71</v>
          </cell>
        </row>
        <row r="965">
          <cell r="A965" t="str">
            <v>H21</v>
          </cell>
          <cell r="B965" t="str">
            <v>写真</v>
          </cell>
          <cell r="D965" t="str">
            <v>岸和田市土生町</v>
          </cell>
          <cell r="E965">
            <v>62</v>
          </cell>
        </row>
        <row r="966">
          <cell r="A966" t="str">
            <v>H21</v>
          </cell>
          <cell r="B966" t="str">
            <v>写真</v>
          </cell>
          <cell r="D966" t="str">
            <v>高石市千代田</v>
          </cell>
          <cell r="E966">
            <v>60</v>
          </cell>
        </row>
        <row r="967">
          <cell r="A967" t="str">
            <v>H21</v>
          </cell>
          <cell r="B967" t="str">
            <v>写真</v>
          </cell>
          <cell r="D967" t="str">
            <v>岸和田市下松町</v>
          </cell>
          <cell r="E967">
            <v>56</v>
          </cell>
        </row>
        <row r="968">
          <cell r="A968" t="str">
            <v>H21</v>
          </cell>
          <cell r="B968" t="str">
            <v>写真</v>
          </cell>
          <cell r="D968" t="str">
            <v>泉佐野市中庄</v>
          </cell>
          <cell r="E968">
            <v>60</v>
          </cell>
        </row>
        <row r="969">
          <cell r="A969" t="str">
            <v>H21</v>
          </cell>
          <cell r="B969" t="str">
            <v>写真</v>
          </cell>
          <cell r="D969" t="str">
            <v>和泉市青葉台</v>
          </cell>
          <cell r="E969">
            <v>57</v>
          </cell>
        </row>
        <row r="970">
          <cell r="A970" t="str">
            <v>H21</v>
          </cell>
          <cell r="B970" t="str">
            <v>写真</v>
          </cell>
          <cell r="D970" t="str">
            <v>和泉市弥生町</v>
          </cell>
          <cell r="E970">
            <v>67</v>
          </cell>
        </row>
        <row r="971">
          <cell r="A971" t="str">
            <v>H21</v>
          </cell>
          <cell r="B971" t="str">
            <v>写真</v>
          </cell>
          <cell r="D971" t="str">
            <v>堺市西区浜寺昭和町</v>
          </cell>
          <cell r="E971">
            <v>78</v>
          </cell>
        </row>
        <row r="972">
          <cell r="A972" t="str">
            <v>H21</v>
          </cell>
          <cell r="B972" t="str">
            <v>写真</v>
          </cell>
          <cell r="D972" t="str">
            <v>岸和田市天神山町</v>
          </cell>
          <cell r="E972">
            <v>71</v>
          </cell>
        </row>
        <row r="973">
          <cell r="A973" t="str">
            <v>H21</v>
          </cell>
          <cell r="B973" t="str">
            <v>写真</v>
          </cell>
          <cell r="D973" t="str">
            <v>堺市中区八田北町</v>
          </cell>
          <cell r="E973">
            <v>76</v>
          </cell>
        </row>
        <row r="974">
          <cell r="A974" t="str">
            <v>H21</v>
          </cell>
          <cell r="B974" t="str">
            <v>写真</v>
          </cell>
          <cell r="D974" t="str">
            <v>岸和田市本町</v>
          </cell>
          <cell r="E974">
            <v>72</v>
          </cell>
        </row>
        <row r="975">
          <cell r="A975" t="str">
            <v>H21</v>
          </cell>
          <cell r="B975" t="str">
            <v>写真</v>
          </cell>
          <cell r="D975" t="str">
            <v>大阪市福島区鷺洲</v>
          </cell>
          <cell r="E975">
            <v>70</v>
          </cell>
        </row>
        <row r="976">
          <cell r="A976" t="str">
            <v>H21</v>
          </cell>
          <cell r="B976" t="str">
            <v>写真</v>
          </cell>
          <cell r="D976" t="str">
            <v>岸和田市下池田町</v>
          </cell>
          <cell r="E976">
            <v>72</v>
          </cell>
        </row>
        <row r="977">
          <cell r="A977" t="str">
            <v>H21</v>
          </cell>
          <cell r="B977" t="str">
            <v>写真</v>
          </cell>
          <cell r="D977" t="str">
            <v>貝塚市海塚</v>
          </cell>
          <cell r="E977">
            <v>72</v>
          </cell>
        </row>
        <row r="978">
          <cell r="A978" t="str">
            <v>H21</v>
          </cell>
          <cell r="B978" t="str">
            <v>写真</v>
          </cell>
          <cell r="D978" t="str">
            <v>岸和田市野田町</v>
          </cell>
          <cell r="E978">
            <v>73</v>
          </cell>
        </row>
        <row r="979">
          <cell r="A979" t="str">
            <v>H21</v>
          </cell>
          <cell r="B979" t="str">
            <v>写真</v>
          </cell>
          <cell r="D979" t="str">
            <v>岸和田市作才町</v>
          </cell>
          <cell r="E979">
            <v>73</v>
          </cell>
        </row>
        <row r="980">
          <cell r="A980" t="str">
            <v>H21</v>
          </cell>
          <cell r="B980" t="str">
            <v>写真</v>
          </cell>
          <cell r="D980" t="str">
            <v>岸和田市東ケ丘町</v>
          </cell>
          <cell r="E980">
            <v>69</v>
          </cell>
        </row>
        <row r="981">
          <cell r="A981" t="str">
            <v>H21</v>
          </cell>
          <cell r="B981" t="str">
            <v>写真</v>
          </cell>
          <cell r="D981" t="str">
            <v>岸和田市東ケ丘町</v>
          </cell>
          <cell r="E981">
            <v>74</v>
          </cell>
        </row>
        <row r="982">
          <cell r="A982" t="str">
            <v>H21</v>
          </cell>
          <cell r="B982" t="str">
            <v>写真</v>
          </cell>
          <cell r="D982" t="str">
            <v>貝塚市久保</v>
          </cell>
          <cell r="E982">
            <v>73</v>
          </cell>
        </row>
        <row r="983">
          <cell r="A983" t="str">
            <v>H21</v>
          </cell>
          <cell r="B983" t="str">
            <v>写真</v>
          </cell>
          <cell r="D983" t="str">
            <v>岸和田市南町</v>
          </cell>
          <cell r="E983">
            <v>63</v>
          </cell>
        </row>
        <row r="984">
          <cell r="A984" t="str">
            <v>H21</v>
          </cell>
          <cell r="B984" t="str">
            <v>写真</v>
          </cell>
          <cell r="D984" t="str">
            <v>岸和田市並松町</v>
          </cell>
          <cell r="E984">
            <v>73</v>
          </cell>
        </row>
        <row r="985">
          <cell r="A985" t="str">
            <v>H21</v>
          </cell>
          <cell r="B985" t="str">
            <v>写真</v>
          </cell>
          <cell r="D985" t="str">
            <v>岸和田市岸城町</v>
          </cell>
          <cell r="E985">
            <v>74</v>
          </cell>
        </row>
        <row r="986">
          <cell r="A986" t="str">
            <v>H21</v>
          </cell>
          <cell r="B986" t="str">
            <v>写真</v>
          </cell>
          <cell r="D986" t="str">
            <v>貝塚市津田南町</v>
          </cell>
          <cell r="E986">
            <v>61</v>
          </cell>
        </row>
        <row r="987">
          <cell r="A987" t="str">
            <v>H21</v>
          </cell>
          <cell r="B987" t="str">
            <v>写真</v>
          </cell>
          <cell r="D987" t="str">
            <v>岸和田市山直中町</v>
          </cell>
          <cell r="E987">
            <v>67</v>
          </cell>
        </row>
        <row r="988">
          <cell r="A988" t="str">
            <v>H21</v>
          </cell>
          <cell r="B988" t="str">
            <v>写真</v>
          </cell>
          <cell r="D988" t="str">
            <v>岸和田市東ケ丘町</v>
          </cell>
          <cell r="E988">
            <v>85</v>
          </cell>
        </row>
        <row r="989">
          <cell r="A989" t="str">
            <v>H21</v>
          </cell>
          <cell r="B989" t="str">
            <v>写真</v>
          </cell>
          <cell r="D989" t="str">
            <v>岸和田市加守町</v>
          </cell>
          <cell r="E989">
            <v>58</v>
          </cell>
        </row>
        <row r="990">
          <cell r="A990" t="str">
            <v>H21</v>
          </cell>
          <cell r="B990" t="str">
            <v>写真</v>
          </cell>
          <cell r="D990" t="str">
            <v>岸和田市小松里町</v>
          </cell>
          <cell r="E990">
            <v>68</v>
          </cell>
        </row>
        <row r="991">
          <cell r="A991" t="str">
            <v>H21</v>
          </cell>
          <cell r="B991" t="str">
            <v>写真</v>
          </cell>
          <cell r="D991" t="str">
            <v>泉大津市北豊中町</v>
          </cell>
          <cell r="E991">
            <v>67</v>
          </cell>
        </row>
        <row r="992">
          <cell r="A992" t="str">
            <v>H21</v>
          </cell>
          <cell r="B992" t="str">
            <v>写真</v>
          </cell>
          <cell r="D992" t="str">
            <v>岸和田市小松里町</v>
          </cell>
          <cell r="E992">
            <v>74</v>
          </cell>
        </row>
        <row r="993">
          <cell r="A993" t="str">
            <v>H21</v>
          </cell>
          <cell r="B993" t="str">
            <v>写真</v>
          </cell>
          <cell r="D993" t="str">
            <v>泉大津市北豊中町</v>
          </cell>
          <cell r="E993">
            <v>63</v>
          </cell>
        </row>
        <row r="994">
          <cell r="A994" t="str">
            <v>H21</v>
          </cell>
          <cell r="B994" t="str">
            <v>写真</v>
          </cell>
          <cell r="D994" t="str">
            <v>貝塚市南町</v>
          </cell>
          <cell r="E994">
            <v>64</v>
          </cell>
        </row>
        <row r="995">
          <cell r="A995" t="str">
            <v>H21</v>
          </cell>
          <cell r="B995" t="str">
            <v>写真</v>
          </cell>
          <cell r="D995" t="str">
            <v>岸和田市真上町</v>
          </cell>
          <cell r="E995">
            <v>51</v>
          </cell>
        </row>
        <row r="996">
          <cell r="A996" t="str">
            <v>H21</v>
          </cell>
          <cell r="B996" t="str">
            <v>写真</v>
          </cell>
          <cell r="D996" t="str">
            <v>堺市西区鳳東町</v>
          </cell>
          <cell r="E996">
            <v>58</v>
          </cell>
        </row>
        <row r="997">
          <cell r="A997" t="str">
            <v>H21</v>
          </cell>
          <cell r="B997" t="str">
            <v>俳画</v>
          </cell>
          <cell r="D997" t="str">
            <v>岸和田市松風町</v>
          </cell>
          <cell r="E997">
            <v>65</v>
          </cell>
        </row>
        <row r="998">
          <cell r="A998" t="str">
            <v>H21</v>
          </cell>
          <cell r="B998" t="str">
            <v>俳画</v>
          </cell>
          <cell r="D998" t="str">
            <v>岸和田市下池田町</v>
          </cell>
          <cell r="E998">
            <v>76</v>
          </cell>
        </row>
        <row r="999">
          <cell r="A999" t="str">
            <v>H21</v>
          </cell>
          <cell r="B999" t="str">
            <v>俳画</v>
          </cell>
          <cell r="D999" t="str">
            <v>岸和田市野田町</v>
          </cell>
          <cell r="E999">
            <v>65</v>
          </cell>
        </row>
        <row r="1000">
          <cell r="A1000" t="str">
            <v>H21</v>
          </cell>
          <cell r="B1000" t="str">
            <v>俳画</v>
          </cell>
          <cell r="D1000" t="str">
            <v>岸和田市野田町</v>
          </cell>
          <cell r="E1000">
            <v>74</v>
          </cell>
        </row>
        <row r="1001">
          <cell r="A1001" t="str">
            <v>H21</v>
          </cell>
          <cell r="B1001" t="str">
            <v>俳画</v>
          </cell>
          <cell r="D1001" t="str">
            <v>岸和田市野田町</v>
          </cell>
          <cell r="E1001">
            <v>73</v>
          </cell>
        </row>
        <row r="1002">
          <cell r="A1002" t="str">
            <v>H21</v>
          </cell>
          <cell r="B1002" t="str">
            <v>俳画</v>
          </cell>
          <cell r="D1002" t="str">
            <v>岸和田市土生町</v>
          </cell>
          <cell r="E1002">
            <v>68</v>
          </cell>
        </row>
        <row r="1003">
          <cell r="A1003" t="str">
            <v>H21</v>
          </cell>
          <cell r="B1003" t="str">
            <v>俳画</v>
          </cell>
          <cell r="D1003" t="str">
            <v>岸和田市吉井町</v>
          </cell>
          <cell r="E1003">
            <v>84</v>
          </cell>
        </row>
        <row r="1004">
          <cell r="A1004" t="str">
            <v>H21</v>
          </cell>
          <cell r="B1004" t="str">
            <v>俳画</v>
          </cell>
          <cell r="D1004" t="str">
            <v>岸和田市上松町</v>
          </cell>
          <cell r="E1004">
            <v>68</v>
          </cell>
        </row>
        <row r="1005">
          <cell r="A1005" t="str">
            <v>H21</v>
          </cell>
          <cell r="B1005" t="str">
            <v>俳画</v>
          </cell>
          <cell r="D1005" t="str">
            <v>岸和田市大北町</v>
          </cell>
          <cell r="E1005">
            <v>81</v>
          </cell>
        </row>
        <row r="1006">
          <cell r="A1006" t="str">
            <v>H21</v>
          </cell>
          <cell r="B1006" t="str">
            <v>俳画</v>
          </cell>
          <cell r="D1006" t="str">
            <v>泉北郡忠岡町忠岡中</v>
          </cell>
          <cell r="E1006">
            <v>64</v>
          </cell>
        </row>
        <row r="1007">
          <cell r="A1007" t="str">
            <v>H21</v>
          </cell>
          <cell r="B1007" t="str">
            <v>俳画</v>
          </cell>
          <cell r="D1007" t="str">
            <v>泉佐野市市場西</v>
          </cell>
          <cell r="E1007">
            <v>78</v>
          </cell>
        </row>
        <row r="1008">
          <cell r="A1008" t="str">
            <v>H21</v>
          </cell>
          <cell r="B1008" t="str">
            <v>俳画</v>
          </cell>
          <cell r="D1008" t="str">
            <v>泉北郡忠岡町馬瀬</v>
          </cell>
          <cell r="E1008">
            <v>61</v>
          </cell>
        </row>
        <row r="1009">
          <cell r="A1009" t="str">
            <v>H21</v>
          </cell>
          <cell r="B1009" t="str">
            <v>俳画</v>
          </cell>
          <cell r="D1009" t="str">
            <v>泉北郡忠岡町忠岡東</v>
          </cell>
          <cell r="E1009">
            <v>61</v>
          </cell>
        </row>
        <row r="1010">
          <cell r="A1010" t="str">
            <v>H21</v>
          </cell>
          <cell r="B1010" t="str">
            <v>俳画</v>
          </cell>
          <cell r="D1010" t="str">
            <v>泉佐野市大宮町</v>
          </cell>
          <cell r="E1010">
            <v>73</v>
          </cell>
        </row>
        <row r="1011">
          <cell r="A1011" t="str">
            <v>H21</v>
          </cell>
          <cell r="B1011" t="str">
            <v>俳画</v>
          </cell>
          <cell r="D1011" t="str">
            <v>泉南市樽井</v>
          </cell>
          <cell r="E1011">
            <v>67</v>
          </cell>
        </row>
        <row r="1012">
          <cell r="A1012" t="str">
            <v>H21</v>
          </cell>
          <cell r="B1012" t="str">
            <v>俳画</v>
          </cell>
          <cell r="D1012" t="str">
            <v>岸和田市上松町</v>
          </cell>
          <cell r="E1012">
            <v>78</v>
          </cell>
        </row>
        <row r="1013">
          <cell r="A1013" t="str">
            <v>H21</v>
          </cell>
          <cell r="B1013" t="str">
            <v>俳画</v>
          </cell>
          <cell r="D1013" t="str">
            <v>岸和田市小松里町</v>
          </cell>
          <cell r="E1013">
            <v>76</v>
          </cell>
        </row>
        <row r="1014">
          <cell r="A1014" t="str">
            <v>H21</v>
          </cell>
          <cell r="B1014" t="str">
            <v>俳画</v>
          </cell>
          <cell r="D1014" t="str">
            <v>泉南市信達牧野</v>
          </cell>
          <cell r="E1014">
            <v>69</v>
          </cell>
        </row>
        <row r="1015">
          <cell r="A1015" t="str">
            <v>H21</v>
          </cell>
          <cell r="B1015" t="str">
            <v>俳画</v>
          </cell>
          <cell r="D1015" t="str">
            <v>岸和田市流木町</v>
          </cell>
          <cell r="E1015">
            <v>80</v>
          </cell>
        </row>
        <row r="1016">
          <cell r="A1016" t="str">
            <v>H21</v>
          </cell>
          <cell r="B1016" t="str">
            <v>俳画</v>
          </cell>
          <cell r="D1016" t="str">
            <v>岸和田市小松里町</v>
          </cell>
          <cell r="E1016">
            <v>61</v>
          </cell>
        </row>
        <row r="1017">
          <cell r="A1017" t="str">
            <v>H21</v>
          </cell>
          <cell r="B1017" t="str">
            <v>俳画</v>
          </cell>
          <cell r="D1017" t="str">
            <v>泉佐野市葵町</v>
          </cell>
          <cell r="E1017">
            <v>63</v>
          </cell>
        </row>
        <row r="1018">
          <cell r="A1018" t="str">
            <v>H21</v>
          </cell>
          <cell r="B1018" t="str">
            <v>俳画</v>
          </cell>
          <cell r="D1018" t="str">
            <v>岸和田市阿間河滝町</v>
          </cell>
          <cell r="E1018">
            <v>41</v>
          </cell>
        </row>
        <row r="1019">
          <cell r="A1019" t="str">
            <v>H21</v>
          </cell>
          <cell r="B1019" t="str">
            <v>俳画</v>
          </cell>
          <cell r="D1019" t="str">
            <v>岸和田市土生滝町</v>
          </cell>
          <cell r="E1019">
            <v>62</v>
          </cell>
        </row>
        <row r="1020">
          <cell r="A1020" t="str">
            <v>H21</v>
          </cell>
          <cell r="B1020" t="str">
            <v>俳画</v>
          </cell>
          <cell r="D1020" t="str">
            <v>岸和田市阿間河滝町</v>
          </cell>
          <cell r="E1020">
            <v>48</v>
          </cell>
        </row>
        <row r="1021">
          <cell r="A1021" t="str">
            <v>H21</v>
          </cell>
          <cell r="B1021" t="str">
            <v>俳画</v>
          </cell>
          <cell r="D1021" t="str">
            <v>岸和田市野田町</v>
          </cell>
          <cell r="E1021">
            <v>78</v>
          </cell>
        </row>
        <row r="1022">
          <cell r="A1022" t="str">
            <v>H21</v>
          </cell>
          <cell r="B1022" t="str">
            <v>俳画</v>
          </cell>
          <cell r="D1022" t="str">
            <v>岸和田市加守町</v>
          </cell>
          <cell r="E1022">
            <v>80</v>
          </cell>
        </row>
        <row r="1023">
          <cell r="A1023" t="str">
            <v>H21</v>
          </cell>
          <cell r="B1023" t="str">
            <v>俳画</v>
          </cell>
          <cell r="D1023" t="str">
            <v>岸和田市今木町</v>
          </cell>
          <cell r="E1023">
            <v>65</v>
          </cell>
        </row>
        <row r="1024">
          <cell r="A1024" t="str">
            <v>H21</v>
          </cell>
          <cell r="B1024" t="str">
            <v>俳画</v>
          </cell>
          <cell r="D1024" t="str">
            <v>岸和田市岡山町</v>
          </cell>
          <cell r="E1024">
            <v>61</v>
          </cell>
        </row>
        <row r="1025">
          <cell r="A1025" t="str">
            <v>H21</v>
          </cell>
          <cell r="B1025" t="str">
            <v>俳画</v>
          </cell>
          <cell r="D1025" t="str">
            <v>和泉市唐国町</v>
          </cell>
          <cell r="E1025">
            <v>65</v>
          </cell>
        </row>
        <row r="1026">
          <cell r="A1026" t="str">
            <v>H21</v>
          </cell>
          <cell r="B1026" t="str">
            <v>俳画</v>
          </cell>
          <cell r="D1026" t="str">
            <v>岸和田市八阪町</v>
          </cell>
          <cell r="E1026">
            <v>50</v>
          </cell>
        </row>
        <row r="1027">
          <cell r="A1027" t="str">
            <v>H21</v>
          </cell>
          <cell r="B1027" t="str">
            <v>俳画</v>
          </cell>
          <cell r="D1027" t="str">
            <v>岸和田市東ケ丘町</v>
          </cell>
          <cell r="E1027">
            <v>77</v>
          </cell>
        </row>
        <row r="1028">
          <cell r="A1028" t="str">
            <v>H21</v>
          </cell>
          <cell r="B1028" t="str">
            <v>俳画</v>
          </cell>
          <cell r="D1028" t="str">
            <v>岸和田市岡山町</v>
          </cell>
          <cell r="E1028">
            <v>78</v>
          </cell>
        </row>
        <row r="1029">
          <cell r="A1029" t="str">
            <v>H21</v>
          </cell>
          <cell r="B1029" t="str">
            <v>俳画</v>
          </cell>
          <cell r="D1029" t="str">
            <v>岸和田市別所町</v>
          </cell>
          <cell r="E1029">
            <v>72</v>
          </cell>
        </row>
        <row r="1030">
          <cell r="A1030" t="str">
            <v>H21</v>
          </cell>
          <cell r="B1030" t="str">
            <v>俳画</v>
          </cell>
          <cell r="D1030" t="str">
            <v>岸和田市阿間河滝町</v>
          </cell>
          <cell r="E1030">
            <v>58</v>
          </cell>
        </row>
        <row r="1031">
          <cell r="A1031" t="str">
            <v>H22</v>
          </cell>
          <cell r="B1031" t="str">
            <v>洋画</v>
          </cell>
          <cell r="D1031" t="str">
            <v>大阪府岸和田市磯上町</v>
          </cell>
          <cell r="E1031">
            <v>83</v>
          </cell>
        </row>
        <row r="1032">
          <cell r="A1032" t="str">
            <v>H22</v>
          </cell>
          <cell r="B1032" t="str">
            <v>洋画</v>
          </cell>
          <cell r="D1032" t="str">
            <v>大阪府岸和田市小松里町</v>
          </cell>
          <cell r="E1032">
            <v>71</v>
          </cell>
        </row>
        <row r="1033">
          <cell r="A1033" t="str">
            <v>H22</v>
          </cell>
          <cell r="B1033" t="str">
            <v>洋画</v>
          </cell>
          <cell r="D1033" t="str">
            <v>大阪府岸和田市小松里町</v>
          </cell>
          <cell r="E1033">
            <v>76</v>
          </cell>
        </row>
        <row r="1034">
          <cell r="A1034" t="str">
            <v>H22</v>
          </cell>
          <cell r="B1034" t="str">
            <v>洋画</v>
          </cell>
          <cell r="D1034" t="str">
            <v>大阪府岸和田市岡山町</v>
          </cell>
          <cell r="E1034">
            <v>81</v>
          </cell>
        </row>
        <row r="1035">
          <cell r="A1035" t="str">
            <v>H22</v>
          </cell>
          <cell r="B1035" t="str">
            <v>洋画</v>
          </cell>
          <cell r="D1035" t="str">
            <v>大阪府岸和田市東ケ丘町</v>
          </cell>
          <cell r="E1035">
            <v>75</v>
          </cell>
        </row>
        <row r="1036">
          <cell r="A1036" t="str">
            <v>H22</v>
          </cell>
          <cell r="B1036" t="str">
            <v>洋画</v>
          </cell>
          <cell r="D1036" t="str">
            <v>大阪府岸和田市小松里町</v>
          </cell>
          <cell r="E1036">
            <v>75</v>
          </cell>
        </row>
        <row r="1037">
          <cell r="A1037" t="str">
            <v>H22</v>
          </cell>
          <cell r="B1037" t="str">
            <v>洋画</v>
          </cell>
          <cell r="D1037" t="str">
            <v>大阪府堺市東区野尻町</v>
          </cell>
          <cell r="E1037">
            <v>56</v>
          </cell>
        </row>
        <row r="1038">
          <cell r="A1038" t="str">
            <v>H22</v>
          </cell>
          <cell r="B1038" t="str">
            <v>洋画</v>
          </cell>
          <cell r="D1038" t="str">
            <v>大阪府阪南市鳥取</v>
          </cell>
          <cell r="E1038">
            <v>65</v>
          </cell>
        </row>
        <row r="1039">
          <cell r="A1039" t="str">
            <v>H22</v>
          </cell>
          <cell r="B1039" t="str">
            <v>洋画</v>
          </cell>
          <cell r="D1039" t="str">
            <v>大阪府岸和田市内畑町</v>
          </cell>
          <cell r="E1039">
            <v>61</v>
          </cell>
        </row>
        <row r="1040">
          <cell r="A1040" t="str">
            <v>H22</v>
          </cell>
          <cell r="B1040" t="str">
            <v>洋画</v>
          </cell>
          <cell r="D1040" t="str">
            <v>大阪府泉南市新家</v>
          </cell>
          <cell r="E1040">
            <v>61</v>
          </cell>
        </row>
        <row r="1041">
          <cell r="A1041" t="str">
            <v>H22</v>
          </cell>
          <cell r="B1041" t="str">
            <v>洋画</v>
          </cell>
          <cell r="D1041" t="str">
            <v>大阪府泉南郡岬町淡輪</v>
          </cell>
          <cell r="E1041">
            <v>67</v>
          </cell>
        </row>
        <row r="1042">
          <cell r="A1042" t="str">
            <v>H22</v>
          </cell>
          <cell r="B1042" t="str">
            <v>洋画</v>
          </cell>
          <cell r="D1042" t="str">
            <v>大阪府泉大津市森町</v>
          </cell>
          <cell r="E1042">
            <v>70</v>
          </cell>
        </row>
        <row r="1043">
          <cell r="A1043" t="str">
            <v>H22</v>
          </cell>
          <cell r="B1043" t="str">
            <v>洋画</v>
          </cell>
          <cell r="D1043" t="str">
            <v>大阪府岸和田市葛城町</v>
          </cell>
          <cell r="E1043">
            <v>81</v>
          </cell>
        </row>
        <row r="1044">
          <cell r="A1044" t="str">
            <v>H22</v>
          </cell>
          <cell r="B1044" t="str">
            <v>洋画</v>
          </cell>
          <cell r="D1044" t="str">
            <v>大阪府岸和田市額原町</v>
          </cell>
          <cell r="E1044">
            <v>66</v>
          </cell>
        </row>
        <row r="1045">
          <cell r="A1045" t="str">
            <v>H22</v>
          </cell>
          <cell r="B1045" t="str">
            <v>洋画</v>
          </cell>
          <cell r="D1045" t="str">
            <v>大阪府岸和田市加守町</v>
          </cell>
          <cell r="E1045">
            <v>73</v>
          </cell>
        </row>
        <row r="1046">
          <cell r="A1046" t="str">
            <v>H22</v>
          </cell>
          <cell r="B1046" t="str">
            <v>洋画</v>
          </cell>
          <cell r="D1046" t="str">
            <v>大阪府貝塚市久保</v>
          </cell>
          <cell r="E1046">
            <v>62</v>
          </cell>
        </row>
        <row r="1047">
          <cell r="A1047" t="str">
            <v>H22</v>
          </cell>
          <cell r="B1047" t="str">
            <v>洋画</v>
          </cell>
          <cell r="D1047" t="str">
            <v>大阪府岸和田市加守町</v>
          </cell>
          <cell r="E1047">
            <v>73</v>
          </cell>
        </row>
        <row r="1048">
          <cell r="A1048" t="str">
            <v>H22</v>
          </cell>
          <cell r="B1048" t="str">
            <v>洋画</v>
          </cell>
          <cell r="D1048" t="str">
            <v>大阪府岸和田市葛城町</v>
          </cell>
          <cell r="E1048">
            <v>70</v>
          </cell>
        </row>
        <row r="1049">
          <cell r="A1049" t="str">
            <v>H22</v>
          </cell>
          <cell r="B1049" t="str">
            <v>洋画</v>
          </cell>
          <cell r="D1049" t="str">
            <v>大阪府阪南市舞</v>
          </cell>
          <cell r="E1049">
            <v>66</v>
          </cell>
        </row>
        <row r="1050">
          <cell r="A1050" t="str">
            <v>H22</v>
          </cell>
          <cell r="B1050" t="str">
            <v>洋画</v>
          </cell>
          <cell r="D1050" t="str">
            <v>大阪府阪南市鳥取中</v>
          </cell>
          <cell r="E1050">
            <v>72</v>
          </cell>
        </row>
        <row r="1051">
          <cell r="A1051" t="str">
            <v>H22</v>
          </cell>
          <cell r="B1051" t="str">
            <v>洋画</v>
          </cell>
          <cell r="D1051" t="str">
            <v>大阪府八尾市永畑町</v>
          </cell>
          <cell r="E1051">
            <v>67</v>
          </cell>
        </row>
        <row r="1052">
          <cell r="A1052" t="str">
            <v>H22</v>
          </cell>
          <cell r="B1052" t="str">
            <v>洋画</v>
          </cell>
          <cell r="D1052" t="str">
            <v>大阪府柏原市青谷</v>
          </cell>
          <cell r="E1052">
            <v>47</v>
          </cell>
        </row>
        <row r="1053">
          <cell r="A1053" t="str">
            <v>H22</v>
          </cell>
          <cell r="B1053" t="str">
            <v>洋画</v>
          </cell>
          <cell r="D1053" t="str">
            <v>大阪府高石市東羽衣</v>
          </cell>
          <cell r="E1053">
            <v>69</v>
          </cell>
        </row>
        <row r="1054">
          <cell r="A1054" t="str">
            <v>H22</v>
          </cell>
          <cell r="B1054" t="str">
            <v>洋画</v>
          </cell>
          <cell r="D1054" t="str">
            <v>大阪府和泉市はつが野</v>
          </cell>
          <cell r="E1054">
            <v>89</v>
          </cell>
        </row>
        <row r="1055">
          <cell r="A1055" t="str">
            <v>H22</v>
          </cell>
          <cell r="B1055" t="str">
            <v>洋画</v>
          </cell>
          <cell r="D1055" t="str">
            <v>大阪府岸和田市下池田町</v>
          </cell>
          <cell r="E1055">
            <v>77</v>
          </cell>
        </row>
        <row r="1056">
          <cell r="A1056" t="str">
            <v>H22</v>
          </cell>
          <cell r="B1056" t="str">
            <v>洋画</v>
          </cell>
          <cell r="D1056" t="str">
            <v>大阪府和泉市和気町</v>
          </cell>
          <cell r="E1056">
            <v>58</v>
          </cell>
        </row>
        <row r="1057">
          <cell r="A1057" t="str">
            <v>H22</v>
          </cell>
          <cell r="B1057" t="str">
            <v>洋画</v>
          </cell>
          <cell r="D1057" t="str">
            <v>大阪府泉南郡熊取町山の手台</v>
          </cell>
          <cell r="E1057">
            <v>74</v>
          </cell>
        </row>
        <row r="1058">
          <cell r="A1058" t="str">
            <v>H22</v>
          </cell>
          <cell r="B1058" t="str">
            <v>洋画</v>
          </cell>
          <cell r="D1058" t="str">
            <v>大阪府岸和田市上松町</v>
          </cell>
          <cell r="E1058">
            <v>66</v>
          </cell>
        </row>
        <row r="1059">
          <cell r="A1059" t="str">
            <v>H22</v>
          </cell>
          <cell r="B1059" t="str">
            <v>洋画</v>
          </cell>
          <cell r="D1059" t="str">
            <v>大阪府高石市千代田</v>
          </cell>
          <cell r="E1059">
            <v>70</v>
          </cell>
        </row>
        <row r="1060">
          <cell r="A1060" t="str">
            <v>H22</v>
          </cell>
          <cell r="B1060" t="str">
            <v>洋画</v>
          </cell>
          <cell r="D1060" t="str">
            <v>大阪府高石市加茂</v>
          </cell>
          <cell r="E1060">
            <v>68</v>
          </cell>
        </row>
        <row r="1061">
          <cell r="A1061" t="str">
            <v>H22</v>
          </cell>
          <cell r="B1061" t="str">
            <v>洋画</v>
          </cell>
          <cell r="D1061" t="str">
            <v>大阪府岸和田市葛城町</v>
          </cell>
          <cell r="E1061">
            <v>77</v>
          </cell>
        </row>
        <row r="1062">
          <cell r="A1062" t="str">
            <v>H22</v>
          </cell>
          <cell r="B1062" t="str">
            <v>洋画</v>
          </cell>
          <cell r="D1062" t="str">
            <v>大阪府岸和田市畑町</v>
          </cell>
          <cell r="E1062">
            <v>69</v>
          </cell>
        </row>
        <row r="1063">
          <cell r="A1063" t="str">
            <v>H22</v>
          </cell>
          <cell r="B1063" t="str">
            <v>洋画</v>
          </cell>
          <cell r="D1063" t="str">
            <v>大阪府泉南市信達市場</v>
          </cell>
          <cell r="E1063">
            <v>66</v>
          </cell>
        </row>
        <row r="1064">
          <cell r="A1064" t="str">
            <v>H22</v>
          </cell>
          <cell r="B1064" t="str">
            <v>洋画</v>
          </cell>
          <cell r="D1064" t="str">
            <v>大阪府岸和田市中之浜町</v>
          </cell>
          <cell r="E1064">
            <v>63</v>
          </cell>
        </row>
        <row r="1065">
          <cell r="A1065" t="str">
            <v>H22</v>
          </cell>
          <cell r="B1065" t="str">
            <v>洋画</v>
          </cell>
          <cell r="D1065" t="str">
            <v>大阪府阪南市舞</v>
          </cell>
          <cell r="E1065">
            <v>60</v>
          </cell>
        </row>
        <row r="1066">
          <cell r="A1066" t="str">
            <v>H22</v>
          </cell>
          <cell r="B1066" t="str">
            <v>洋画</v>
          </cell>
          <cell r="D1066" t="str">
            <v>和歌山県紀の川市田中馬場</v>
          </cell>
          <cell r="E1066">
            <v>56</v>
          </cell>
        </row>
        <row r="1067">
          <cell r="A1067" t="str">
            <v>H22</v>
          </cell>
          <cell r="B1067" t="str">
            <v>洋画</v>
          </cell>
          <cell r="D1067" t="str">
            <v>大阪府岸和田市東ケ丘町</v>
          </cell>
          <cell r="E1067">
            <v>65</v>
          </cell>
        </row>
        <row r="1068">
          <cell r="A1068" t="str">
            <v>H22</v>
          </cell>
          <cell r="B1068" t="str">
            <v>洋画</v>
          </cell>
          <cell r="D1068" t="str">
            <v>大阪府岸和田市稲葉町</v>
          </cell>
          <cell r="E1068">
            <v>57</v>
          </cell>
        </row>
        <row r="1069">
          <cell r="A1069" t="str">
            <v>H22</v>
          </cell>
          <cell r="B1069" t="str">
            <v>洋画</v>
          </cell>
          <cell r="D1069" t="str">
            <v>大阪府岸和田市池尻町</v>
          </cell>
          <cell r="E1069">
            <v>68</v>
          </cell>
        </row>
        <row r="1070">
          <cell r="A1070" t="str">
            <v>H22</v>
          </cell>
          <cell r="B1070" t="str">
            <v>洋画</v>
          </cell>
          <cell r="D1070" t="str">
            <v>大阪府岸和田市上松町</v>
          </cell>
          <cell r="E1070">
            <v>71</v>
          </cell>
        </row>
        <row r="1071">
          <cell r="A1071" t="str">
            <v>H22</v>
          </cell>
          <cell r="B1071" t="str">
            <v>洋画</v>
          </cell>
          <cell r="D1071" t="str">
            <v>大阪府岸和田市東ケ丘町</v>
          </cell>
          <cell r="E1071">
            <v>67</v>
          </cell>
        </row>
        <row r="1072">
          <cell r="A1072" t="str">
            <v>H22</v>
          </cell>
          <cell r="B1072" t="str">
            <v>洋画</v>
          </cell>
          <cell r="D1072" t="str">
            <v>大阪府岸和田市東ケ丘町</v>
          </cell>
          <cell r="E1072">
            <v>65</v>
          </cell>
        </row>
        <row r="1073">
          <cell r="A1073" t="str">
            <v>H22</v>
          </cell>
          <cell r="B1073" t="str">
            <v>洋画</v>
          </cell>
          <cell r="D1073" t="str">
            <v>大阪府和泉市尾井町</v>
          </cell>
          <cell r="E1073">
            <v>62</v>
          </cell>
        </row>
        <row r="1074">
          <cell r="A1074" t="str">
            <v>H22</v>
          </cell>
          <cell r="B1074" t="str">
            <v>洋画</v>
          </cell>
          <cell r="D1074" t="str">
            <v>大阪府和泉市上町</v>
          </cell>
          <cell r="E1074">
            <v>68</v>
          </cell>
        </row>
        <row r="1075">
          <cell r="A1075" t="str">
            <v>H22</v>
          </cell>
          <cell r="B1075" t="str">
            <v>洋画</v>
          </cell>
          <cell r="D1075" t="str">
            <v>東京都武蔵村山市学園</v>
          </cell>
          <cell r="E1075">
            <v>70</v>
          </cell>
        </row>
        <row r="1076">
          <cell r="A1076" t="str">
            <v>H22</v>
          </cell>
          <cell r="B1076" t="str">
            <v>洋画</v>
          </cell>
          <cell r="D1076" t="str">
            <v>大阪府枚方市黄金野</v>
          </cell>
          <cell r="E1076">
            <v>80</v>
          </cell>
        </row>
        <row r="1077">
          <cell r="A1077" t="str">
            <v>H22</v>
          </cell>
          <cell r="B1077" t="str">
            <v>洋画</v>
          </cell>
          <cell r="D1077" t="str">
            <v>大阪府岸和田市池尻町</v>
          </cell>
          <cell r="E1077">
            <v>67</v>
          </cell>
        </row>
        <row r="1078">
          <cell r="A1078" t="str">
            <v>H22</v>
          </cell>
          <cell r="B1078" t="str">
            <v>洋画</v>
          </cell>
          <cell r="D1078" t="str">
            <v>大阪府泉大津市末広町</v>
          </cell>
          <cell r="E1078">
            <v>63</v>
          </cell>
        </row>
        <row r="1079">
          <cell r="A1079" t="str">
            <v>H22</v>
          </cell>
          <cell r="B1079" t="str">
            <v>洋画</v>
          </cell>
          <cell r="D1079" t="str">
            <v>大阪府岸和田市南上町</v>
          </cell>
          <cell r="E1079">
            <v>74</v>
          </cell>
        </row>
        <row r="1080">
          <cell r="A1080" t="str">
            <v>H22</v>
          </cell>
          <cell r="B1080" t="str">
            <v>洋画</v>
          </cell>
          <cell r="D1080" t="str">
            <v>大阪府岸和田市大町</v>
          </cell>
          <cell r="E1080">
            <v>68</v>
          </cell>
        </row>
        <row r="1081">
          <cell r="A1081" t="str">
            <v>H22</v>
          </cell>
          <cell r="B1081" t="str">
            <v>洋画</v>
          </cell>
          <cell r="D1081" t="str">
            <v>大阪府岸和田市土生滝町</v>
          </cell>
          <cell r="E1081">
            <v>56</v>
          </cell>
        </row>
        <row r="1082">
          <cell r="A1082" t="str">
            <v>H22</v>
          </cell>
          <cell r="B1082" t="str">
            <v>洋画</v>
          </cell>
          <cell r="D1082" t="str">
            <v>大阪府泉南郡熊取町希望が丘</v>
          </cell>
          <cell r="E1082">
            <v>66</v>
          </cell>
        </row>
        <row r="1083">
          <cell r="A1083" t="str">
            <v>H22</v>
          </cell>
          <cell r="B1083" t="str">
            <v>洋画</v>
          </cell>
          <cell r="D1083" t="str">
            <v>大阪府岸和田市上松町</v>
          </cell>
          <cell r="E1083">
            <v>59</v>
          </cell>
        </row>
        <row r="1084">
          <cell r="A1084" t="str">
            <v>H22</v>
          </cell>
          <cell r="B1084" t="str">
            <v>洋画</v>
          </cell>
          <cell r="D1084" t="str">
            <v>大阪府和泉市いぶき野</v>
          </cell>
          <cell r="E1084">
            <v>66</v>
          </cell>
        </row>
        <row r="1085">
          <cell r="A1085" t="str">
            <v>H22</v>
          </cell>
          <cell r="B1085" t="str">
            <v>洋画</v>
          </cell>
          <cell r="D1085" t="str">
            <v>大阪府岸和田市畑町</v>
          </cell>
          <cell r="E1085">
            <v>64</v>
          </cell>
        </row>
        <row r="1086">
          <cell r="A1086" t="str">
            <v>H22</v>
          </cell>
          <cell r="B1086" t="str">
            <v>洋画</v>
          </cell>
          <cell r="D1086" t="str">
            <v>大阪府和泉市弥生町</v>
          </cell>
          <cell r="E1086">
            <v>75</v>
          </cell>
        </row>
        <row r="1087">
          <cell r="A1087" t="str">
            <v>H22</v>
          </cell>
          <cell r="B1087" t="str">
            <v>洋画</v>
          </cell>
          <cell r="D1087" t="str">
            <v>大阪府泉南郡熊取町小垣内</v>
          </cell>
          <cell r="E1087">
            <v>74</v>
          </cell>
        </row>
        <row r="1088">
          <cell r="A1088" t="str">
            <v>H22</v>
          </cell>
          <cell r="B1088" t="str">
            <v>洋画</v>
          </cell>
          <cell r="D1088" t="str">
            <v>大阪府堺市西区鳳南町</v>
          </cell>
          <cell r="E1088">
            <v>62</v>
          </cell>
        </row>
        <row r="1089">
          <cell r="A1089" t="str">
            <v>H22</v>
          </cell>
          <cell r="B1089" t="str">
            <v>洋画</v>
          </cell>
          <cell r="D1089" t="str">
            <v>大阪府高石市加茂</v>
          </cell>
          <cell r="E1089">
            <v>65</v>
          </cell>
        </row>
        <row r="1090">
          <cell r="A1090" t="str">
            <v>H22</v>
          </cell>
          <cell r="B1090" t="str">
            <v>洋画</v>
          </cell>
          <cell r="D1090" t="str">
            <v>大阪府高石市綾園</v>
          </cell>
          <cell r="E1090">
            <v>74</v>
          </cell>
        </row>
        <row r="1091">
          <cell r="A1091" t="str">
            <v>H22</v>
          </cell>
          <cell r="B1091" t="str">
            <v>洋画</v>
          </cell>
          <cell r="D1091" t="str">
            <v>大阪府泉南郡熊取町山の手台</v>
          </cell>
          <cell r="E1091">
            <v>68</v>
          </cell>
        </row>
        <row r="1092">
          <cell r="A1092" t="str">
            <v>H22</v>
          </cell>
          <cell r="B1092" t="str">
            <v>洋画</v>
          </cell>
          <cell r="D1092" t="str">
            <v>大阪府岸和田市東ケ丘町</v>
          </cell>
          <cell r="E1092">
            <v>59</v>
          </cell>
        </row>
        <row r="1093">
          <cell r="A1093" t="str">
            <v>H22</v>
          </cell>
          <cell r="B1093" t="str">
            <v>洋画</v>
          </cell>
          <cell r="D1093" t="str">
            <v>大阪府岸和田市大町</v>
          </cell>
          <cell r="E1093">
            <v>67</v>
          </cell>
        </row>
        <row r="1094">
          <cell r="A1094" t="str">
            <v>H22</v>
          </cell>
          <cell r="B1094" t="str">
            <v>洋画</v>
          </cell>
          <cell r="D1094" t="str">
            <v>大阪府岸和田市岸野町</v>
          </cell>
          <cell r="E1094">
            <v>72</v>
          </cell>
        </row>
        <row r="1095">
          <cell r="A1095" t="str">
            <v>H22</v>
          </cell>
          <cell r="B1095" t="str">
            <v>洋画</v>
          </cell>
          <cell r="D1095" t="str">
            <v>大阪府岸和田市箕土路町</v>
          </cell>
          <cell r="E1095">
            <v>69</v>
          </cell>
        </row>
        <row r="1096">
          <cell r="A1096" t="str">
            <v>H22</v>
          </cell>
          <cell r="B1096" t="str">
            <v>洋画</v>
          </cell>
          <cell r="D1096" t="str">
            <v>大阪府和泉市光明台</v>
          </cell>
          <cell r="E1096">
            <v>60</v>
          </cell>
        </row>
        <row r="1097">
          <cell r="A1097" t="str">
            <v>H22</v>
          </cell>
          <cell r="B1097" t="str">
            <v>洋画</v>
          </cell>
          <cell r="D1097" t="str">
            <v>大阪府和泉市光明台</v>
          </cell>
          <cell r="E1097">
            <v>68</v>
          </cell>
        </row>
        <row r="1098">
          <cell r="A1098" t="str">
            <v>H22</v>
          </cell>
          <cell r="B1098" t="str">
            <v>洋画</v>
          </cell>
          <cell r="D1098" t="str">
            <v>大阪府大阪市住吉区帝塚山東</v>
          </cell>
          <cell r="E1098">
            <v>56</v>
          </cell>
        </row>
        <row r="1099">
          <cell r="A1099" t="str">
            <v>H22</v>
          </cell>
          <cell r="B1099" t="str">
            <v>洋画</v>
          </cell>
          <cell r="D1099" t="str">
            <v>大阪府岸和田市池尻町</v>
          </cell>
          <cell r="E1099">
            <v>63</v>
          </cell>
        </row>
        <row r="1100">
          <cell r="A1100" t="str">
            <v>H22</v>
          </cell>
          <cell r="B1100" t="str">
            <v>洋画</v>
          </cell>
          <cell r="D1100" t="str">
            <v>大阪府和泉市春木川町</v>
          </cell>
          <cell r="E1100">
            <v>82</v>
          </cell>
        </row>
        <row r="1101">
          <cell r="A1101" t="str">
            <v>H22</v>
          </cell>
          <cell r="B1101" t="str">
            <v>洋画</v>
          </cell>
          <cell r="D1101" t="str">
            <v>大阪府岸和田市春木旭町</v>
          </cell>
          <cell r="E1101">
            <v>56</v>
          </cell>
        </row>
        <row r="1102">
          <cell r="A1102" t="str">
            <v>H22</v>
          </cell>
          <cell r="B1102" t="str">
            <v>洋画</v>
          </cell>
          <cell r="D1102" t="str">
            <v>大阪府岸和田市流木町</v>
          </cell>
          <cell r="E1102">
            <v>61</v>
          </cell>
        </row>
        <row r="1103">
          <cell r="A1103" t="str">
            <v>H22</v>
          </cell>
          <cell r="B1103" t="str">
            <v>洋画</v>
          </cell>
          <cell r="D1103" t="str">
            <v>大阪府貝塚市中</v>
          </cell>
          <cell r="E1103">
            <v>62</v>
          </cell>
        </row>
        <row r="1104">
          <cell r="A1104" t="str">
            <v>H22</v>
          </cell>
          <cell r="B1104" t="str">
            <v>洋画</v>
          </cell>
          <cell r="D1104" t="str">
            <v>大阪府和泉市唐国町</v>
          </cell>
          <cell r="E1104">
            <v>70</v>
          </cell>
        </row>
        <row r="1105">
          <cell r="A1105" t="str">
            <v>H22</v>
          </cell>
          <cell r="B1105" t="str">
            <v>洋画</v>
          </cell>
          <cell r="D1105" t="str">
            <v>大阪府岸和田市尾生町</v>
          </cell>
          <cell r="E1105">
            <v>49</v>
          </cell>
        </row>
        <row r="1106">
          <cell r="A1106" t="str">
            <v>H22</v>
          </cell>
          <cell r="B1106" t="str">
            <v>洋画</v>
          </cell>
          <cell r="D1106" t="str">
            <v>大阪府泉南郡岬町深日</v>
          </cell>
          <cell r="E1106">
            <v>72</v>
          </cell>
        </row>
        <row r="1107">
          <cell r="A1107" t="str">
            <v>H22</v>
          </cell>
          <cell r="B1107" t="str">
            <v>洋画</v>
          </cell>
          <cell r="D1107" t="str">
            <v>大阪府岸和田市荒木町</v>
          </cell>
          <cell r="E1107">
            <v>77</v>
          </cell>
        </row>
        <row r="1108">
          <cell r="A1108" t="str">
            <v>H22</v>
          </cell>
          <cell r="B1108" t="str">
            <v>洋画</v>
          </cell>
          <cell r="D1108" t="str">
            <v>大阪府泉南郡岬町望海坂</v>
          </cell>
          <cell r="E1108">
            <v>68</v>
          </cell>
        </row>
        <row r="1109">
          <cell r="A1109" t="str">
            <v>H22</v>
          </cell>
          <cell r="B1109" t="str">
            <v>洋画</v>
          </cell>
          <cell r="D1109" t="str">
            <v>大阪府岸和田市小松里町</v>
          </cell>
          <cell r="E1109">
            <v>80</v>
          </cell>
        </row>
        <row r="1110">
          <cell r="A1110" t="str">
            <v>H22</v>
          </cell>
          <cell r="B1110" t="str">
            <v>洋画</v>
          </cell>
          <cell r="D1110" t="str">
            <v>大阪府岸和田市東ケ丘町</v>
          </cell>
          <cell r="E1110">
            <v>82</v>
          </cell>
        </row>
        <row r="1111">
          <cell r="A1111" t="str">
            <v>H22</v>
          </cell>
          <cell r="B1111" t="str">
            <v>洋画</v>
          </cell>
          <cell r="D1111" t="str">
            <v>大阪府和泉市緑ケ丘</v>
          </cell>
          <cell r="E1111">
            <v>63</v>
          </cell>
        </row>
        <row r="1112">
          <cell r="A1112" t="str">
            <v>H22</v>
          </cell>
          <cell r="B1112" t="str">
            <v>洋画</v>
          </cell>
          <cell r="D1112" t="str">
            <v>大阪府岸和田市池尻町</v>
          </cell>
          <cell r="E1112">
            <v>65</v>
          </cell>
        </row>
        <row r="1113">
          <cell r="A1113" t="str">
            <v>H22</v>
          </cell>
          <cell r="B1113" t="str">
            <v>洋画</v>
          </cell>
          <cell r="D1113" t="str">
            <v>大阪府泉大津市我孫子</v>
          </cell>
          <cell r="E1113">
            <v>68</v>
          </cell>
        </row>
        <row r="1114">
          <cell r="A1114" t="str">
            <v>H22</v>
          </cell>
          <cell r="B1114" t="str">
            <v>洋画</v>
          </cell>
          <cell r="D1114" t="str">
            <v>大阪府岸和田市並松町</v>
          </cell>
          <cell r="E1114">
            <v>67</v>
          </cell>
        </row>
        <row r="1115">
          <cell r="A1115" t="str">
            <v>H22</v>
          </cell>
          <cell r="B1115" t="str">
            <v>洋画</v>
          </cell>
          <cell r="D1115" t="str">
            <v>大阪府泉南郡熊取町山の手台</v>
          </cell>
          <cell r="E1115">
            <v>67</v>
          </cell>
        </row>
        <row r="1116">
          <cell r="A1116" t="str">
            <v>H22</v>
          </cell>
          <cell r="B1116" t="str">
            <v>洋画</v>
          </cell>
          <cell r="D1116" t="str">
            <v>大阪府阪南市緑ケ丘</v>
          </cell>
          <cell r="E1116">
            <v>53</v>
          </cell>
        </row>
        <row r="1117">
          <cell r="A1117" t="str">
            <v>H22</v>
          </cell>
          <cell r="B1117" t="str">
            <v>洋画</v>
          </cell>
          <cell r="D1117" t="str">
            <v>大阪府岸和田市下野町</v>
          </cell>
          <cell r="E1117">
            <v>74</v>
          </cell>
        </row>
        <row r="1118">
          <cell r="A1118" t="str">
            <v>H22</v>
          </cell>
          <cell r="B1118" t="str">
            <v>洋画</v>
          </cell>
          <cell r="D1118" t="str">
            <v>大阪府岸和田市下野町</v>
          </cell>
          <cell r="E1118">
            <v>58</v>
          </cell>
        </row>
        <row r="1119">
          <cell r="A1119" t="str">
            <v>H22</v>
          </cell>
          <cell r="B1119" t="str">
            <v>洋画</v>
          </cell>
          <cell r="D1119" t="str">
            <v>大阪府泉南郡熊取町山の手台</v>
          </cell>
          <cell r="E1119">
            <v>76</v>
          </cell>
        </row>
        <row r="1120">
          <cell r="A1120" t="str">
            <v>H22</v>
          </cell>
          <cell r="B1120" t="str">
            <v>洋画</v>
          </cell>
          <cell r="D1120" t="str">
            <v>大阪府岸和田市上松町</v>
          </cell>
          <cell r="E1120">
            <v>69</v>
          </cell>
        </row>
        <row r="1121">
          <cell r="A1121" t="str">
            <v>H22</v>
          </cell>
          <cell r="B1121" t="str">
            <v>洋画</v>
          </cell>
          <cell r="D1121" t="str">
            <v>大阪府高石市高師浜</v>
          </cell>
          <cell r="E1121">
            <v>65</v>
          </cell>
        </row>
        <row r="1122">
          <cell r="A1122" t="str">
            <v>H22</v>
          </cell>
          <cell r="B1122" t="str">
            <v>洋画</v>
          </cell>
          <cell r="D1122" t="str">
            <v>大阪府岸和田市岡山町</v>
          </cell>
          <cell r="E1122">
            <v>75</v>
          </cell>
        </row>
        <row r="1123">
          <cell r="A1123" t="str">
            <v>H22</v>
          </cell>
          <cell r="B1123" t="str">
            <v>洋画</v>
          </cell>
          <cell r="D1123" t="str">
            <v>大阪府岸和田市葛城町</v>
          </cell>
          <cell r="E1123">
            <v>69</v>
          </cell>
        </row>
        <row r="1124">
          <cell r="A1124" t="str">
            <v>H22</v>
          </cell>
          <cell r="B1124" t="str">
            <v>洋画</v>
          </cell>
          <cell r="D1124" t="str">
            <v>大阪府岸和田市池尻町</v>
          </cell>
          <cell r="E1124">
            <v>62</v>
          </cell>
        </row>
        <row r="1125">
          <cell r="A1125" t="str">
            <v>H22</v>
          </cell>
          <cell r="B1125" t="str">
            <v>洋画</v>
          </cell>
          <cell r="D1125" t="str">
            <v>大阪府岸和田市小松里町</v>
          </cell>
          <cell r="E1125">
            <v>64</v>
          </cell>
        </row>
        <row r="1126">
          <cell r="A1126" t="str">
            <v>H22</v>
          </cell>
          <cell r="B1126" t="str">
            <v>洋画</v>
          </cell>
          <cell r="D1126" t="str">
            <v>大阪府和泉市伯太町</v>
          </cell>
          <cell r="E1126">
            <v>61</v>
          </cell>
        </row>
        <row r="1127">
          <cell r="A1127" t="str">
            <v>H22</v>
          </cell>
          <cell r="B1127" t="str">
            <v>洋画</v>
          </cell>
          <cell r="D1127" t="str">
            <v>大阪府岸和田市上松町</v>
          </cell>
          <cell r="E1127">
            <v>75</v>
          </cell>
        </row>
        <row r="1128">
          <cell r="A1128" t="str">
            <v>H22</v>
          </cell>
          <cell r="B1128" t="str">
            <v>洋画</v>
          </cell>
          <cell r="D1128" t="str">
            <v>大阪府泉佐野市葵町</v>
          </cell>
          <cell r="E1128">
            <v>71</v>
          </cell>
        </row>
        <row r="1129">
          <cell r="A1129" t="str">
            <v>H22</v>
          </cell>
          <cell r="B1129" t="str">
            <v>洋画</v>
          </cell>
          <cell r="D1129" t="str">
            <v>大阪府岸和田市大町</v>
          </cell>
          <cell r="E1129">
            <v>66</v>
          </cell>
        </row>
        <row r="1130">
          <cell r="A1130" t="str">
            <v>H22</v>
          </cell>
          <cell r="B1130" t="str">
            <v>洋画</v>
          </cell>
          <cell r="D1130" t="str">
            <v>大阪府泉南市信達市場</v>
          </cell>
          <cell r="E1130">
            <v>69</v>
          </cell>
        </row>
        <row r="1131">
          <cell r="A1131" t="str">
            <v>H22</v>
          </cell>
          <cell r="B1131" t="str">
            <v>洋画</v>
          </cell>
          <cell r="D1131" t="str">
            <v>大阪府岸和田市藤井町</v>
          </cell>
          <cell r="E1131">
            <v>56</v>
          </cell>
        </row>
        <row r="1132">
          <cell r="A1132" t="str">
            <v>H22</v>
          </cell>
          <cell r="B1132" t="str">
            <v>洋画</v>
          </cell>
          <cell r="D1132" t="str">
            <v>大阪府阪南市箱作</v>
          </cell>
          <cell r="E1132">
            <v>55</v>
          </cell>
        </row>
        <row r="1133">
          <cell r="A1133" t="str">
            <v>H22</v>
          </cell>
          <cell r="B1133" t="str">
            <v>洋画</v>
          </cell>
          <cell r="D1133" t="str">
            <v>大阪府岸和田市稲葉町</v>
          </cell>
          <cell r="E1133">
            <v>61</v>
          </cell>
        </row>
        <row r="1134">
          <cell r="A1134" t="str">
            <v>H22</v>
          </cell>
          <cell r="B1134" t="str">
            <v>洋画</v>
          </cell>
          <cell r="D1134" t="str">
            <v>大阪府岸和田市箕土路町</v>
          </cell>
          <cell r="E1134">
            <v>69</v>
          </cell>
        </row>
        <row r="1135">
          <cell r="A1135" t="str">
            <v>H22</v>
          </cell>
          <cell r="B1135" t="str">
            <v>洋画</v>
          </cell>
          <cell r="D1135" t="str">
            <v>大阪府岸和田市河合町</v>
          </cell>
          <cell r="E1135">
            <v>52</v>
          </cell>
        </row>
        <row r="1136">
          <cell r="A1136" t="str">
            <v>H22</v>
          </cell>
          <cell r="B1136" t="str">
            <v>陶芸</v>
          </cell>
          <cell r="D1136" t="str">
            <v>大阪府貝塚市木積</v>
          </cell>
          <cell r="E1136">
            <v>66</v>
          </cell>
        </row>
        <row r="1137">
          <cell r="A1137" t="str">
            <v>H22</v>
          </cell>
          <cell r="B1137" t="str">
            <v>陶芸</v>
          </cell>
          <cell r="D1137" t="str">
            <v>大阪府和泉市尾井町</v>
          </cell>
          <cell r="E1137">
            <v>71</v>
          </cell>
        </row>
        <row r="1138">
          <cell r="A1138" t="str">
            <v>H22</v>
          </cell>
          <cell r="B1138" t="str">
            <v>陶芸</v>
          </cell>
          <cell r="D1138" t="str">
            <v>大阪府和泉市山荘町</v>
          </cell>
          <cell r="E1138">
            <v>69</v>
          </cell>
        </row>
        <row r="1139">
          <cell r="A1139" t="str">
            <v>H22</v>
          </cell>
          <cell r="B1139" t="str">
            <v>陶芸</v>
          </cell>
          <cell r="D1139" t="str">
            <v>大阪府和泉市肥子町</v>
          </cell>
          <cell r="E1139">
            <v>68</v>
          </cell>
        </row>
        <row r="1140">
          <cell r="A1140" t="str">
            <v>H22</v>
          </cell>
          <cell r="B1140" t="str">
            <v>陶芸</v>
          </cell>
          <cell r="D1140" t="str">
            <v>大阪府岸和田市上松町</v>
          </cell>
          <cell r="E1140">
            <v>65</v>
          </cell>
        </row>
        <row r="1141">
          <cell r="A1141" t="str">
            <v>H22</v>
          </cell>
          <cell r="B1141" t="str">
            <v>陶芸</v>
          </cell>
          <cell r="D1141" t="str">
            <v>大阪府岸和田市三田町</v>
          </cell>
          <cell r="E1141">
            <v>45</v>
          </cell>
        </row>
        <row r="1142">
          <cell r="A1142" t="str">
            <v>H22</v>
          </cell>
          <cell r="B1142" t="str">
            <v>陶芸</v>
          </cell>
          <cell r="D1142" t="str">
            <v>大阪府岸和田市土生滝町</v>
          </cell>
          <cell r="E1142">
            <v>61</v>
          </cell>
        </row>
        <row r="1143">
          <cell r="A1143" t="str">
            <v>H22</v>
          </cell>
          <cell r="B1143" t="str">
            <v>陶芸</v>
          </cell>
          <cell r="D1143" t="str">
            <v>大阪府岸和田市春木若松町</v>
          </cell>
          <cell r="E1143">
            <v>66</v>
          </cell>
        </row>
        <row r="1144">
          <cell r="A1144" t="str">
            <v>H22</v>
          </cell>
          <cell r="B1144" t="str">
            <v>陶芸</v>
          </cell>
          <cell r="D1144" t="str">
            <v>大阪府和泉市寺門町</v>
          </cell>
          <cell r="E1144">
            <v>61</v>
          </cell>
        </row>
        <row r="1145">
          <cell r="A1145" t="str">
            <v>H22</v>
          </cell>
          <cell r="B1145" t="str">
            <v>陶芸</v>
          </cell>
          <cell r="D1145" t="str">
            <v>大阪府河内長野市楠ケ丘</v>
          </cell>
          <cell r="E1145">
            <v>37</v>
          </cell>
        </row>
        <row r="1146">
          <cell r="A1146" t="str">
            <v>H22</v>
          </cell>
          <cell r="B1146" t="str">
            <v>陶芸</v>
          </cell>
          <cell r="D1146" t="str">
            <v>大阪府泉佐野市新安松</v>
          </cell>
          <cell r="E1146">
            <v>74</v>
          </cell>
        </row>
        <row r="1147">
          <cell r="A1147" t="str">
            <v>H22</v>
          </cell>
          <cell r="B1147" t="str">
            <v>陶芸</v>
          </cell>
          <cell r="D1147" t="str">
            <v>大阪府岸和田市春木宮本町</v>
          </cell>
          <cell r="E1147">
            <v>65</v>
          </cell>
        </row>
        <row r="1148">
          <cell r="A1148" t="str">
            <v>H22</v>
          </cell>
          <cell r="B1148" t="str">
            <v>陶芸</v>
          </cell>
          <cell r="D1148" t="str">
            <v>大阪府和泉市光明台</v>
          </cell>
          <cell r="E1148">
            <v>61</v>
          </cell>
        </row>
        <row r="1149">
          <cell r="A1149" t="str">
            <v>H22</v>
          </cell>
          <cell r="B1149" t="str">
            <v>陶芸</v>
          </cell>
          <cell r="D1149" t="str">
            <v>大阪府和泉市上町</v>
          </cell>
          <cell r="E1149">
            <v>72</v>
          </cell>
        </row>
        <row r="1150">
          <cell r="A1150" t="str">
            <v>H22</v>
          </cell>
          <cell r="B1150" t="str">
            <v>陶芸</v>
          </cell>
          <cell r="D1150" t="str">
            <v>大阪府岸和田市上松町</v>
          </cell>
          <cell r="E1150">
            <v>68</v>
          </cell>
        </row>
        <row r="1151">
          <cell r="A1151" t="str">
            <v>H22</v>
          </cell>
          <cell r="B1151" t="str">
            <v>陶芸</v>
          </cell>
          <cell r="D1151" t="str">
            <v>大阪府堺市南区檜尾</v>
          </cell>
          <cell r="E1151">
            <v>57</v>
          </cell>
        </row>
        <row r="1152">
          <cell r="A1152" t="str">
            <v>H22</v>
          </cell>
          <cell r="B1152" t="str">
            <v>陶芸</v>
          </cell>
          <cell r="D1152" t="str">
            <v>大阪府河内長野市清見台</v>
          </cell>
          <cell r="E1152">
            <v>63</v>
          </cell>
        </row>
        <row r="1153">
          <cell r="A1153" t="str">
            <v>H22</v>
          </cell>
          <cell r="B1153" t="str">
            <v>陶芸</v>
          </cell>
          <cell r="D1153" t="str">
            <v>大阪府富田林市津々山台</v>
          </cell>
          <cell r="E1153">
            <v>42</v>
          </cell>
        </row>
        <row r="1154">
          <cell r="A1154" t="str">
            <v>H22</v>
          </cell>
          <cell r="B1154" t="str">
            <v>陶芸</v>
          </cell>
          <cell r="D1154" t="str">
            <v>大阪府岸和田市池尻町</v>
          </cell>
          <cell r="E1154">
            <v>70</v>
          </cell>
        </row>
        <row r="1155">
          <cell r="A1155" t="str">
            <v>H22</v>
          </cell>
          <cell r="B1155" t="str">
            <v>陶芸</v>
          </cell>
          <cell r="D1155" t="str">
            <v>大阪府貝塚市三ツ松</v>
          </cell>
          <cell r="E1155">
            <v>64</v>
          </cell>
        </row>
        <row r="1156">
          <cell r="A1156" t="str">
            <v>H22</v>
          </cell>
          <cell r="B1156" t="str">
            <v>陶芸</v>
          </cell>
          <cell r="D1156" t="str">
            <v>大阪府岸和田市上野町西</v>
          </cell>
          <cell r="E1156">
            <v>70</v>
          </cell>
        </row>
        <row r="1157">
          <cell r="A1157" t="str">
            <v>H22</v>
          </cell>
          <cell r="B1157" t="str">
            <v>陶芸</v>
          </cell>
          <cell r="D1157" t="str">
            <v>大阪府岸和田市土生町</v>
          </cell>
          <cell r="E1157">
            <v>62</v>
          </cell>
        </row>
        <row r="1158">
          <cell r="A1158" t="str">
            <v>H22</v>
          </cell>
          <cell r="B1158" t="str">
            <v>陶芸</v>
          </cell>
          <cell r="D1158" t="str">
            <v>大阪府岸和田市下松町</v>
          </cell>
          <cell r="E1158">
            <v>60</v>
          </cell>
        </row>
        <row r="1159">
          <cell r="A1159" t="str">
            <v>H22</v>
          </cell>
          <cell r="B1159" t="str">
            <v>陶芸</v>
          </cell>
          <cell r="D1159" t="str">
            <v>大阪府岸和田市松風町</v>
          </cell>
          <cell r="E1159">
            <v>61</v>
          </cell>
        </row>
        <row r="1160">
          <cell r="A1160" t="str">
            <v>H22</v>
          </cell>
          <cell r="B1160" t="str">
            <v>陶芸</v>
          </cell>
          <cell r="D1160" t="str">
            <v>大阪府泉北郡忠岡町忠岡東</v>
          </cell>
          <cell r="E1160">
            <v>55</v>
          </cell>
        </row>
        <row r="1161">
          <cell r="A1161" t="str">
            <v>H22</v>
          </cell>
          <cell r="B1161" t="str">
            <v>陶芸</v>
          </cell>
          <cell r="D1161" t="str">
            <v>大阪府貝塚市三ツ松</v>
          </cell>
          <cell r="E1161">
            <v>50</v>
          </cell>
        </row>
        <row r="1162">
          <cell r="A1162" t="str">
            <v>H22</v>
          </cell>
          <cell r="B1162" t="str">
            <v>陶芸</v>
          </cell>
          <cell r="D1162" t="str">
            <v>大阪府泉大津市板原町</v>
          </cell>
          <cell r="E1162">
            <v>52</v>
          </cell>
        </row>
        <row r="1163">
          <cell r="A1163" t="str">
            <v>H22</v>
          </cell>
          <cell r="B1163" t="str">
            <v>陶芸</v>
          </cell>
          <cell r="D1163" t="str">
            <v>大阪府堺市西区浜寺船尾町西</v>
          </cell>
          <cell r="E1163">
            <v>31</v>
          </cell>
        </row>
        <row r="1164">
          <cell r="A1164" t="str">
            <v>H22</v>
          </cell>
          <cell r="B1164" t="str">
            <v>陶芸</v>
          </cell>
          <cell r="D1164" t="str">
            <v>大阪府寝屋川市太秦中町</v>
          </cell>
          <cell r="E1164">
            <v>61</v>
          </cell>
        </row>
        <row r="1165">
          <cell r="A1165" t="str">
            <v>H22</v>
          </cell>
          <cell r="B1165" t="str">
            <v>陶芸</v>
          </cell>
          <cell r="D1165" t="str">
            <v>大阪府泉南郡熊取町七山西</v>
          </cell>
          <cell r="E1165">
            <v>56</v>
          </cell>
        </row>
        <row r="1166">
          <cell r="A1166" t="str">
            <v>H22</v>
          </cell>
          <cell r="B1166" t="str">
            <v>陶芸</v>
          </cell>
          <cell r="D1166" t="str">
            <v>大阪府泉佐野市泉ケ丘</v>
          </cell>
          <cell r="E1166">
            <v>73</v>
          </cell>
        </row>
        <row r="1167">
          <cell r="A1167" t="str">
            <v>H22</v>
          </cell>
          <cell r="B1167" t="str">
            <v>陶芸</v>
          </cell>
          <cell r="D1167" t="str">
            <v>大阪府泉佐野市松風台</v>
          </cell>
          <cell r="E1167">
            <v>74</v>
          </cell>
        </row>
        <row r="1168">
          <cell r="A1168" t="str">
            <v>H22</v>
          </cell>
          <cell r="B1168" t="str">
            <v>陶芸</v>
          </cell>
          <cell r="D1168" t="str">
            <v>大阪府岸和田市田治米町</v>
          </cell>
          <cell r="E1168">
            <v>74</v>
          </cell>
        </row>
        <row r="1169">
          <cell r="A1169" t="str">
            <v>H22</v>
          </cell>
          <cell r="B1169" t="str">
            <v>陶芸</v>
          </cell>
          <cell r="D1169" t="str">
            <v>大阪府貝塚市二色</v>
          </cell>
          <cell r="E1169">
            <v>67</v>
          </cell>
        </row>
        <row r="1170">
          <cell r="A1170" t="str">
            <v>H22</v>
          </cell>
          <cell r="B1170" t="str">
            <v>陶芸</v>
          </cell>
          <cell r="D1170" t="str">
            <v>大阪府河内長野市荘園町</v>
          </cell>
          <cell r="E1170">
            <v>66</v>
          </cell>
        </row>
        <row r="1171">
          <cell r="A1171" t="str">
            <v>H22</v>
          </cell>
          <cell r="B1171" t="str">
            <v>陶芸</v>
          </cell>
          <cell r="D1171" t="str">
            <v>大阪府堺市南区三原台</v>
          </cell>
          <cell r="E1171">
            <v>61</v>
          </cell>
        </row>
        <row r="1172">
          <cell r="A1172" t="str">
            <v>H22</v>
          </cell>
          <cell r="B1172" t="str">
            <v>陶芸</v>
          </cell>
          <cell r="D1172" t="str">
            <v>大阪府泉佐野市長滝</v>
          </cell>
          <cell r="E1172">
            <v>40</v>
          </cell>
        </row>
        <row r="1173">
          <cell r="A1173" t="str">
            <v>H22</v>
          </cell>
          <cell r="B1173" t="str">
            <v>陶芸</v>
          </cell>
          <cell r="D1173" t="str">
            <v>大阪府泉南郡熊取町五月ヶ丘</v>
          </cell>
          <cell r="E1173">
            <v>65</v>
          </cell>
        </row>
        <row r="1174">
          <cell r="A1174" t="str">
            <v>H22</v>
          </cell>
          <cell r="B1174" t="str">
            <v>陶芸</v>
          </cell>
          <cell r="D1174" t="str">
            <v>大阪府泉佐野市土丸</v>
          </cell>
          <cell r="E1174">
            <v>49</v>
          </cell>
        </row>
        <row r="1175">
          <cell r="A1175" t="str">
            <v>H22</v>
          </cell>
          <cell r="B1175" t="str">
            <v>陶芸</v>
          </cell>
          <cell r="D1175" t="str">
            <v>大阪府泉南市新家</v>
          </cell>
          <cell r="E1175">
            <v>74</v>
          </cell>
        </row>
        <row r="1176">
          <cell r="A1176" t="str">
            <v>H22</v>
          </cell>
          <cell r="B1176" t="str">
            <v>陶芸</v>
          </cell>
          <cell r="D1176" t="str">
            <v>大阪府泉佐野市羽倉崎</v>
          </cell>
          <cell r="E1176">
            <v>67</v>
          </cell>
        </row>
        <row r="1177">
          <cell r="A1177" t="str">
            <v>H22</v>
          </cell>
          <cell r="B1177" t="str">
            <v>陶芸</v>
          </cell>
          <cell r="D1177" t="str">
            <v>大阪府泉佐野市中庄</v>
          </cell>
          <cell r="E1177">
            <v>72</v>
          </cell>
        </row>
        <row r="1178">
          <cell r="A1178" t="str">
            <v>H22</v>
          </cell>
          <cell r="B1178" t="str">
            <v>陶芸</v>
          </cell>
          <cell r="D1178" t="str">
            <v>大阪府泉南郡熊取町大久保南</v>
          </cell>
          <cell r="E1178">
            <v>65</v>
          </cell>
        </row>
        <row r="1179">
          <cell r="A1179" t="str">
            <v>H22</v>
          </cell>
          <cell r="B1179" t="str">
            <v>陶芸</v>
          </cell>
          <cell r="D1179" t="str">
            <v>大阪府泉南郡熊取町五門西</v>
          </cell>
          <cell r="E1179">
            <v>83</v>
          </cell>
        </row>
        <row r="1180">
          <cell r="A1180" t="str">
            <v>H22</v>
          </cell>
          <cell r="B1180" t="str">
            <v>陶芸</v>
          </cell>
          <cell r="D1180" t="str">
            <v>大阪府堺市中区上之</v>
          </cell>
          <cell r="E1180">
            <v>61</v>
          </cell>
        </row>
        <row r="1181">
          <cell r="A1181" t="str">
            <v>H22</v>
          </cell>
          <cell r="B1181" t="str">
            <v>陶芸</v>
          </cell>
          <cell r="D1181" t="str">
            <v>大阪府泉南郡熊取町大久保北</v>
          </cell>
          <cell r="E1181">
            <v>70</v>
          </cell>
        </row>
        <row r="1182">
          <cell r="A1182" t="str">
            <v>H22</v>
          </cell>
          <cell r="B1182" t="str">
            <v>書</v>
          </cell>
          <cell r="D1182" t="str">
            <v>岸和田市春木元町</v>
          </cell>
          <cell r="E1182">
            <v>76</v>
          </cell>
        </row>
        <row r="1183">
          <cell r="A1183" t="str">
            <v>H22</v>
          </cell>
          <cell r="B1183" t="str">
            <v>書</v>
          </cell>
          <cell r="D1183" t="str">
            <v>岸和田市塔原町</v>
          </cell>
          <cell r="E1183">
            <v>62</v>
          </cell>
        </row>
        <row r="1184">
          <cell r="A1184" t="str">
            <v>H22</v>
          </cell>
          <cell r="B1184" t="str">
            <v>書</v>
          </cell>
          <cell r="D1184" t="str">
            <v>岸和田市阿間河滝町</v>
          </cell>
        </row>
        <row r="1185">
          <cell r="A1185" t="str">
            <v>H22</v>
          </cell>
          <cell r="B1185" t="str">
            <v>書</v>
          </cell>
          <cell r="D1185" t="str">
            <v>岸和田市吉井町</v>
          </cell>
          <cell r="E1185">
            <v>77</v>
          </cell>
        </row>
        <row r="1186">
          <cell r="A1186" t="str">
            <v>H22</v>
          </cell>
          <cell r="B1186" t="str">
            <v>書</v>
          </cell>
          <cell r="D1186" t="str">
            <v>岸和田市紙屋町</v>
          </cell>
          <cell r="E1186">
            <v>54</v>
          </cell>
        </row>
        <row r="1187">
          <cell r="A1187" t="str">
            <v>H22</v>
          </cell>
          <cell r="B1187" t="str">
            <v>書</v>
          </cell>
          <cell r="D1187" t="str">
            <v>貝塚市海塚</v>
          </cell>
          <cell r="E1187">
            <v>44</v>
          </cell>
        </row>
        <row r="1188">
          <cell r="A1188" t="str">
            <v>H22</v>
          </cell>
          <cell r="B1188" t="str">
            <v>書</v>
          </cell>
          <cell r="D1188" t="str">
            <v>岸和田市池尻町</v>
          </cell>
          <cell r="E1188">
            <v>42</v>
          </cell>
        </row>
        <row r="1189">
          <cell r="A1189" t="str">
            <v>H22</v>
          </cell>
          <cell r="B1189" t="str">
            <v>書</v>
          </cell>
          <cell r="D1189" t="str">
            <v>岸和田市今木町</v>
          </cell>
          <cell r="E1189">
            <v>34</v>
          </cell>
        </row>
        <row r="1190">
          <cell r="A1190" t="str">
            <v>H22</v>
          </cell>
          <cell r="B1190" t="str">
            <v>書</v>
          </cell>
          <cell r="D1190" t="str">
            <v>岸和田市西大路町</v>
          </cell>
          <cell r="E1190">
            <v>43</v>
          </cell>
        </row>
        <row r="1191">
          <cell r="A1191" t="str">
            <v>H22</v>
          </cell>
          <cell r="B1191" t="str">
            <v>書</v>
          </cell>
          <cell r="D1191" t="str">
            <v>岸和田市上松町</v>
          </cell>
          <cell r="E1191">
            <v>71</v>
          </cell>
        </row>
        <row r="1192">
          <cell r="A1192" t="str">
            <v>H22</v>
          </cell>
          <cell r="B1192" t="str">
            <v>書</v>
          </cell>
          <cell r="D1192" t="str">
            <v>岸和田市上松町</v>
          </cell>
          <cell r="E1192">
            <v>75</v>
          </cell>
        </row>
        <row r="1193">
          <cell r="A1193" t="str">
            <v>H22</v>
          </cell>
          <cell r="B1193" t="str">
            <v>書</v>
          </cell>
          <cell r="D1193" t="str">
            <v>岸和田市尾生町</v>
          </cell>
          <cell r="E1193">
            <v>78</v>
          </cell>
        </row>
        <row r="1194">
          <cell r="A1194" t="str">
            <v>H22</v>
          </cell>
          <cell r="B1194" t="str">
            <v>書</v>
          </cell>
          <cell r="D1194" t="str">
            <v>岸和田市尾生町</v>
          </cell>
          <cell r="E1194">
            <v>70</v>
          </cell>
        </row>
        <row r="1195">
          <cell r="A1195" t="str">
            <v>H22</v>
          </cell>
          <cell r="B1195" t="str">
            <v>書</v>
          </cell>
          <cell r="D1195" t="str">
            <v>岸和田市上松町</v>
          </cell>
          <cell r="E1195">
            <v>75</v>
          </cell>
        </row>
        <row r="1196">
          <cell r="A1196" t="str">
            <v>H22</v>
          </cell>
          <cell r="B1196" t="str">
            <v>書</v>
          </cell>
          <cell r="D1196" t="str">
            <v>岸和田市荒木町</v>
          </cell>
          <cell r="E1196">
            <v>74</v>
          </cell>
        </row>
        <row r="1197">
          <cell r="A1197" t="str">
            <v>H22</v>
          </cell>
          <cell r="B1197" t="str">
            <v>書</v>
          </cell>
          <cell r="D1197" t="str">
            <v>岸和田市下野町</v>
          </cell>
          <cell r="E1197">
            <v>77</v>
          </cell>
        </row>
        <row r="1198">
          <cell r="A1198" t="str">
            <v>H22</v>
          </cell>
          <cell r="B1198" t="str">
            <v>書</v>
          </cell>
          <cell r="D1198" t="str">
            <v>岸和田市春木宮川町</v>
          </cell>
          <cell r="E1198">
            <v>64</v>
          </cell>
        </row>
        <row r="1199">
          <cell r="A1199" t="str">
            <v>H22</v>
          </cell>
          <cell r="B1199" t="str">
            <v>書</v>
          </cell>
          <cell r="D1199" t="str">
            <v>岸和田市磯上町</v>
          </cell>
          <cell r="E1199">
            <v>55</v>
          </cell>
        </row>
        <row r="1200">
          <cell r="A1200" t="str">
            <v>H22</v>
          </cell>
          <cell r="B1200" t="str">
            <v>書</v>
          </cell>
          <cell r="D1200" t="str">
            <v>岸和田市八幡町</v>
          </cell>
          <cell r="E1200">
            <v>56</v>
          </cell>
        </row>
        <row r="1201">
          <cell r="A1201" t="str">
            <v>H22</v>
          </cell>
          <cell r="B1201" t="str">
            <v>書</v>
          </cell>
          <cell r="D1201" t="str">
            <v>岸和田市中井町</v>
          </cell>
          <cell r="E1201">
            <v>57</v>
          </cell>
        </row>
        <row r="1202">
          <cell r="A1202" t="str">
            <v>H22</v>
          </cell>
          <cell r="B1202" t="str">
            <v>書</v>
          </cell>
          <cell r="D1202" t="str">
            <v>岸和田市春木泉町</v>
          </cell>
          <cell r="E1202">
            <v>68</v>
          </cell>
        </row>
        <row r="1203">
          <cell r="A1203" t="str">
            <v>H22</v>
          </cell>
          <cell r="B1203" t="str">
            <v>書</v>
          </cell>
          <cell r="D1203" t="str">
            <v>岸和田市松風町</v>
          </cell>
          <cell r="E1203">
            <v>62</v>
          </cell>
        </row>
        <row r="1204">
          <cell r="A1204" t="str">
            <v>H22</v>
          </cell>
          <cell r="B1204" t="str">
            <v>書</v>
          </cell>
          <cell r="D1204" t="str">
            <v>岸和田市春木若松町</v>
          </cell>
          <cell r="E1204">
            <v>80</v>
          </cell>
        </row>
        <row r="1205">
          <cell r="A1205" t="str">
            <v>H22</v>
          </cell>
          <cell r="B1205" t="str">
            <v>書</v>
          </cell>
          <cell r="D1205" t="str">
            <v>岸和田市春木若松町</v>
          </cell>
          <cell r="E1205">
            <v>75</v>
          </cell>
        </row>
        <row r="1206">
          <cell r="A1206" t="str">
            <v>H22</v>
          </cell>
          <cell r="B1206" t="str">
            <v>書</v>
          </cell>
          <cell r="D1206" t="str">
            <v>岸和田市本町</v>
          </cell>
          <cell r="E1206">
            <v>79</v>
          </cell>
        </row>
        <row r="1207">
          <cell r="A1207" t="str">
            <v>H22</v>
          </cell>
          <cell r="B1207" t="str">
            <v>書</v>
          </cell>
          <cell r="D1207" t="str">
            <v>岸和田市春木宮川町</v>
          </cell>
          <cell r="E1207">
            <v>68</v>
          </cell>
        </row>
        <row r="1208">
          <cell r="A1208" t="str">
            <v>H22</v>
          </cell>
          <cell r="B1208" t="str">
            <v>書</v>
          </cell>
          <cell r="D1208" t="str">
            <v>岸和田市春木宮川町</v>
          </cell>
          <cell r="E1208">
            <v>62</v>
          </cell>
        </row>
        <row r="1209">
          <cell r="A1209" t="str">
            <v>H22</v>
          </cell>
          <cell r="B1209" t="str">
            <v>書</v>
          </cell>
          <cell r="D1209" t="str">
            <v>岸和田市春木大小路町</v>
          </cell>
          <cell r="E1209">
            <v>63</v>
          </cell>
        </row>
        <row r="1210">
          <cell r="A1210" t="str">
            <v>H22</v>
          </cell>
          <cell r="B1210" t="str">
            <v>書</v>
          </cell>
          <cell r="D1210" t="str">
            <v>岸和田市下松町</v>
          </cell>
          <cell r="E1210">
            <v>69</v>
          </cell>
        </row>
        <row r="1211">
          <cell r="A1211" t="str">
            <v>H22</v>
          </cell>
          <cell r="B1211" t="str">
            <v>書</v>
          </cell>
          <cell r="D1211" t="str">
            <v>泉佐野市中庄</v>
          </cell>
          <cell r="E1211">
            <v>79</v>
          </cell>
        </row>
        <row r="1212">
          <cell r="A1212" t="str">
            <v>H22</v>
          </cell>
          <cell r="B1212" t="str">
            <v>書</v>
          </cell>
          <cell r="D1212" t="str">
            <v>岸和田市大手町</v>
          </cell>
          <cell r="E1212">
            <v>67</v>
          </cell>
        </row>
        <row r="1213">
          <cell r="A1213" t="str">
            <v>H22</v>
          </cell>
          <cell r="B1213" t="str">
            <v>書</v>
          </cell>
          <cell r="D1213" t="str">
            <v>岸和田市加守町</v>
          </cell>
          <cell r="E1213">
            <v>72</v>
          </cell>
        </row>
        <row r="1214">
          <cell r="A1214" t="str">
            <v>H22</v>
          </cell>
          <cell r="B1214" t="str">
            <v>書</v>
          </cell>
          <cell r="D1214" t="str">
            <v>大阪府泉北郡忠岡町忠岡東</v>
          </cell>
          <cell r="E1214">
            <v>55</v>
          </cell>
        </row>
        <row r="1215">
          <cell r="A1215" t="str">
            <v>H22</v>
          </cell>
          <cell r="B1215" t="str">
            <v>書</v>
          </cell>
          <cell r="D1215" t="str">
            <v>岸和田市紙屋町</v>
          </cell>
          <cell r="E1215">
            <v>55</v>
          </cell>
        </row>
        <row r="1216">
          <cell r="A1216" t="str">
            <v>H22</v>
          </cell>
          <cell r="B1216" t="str">
            <v>書</v>
          </cell>
          <cell r="D1216" t="str">
            <v>岸和田市額原町</v>
          </cell>
          <cell r="E1216">
            <v>44</v>
          </cell>
        </row>
        <row r="1217">
          <cell r="A1217" t="str">
            <v>H22</v>
          </cell>
          <cell r="B1217" t="str">
            <v>書</v>
          </cell>
          <cell r="D1217" t="str">
            <v>岸和田市東ケ丘町</v>
          </cell>
          <cell r="E1217">
            <v>85</v>
          </cell>
        </row>
        <row r="1218">
          <cell r="A1218" t="str">
            <v>H22</v>
          </cell>
          <cell r="B1218" t="str">
            <v>書</v>
          </cell>
          <cell r="D1218" t="str">
            <v>泉佐野市南中安松</v>
          </cell>
          <cell r="E1218">
            <v>69</v>
          </cell>
        </row>
        <row r="1219">
          <cell r="A1219" t="str">
            <v>H22</v>
          </cell>
          <cell r="B1219" t="str">
            <v>書</v>
          </cell>
          <cell r="D1219" t="str">
            <v>岸和田市土生町</v>
          </cell>
          <cell r="E1219">
            <v>58</v>
          </cell>
        </row>
        <row r="1220">
          <cell r="A1220" t="str">
            <v>H22</v>
          </cell>
          <cell r="B1220" t="str">
            <v>書</v>
          </cell>
          <cell r="D1220" t="str">
            <v>岸和田市上野町西</v>
          </cell>
          <cell r="E1220">
            <v>60</v>
          </cell>
        </row>
        <row r="1221">
          <cell r="A1221" t="str">
            <v>H22</v>
          </cell>
          <cell r="B1221" t="str">
            <v>書</v>
          </cell>
          <cell r="D1221" t="str">
            <v>貝塚市新井</v>
          </cell>
          <cell r="E1221">
            <v>76</v>
          </cell>
        </row>
        <row r="1222">
          <cell r="A1222" t="str">
            <v>H22</v>
          </cell>
          <cell r="B1222" t="str">
            <v>書</v>
          </cell>
          <cell r="D1222" t="str">
            <v>貝塚市半田</v>
          </cell>
          <cell r="E1222">
            <v>80</v>
          </cell>
        </row>
        <row r="1223">
          <cell r="A1223" t="str">
            <v>H22</v>
          </cell>
          <cell r="B1223" t="str">
            <v>書</v>
          </cell>
          <cell r="D1223" t="str">
            <v>貝塚市半田</v>
          </cell>
          <cell r="E1223">
            <v>82</v>
          </cell>
        </row>
        <row r="1224">
          <cell r="A1224" t="str">
            <v>H22</v>
          </cell>
          <cell r="B1224" t="str">
            <v>書</v>
          </cell>
          <cell r="D1224" t="str">
            <v>岸和田市加守町</v>
          </cell>
          <cell r="E1224">
            <v>68</v>
          </cell>
        </row>
        <row r="1225">
          <cell r="A1225" t="str">
            <v>H22</v>
          </cell>
          <cell r="B1225" t="str">
            <v>書</v>
          </cell>
          <cell r="D1225" t="str">
            <v>岸和田市下野町</v>
          </cell>
        </row>
        <row r="1226">
          <cell r="A1226" t="str">
            <v>H22</v>
          </cell>
          <cell r="B1226" t="str">
            <v>書</v>
          </cell>
          <cell r="D1226" t="str">
            <v>岸和田市八田町</v>
          </cell>
          <cell r="E1226">
            <v>49</v>
          </cell>
        </row>
        <row r="1227">
          <cell r="A1227" t="str">
            <v>H22</v>
          </cell>
          <cell r="B1227" t="str">
            <v>日本画</v>
          </cell>
          <cell r="D1227" t="str">
            <v>大阪府泉大津市曽根町</v>
          </cell>
          <cell r="E1227">
            <v>51</v>
          </cell>
        </row>
        <row r="1228">
          <cell r="A1228" t="str">
            <v>H22</v>
          </cell>
          <cell r="B1228" t="str">
            <v>日本画</v>
          </cell>
          <cell r="D1228" t="str">
            <v>大阪府泉南郡熊取町山の手台</v>
          </cell>
          <cell r="E1228">
            <v>74</v>
          </cell>
        </row>
        <row r="1229">
          <cell r="A1229" t="str">
            <v>H22</v>
          </cell>
          <cell r="B1229" t="str">
            <v>日本画</v>
          </cell>
          <cell r="D1229" t="str">
            <v>大阪府岸和田市南上町</v>
          </cell>
          <cell r="E1229">
            <v>24</v>
          </cell>
        </row>
        <row r="1230">
          <cell r="A1230" t="str">
            <v>H22</v>
          </cell>
          <cell r="B1230" t="str">
            <v>日本画</v>
          </cell>
          <cell r="D1230" t="str">
            <v>大阪府岸和田市尾生町</v>
          </cell>
          <cell r="E1230">
            <v>68</v>
          </cell>
        </row>
        <row r="1231">
          <cell r="A1231" t="str">
            <v>H22</v>
          </cell>
          <cell r="B1231" t="str">
            <v>日本画</v>
          </cell>
          <cell r="D1231" t="str">
            <v>大阪府堺市北区新金岡町</v>
          </cell>
          <cell r="E1231">
            <v>63</v>
          </cell>
        </row>
        <row r="1232">
          <cell r="A1232" t="str">
            <v>H22</v>
          </cell>
          <cell r="B1232" t="str">
            <v>日本画</v>
          </cell>
          <cell r="D1232" t="str">
            <v>大阪府泉大津市池浦町</v>
          </cell>
          <cell r="E1232">
            <v>59</v>
          </cell>
        </row>
        <row r="1233">
          <cell r="A1233" t="str">
            <v>H22</v>
          </cell>
          <cell r="B1233" t="str">
            <v>日本画</v>
          </cell>
          <cell r="D1233" t="str">
            <v>大阪府岸和田市行遇町</v>
          </cell>
          <cell r="E1233">
            <v>66</v>
          </cell>
        </row>
        <row r="1234">
          <cell r="A1234" t="str">
            <v>H22</v>
          </cell>
          <cell r="B1234" t="str">
            <v>日本画</v>
          </cell>
          <cell r="D1234" t="str">
            <v>大阪府岸和田市上野町西</v>
          </cell>
          <cell r="E1234">
            <v>66</v>
          </cell>
        </row>
        <row r="1235">
          <cell r="A1235" t="str">
            <v>H22</v>
          </cell>
          <cell r="B1235" t="str">
            <v>日本画</v>
          </cell>
          <cell r="D1235" t="str">
            <v>大阪府岸和田市加守町</v>
          </cell>
          <cell r="E1235">
            <v>73</v>
          </cell>
        </row>
        <row r="1236">
          <cell r="A1236" t="str">
            <v>H22</v>
          </cell>
          <cell r="B1236" t="str">
            <v>日本画</v>
          </cell>
          <cell r="D1236" t="str">
            <v>大阪府岸和田市並松町</v>
          </cell>
          <cell r="E1236">
            <v>60</v>
          </cell>
        </row>
        <row r="1237">
          <cell r="A1237" t="str">
            <v>H22</v>
          </cell>
          <cell r="B1237" t="str">
            <v>日本画</v>
          </cell>
          <cell r="D1237" t="str">
            <v>大阪府岸和田市野田町</v>
          </cell>
          <cell r="E1237">
            <v>65</v>
          </cell>
        </row>
        <row r="1238">
          <cell r="A1238" t="str">
            <v>H22</v>
          </cell>
          <cell r="B1238" t="str">
            <v>日本画</v>
          </cell>
          <cell r="D1238" t="str">
            <v>大阪府岸和田市小松里町</v>
          </cell>
          <cell r="E1238">
            <v>36</v>
          </cell>
        </row>
        <row r="1239">
          <cell r="A1239" t="str">
            <v>H22</v>
          </cell>
          <cell r="B1239" t="str">
            <v>日本画</v>
          </cell>
          <cell r="D1239" t="str">
            <v>大阪府和泉市観音寺町</v>
          </cell>
          <cell r="E1239">
            <v>45</v>
          </cell>
        </row>
        <row r="1240">
          <cell r="A1240" t="str">
            <v>H22</v>
          </cell>
          <cell r="B1240" t="str">
            <v>日本画</v>
          </cell>
          <cell r="D1240" t="str">
            <v>大阪府岸和田市別所町</v>
          </cell>
        </row>
        <row r="1241">
          <cell r="A1241" t="str">
            <v>H22</v>
          </cell>
          <cell r="B1241" t="str">
            <v>日本画</v>
          </cell>
          <cell r="D1241" t="str">
            <v>大阪府岸和田市土生町</v>
          </cell>
          <cell r="E1241">
            <v>61</v>
          </cell>
        </row>
        <row r="1242">
          <cell r="A1242" t="str">
            <v>H22</v>
          </cell>
          <cell r="B1242" t="str">
            <v>写真</v>
          </cell>
          <cell r="D1242" t="str">
            <v>大阪府岸和田市池尻町</v>
          </cell>
          <cell r="E1242">
            <v>78</v>
          </cell>
        </row>
        <row r="1243">
          <cell r="A1243" t="str">
            <v>H22</v>
          </cell>
          <cell r="B1243" t="str">
            <v>写真</v>
          </cell>
          <cell r="D1243" t="str">
            <v>大阪府泉佐野市羽倉崎上町</v>
          </cell>
          <cell r="E1243">
            <v>63</v>
          </cell>
        </row>
        <row r="1244">
          <cell r="A1244" t="str">
            <v>H22</v>
          </cell>
          <cell r="B1244" t="str">
            <v>写真</v>
          </cell>
          <cell r="D1244" t="str">
            <v>大阪府泉佐野市羽倉崎上町</v>
          </cell>
          <cell r="E1244">
            <v>49</v>
          </cell>
        </row>
        <row r="1245">
          <cell r="A1245" t="str">
            <v>H22</v>
          </cell>
          <cell r="B1245" t="str">
            <v>写真</v>
          </cell>
          <cell r="D1245" t="str">
            <v>大阪府岸和田市野田町</v>
          </cell>
          <cell r="E1245">
            <v>71</v>
          </cell>
        </row>
        <row r="1246">
          <cell r="A1246" t="str">
            <v>H22</v>
          </cell>
          <cell r="B1246" t="str">
            <v>写真</v>
          </cell>
          <cell r="D1246" t="str">
            <v>大阪府八尾市福万寺町</v>
          </cell>
          <cell r="E1246">
            <v>43</v>
          </cell>
        </row>
        <row r="1247">
          <cell r="A1247" t="str">
            <v>H22</v>
          </cell>
          <cell r="B1247" t="str">
            <v>写真</v>
          </cell>
          <cell r="D1247" t="str">
            <v>大阪府貝塚市福田</v>
          </cell>
          <cell r="E1247">
            <v>69</v>
          </cell>
        </row>
        <row r="1248">
          <cell r="A1248" t="str">
            <v>H22</v>
          </cell>
          <cell r="B1248" t="str">
            <v>写真</v>
          </cell>
          <cell r="D1248" t="str">
            <v>大阪府岸和田市下池田町</v>
          </cell>
          <cell r="E1248">
            <v>76</v>
          </cell>
        </row>
        <row r="1249">
          <cell r="A1249" t="str">
            <v>H22</v>
          </cell>
          <cell r="B1249" t="str">
            <v>写真</v>
          </cell>
          <cell r="D1249" t="str">
            <v>大阪府岸和田市大工町</v>
          </cell>
          <cell r="E1249">
            <v>58</v>
          </cell>
        </row>
        <row r="1250">
          <cell r="A1250" t="str">
            <v>H22</v>
          </cell>
          <cell r="B1250" t="str">
            <v>写真</v>
          </cell>
          <cell r="D1250" t="str">
            <v>大阪府岸和田市東ケ丘町</v>
          </cell>
          <cell r="E1250">
            <v>71</v>
          </cell>
        </row>
        <row r="1251">
          <cell r="A1251" t="str">
            <v>H22</v>
          </cell>
          <cell r="B1251" t="str">
            <v>写真</v>
          </cell>
          <cell r="D1251" t="str">
            <v>大阪府羽曳野市古市</v>
          </cell>
          <cell r="E1251">
            <v>71</v>
          </cell>
        </row>
        <row r="1252">
          <cell r="A1252" t="str">
            <v>H22</v>
          </cell>
          <cell r="B1252" t="str">
            <v>写真</v>
          </cell>
          <cell r="D1252" t="str">
            <v>大阪府岸和田市天神山町</v>
          </cell>
          <cell r="E1252">
            <v>72</v>
          </cell>
        </row>
        <row r="1253">
          <cell r="A1253" t="str">
            <v>H22</v>
          </cell>
          <cell r="B1253" t="str">
            <v>写真</v>
          </cell>
          <cell r="D1253" t="str">
            <v>大阪府岸和田市門前町</v>
          </cell>
          <cell r="E1253">
            <v>70</v>
          </cell>
        </row>
        <row r="1254">
          <cell r="A1254" t="str">
            <v>H22</v>
          </cell>
          <cell r="B1254" t="str">
            <v>写真</v>
          </cell>
          <cell r="D1254" t="str">
            <v>大阪府泉佐野市葵町</v>
          </cell>
          <cell r="E1254">
            <v>73</v>
          </cell>
        </row>
        <row r="1255">
          <cell r="A1255" t="str">
            <v>H22</v>
          </cell>
          <cell r="B1255" t="str">
            <v>写真</v>
          </cell>
          <cell r="D1255" t="str">
            <v>大阪府泉大津市松之浜町</v>
          </cell>
          <cell r="E1255">
            <v>79</v>
          </cell>
        </row>
        <row r="1256">
          <cell r="A1256" t="str">
            <v>H22</v>
          </cell>
          <cell r="B1256" t="str">
            <v>写真</v>
          </cell>
          <cell r="D1256" t="str">
            <v>大阪府岸和田市上松町</v>
          </cell>
          <cell r="E1256">
            <v>77</v>
          </cell>
        </row>
        <row r="1257">
          <cell r="A1257" t="str">
            <v>H22</v>
          </cell>
          <cell r="B1257" t="str">
            <v>写真</v>
          </cell>
          <cell r="D1257" t="str">
            <v>大阪府阪南市舞</v>
          </cell>
          <cell r="E1257">
            <v>69</v>
          </cell>
        </row>
        <row r="1258">
          <cell r="A1258" t="str">
            <v>H22</v>
          </cell>
          <cell r="B1258" t="str">
            <v>写真</v>
          </cell>
          <cell r="D1258" t="str">
            <v>大阪府岸和田市春木旭町</v>
          </cell>
          <cell r="E1258">
            <v>62</v>
          </cell>
        </row>
        <row r="1259">
          <cell r="A1259" t="str">
            <v>H22</v>
          </cell>
          <cell r="B1259" t="str">
            <v>写真</v>
          </cell>
          <cell r="D1259" t="str">
            <v>大阪府泉佐野市土丸</v>
          </cell>
          <cell r="E1259">
            <v>61</v>
          </cell>
        </row>
        <row r="1260">
          <cell r="A1260" t="str">
            <v>H22</v>
          </cell>
          <cell r="B1260" t="str">
            <v>写真</v>
          </cell>
          <cell r="D1260" t="str">
            <v>大阪府岸和田市春木旭町</v>
          </cell>
          <cell r="E1260">
            <v>73</v>
          </cell>
        </row>
        <row r="1261">
          <cell r="A1261" t="str">
            <v>H22</v>
          </cell>
          <cell r="B1261" t="str">
            <v>写真</v>
          </cell>
          <cell r="D1261" t="str">
            <v>大阪府岸和田市南上町</v>
          </cell>
          <cell r="E1261">
            <v>66</v>
          </cell>
        </row>
        <row r="1262">
          <cell r="A1262" t="str">
            <v>H22</v>
          </cell>
          <cell r="B1262" t="str">
            <v>写真</v>
          </cell>
          <cell r="D1262" t="str">
            <v>大阪府岸和田市東ケ丘町</v>
          </cell>
          <cell r="E1262">
            <v>81</v>
          </cell>
        </row>
        <row r="1263">
          <cell r="A1263" t="str">
            <v>H22</v>
          </cell>
          <cell r="B1263" t="str">
            <v>写真</v>
          </cell>
          <cell r="D1263" t="str">
            <v>大阪府岸和田市東ケ丘町</v>
          </cell>
          <cell r="E1263">
            <v>73</v>
          </cell>
        </row>
        <row r="1264">
          <cell r="A1264" t="str">
            <v>H22</v>
          </cell>
          <cell r="B1264" t="str">
            <v>写真</v>
          </cell>
          <cell r="D1264" t="str">
            <v>大阪府岸和田市東ケ丘町</v>
          </cell>
          <cell r="E1264">
            <v>78</v>
          </cell>
        </row>
        <row r="1265">
          <cell r="A1265" t="str">
            <v>H22</v>
          </cell>
          <cell r="B1265" t="str">
            <v>写真</v>
          </cell>
          <cell r="D1265" t="str">
            <v>大阪府岸和田市東ケ丘町</v>
          </cell>
          <cell r="E1265">
            <v>24</v>
          </cell>
        </row>
        <row r="1266">
          <cell r="A1266" t="str">
            <v>H22</v>
          </cell>
          <cell r="B1266" t="str">
            <v>写真</v>
          </cell>
          <cell r="D1266" t="str">
            <v>大阪府岸和田市北町</v>
          </cell>
          <cell r="E1266">
            <v>57</v>
          </cell>
        </row>
        <row r="1267">
          <cell r="A1267" t="str">
            <v>H22</v>
          </cell>
          <cell r="B1267" t="str">
            <v>写真</v>
          </cell>
          <cell r="D1267" t="str">
            <v>大阪府和泉市青葉台</v>
          </cell>
          <cell r="E1267">
            <v>71</v>
          </cell>
        </row>
        <row r="1268">
          <cell r="A1268" t="str">
            <v>H22</v>
          </cell>
          <cell r="B1268" t="str">
            <v>写真</v>
          </cell>
          <cell r="D1268" t="str">
            <v>大阪府岸和田市並松町</v>
          </cell>
          <cell r="E1268">
            <v>85</v>
          </cell>
        </row>
        <row r="1269">
          <cell r="A1269" t="str">
            <v>H22</v>
          </cell>
          <cell r="B1269" t="str">
            <v>写真</v>
          </cell>
          <cell r="D1269" t="str">
            <v>大阪府和泉市のぞみ野</v>
          </cell>
          <cell r="E1269">
            <v>73</v>
          </cell>
        </row>
        <row r="1270">
          <cell r="A1270" t="str">
            <v>H22</v>
          </cell>
          <cell r="B1270" t="str">
            <v>写真</v>
          </cell>
          <cell r="D1270" t="str">
            <v>大阪府岸和田市春木大小路町</v>
          </cell>
          <cell r="E1270">
            <v>74</v>
          </cell>
        </row>
        <row r="1271">
          <cell r="A1271" t="str">
            <v>H22</v>
          </cell>
          <cell r="B1271" t="str">
            <v>写真</v>
          </cell>
          <cell r="D1271" t="str">
            <v>大阪府泉大津市池園町</v>
          </cell>
          <cell r="E1271">
            <v>65</v>
          </cell>
        </row>
        <row r="1272">
          <cell r="A1272" t="str">
            <v>H22</v>
          </cell>
          <cell r="B1272" t="str">
            <v>写真</v>
          </cell>
          <cell r="D1272" t="str">
            <v>大阪府和泉市青葉台</v>
          </cell>
          <cell r="E1272">
            <v>58</v>
          </cell>
        </row>
        <row r="1273">
          <cell r="A1273" t="str">
            <v>H22</v>
          </cell>
          <cell r="B1273" t="str">
            <v>写真</v>
          </cell>
          <cell r="D1273" t="str">
            <v>大阪府岸和田市作才町</v>
          </cell>
          <cell r="E1273">
            <v>74</v>
          </cell>
        </row>
        <row r="1274">
          <cell r="A1274" t="str">
            <v>H22</v>
          </cell>
          <cell r="B1274" t="str">
            <v>写真</v>
          </cell>
          <cell r="D1274" t="str">
            <v>大阪府和泉市弥生町</v>
          </cell>
          <cell r="E1274">
            <v>68</v>
          </cell>
        </row>
        <row r="1275">
          <cell r="A1275" t="str">
            <v>H22</v>
          </cell>
          <cell r="B1275" t="str">
            <v>写真</v>
          </cell>
          <cell r="D1275" t="str">
            <v>大阪府和泉市いぶき野</v>
          </cell>
          <cell r="E1275">
            <v>71</v>
          </cell>
        </row>
        <row r="1276">
          <cell r="A1276" t="str">
            <v>H22</v>
          </cell>
          <cell r="B1276" t="str">
            <v>写真</v>
          </cell>
          <cell r="D1276" t="str">
            <v>大阪府泉大津市東助松町</v>
          </cell>
          <cell r="E1276">
            <v>87</v>
          </cell>
        </row>
        <row r="1277">
          <cell r="A1277" t="str">
            <v>H22</v>
          </cell>
          <cell r="B1277" t="str">
            <v>写真</v>
          </cell>
          <cell r="D1277" t="str">
            <v>大阪府岸和田市上松町</v>
          </cell>
          <cell r="E1277">
            <v>75</v>
          </cell>
        </row>
        <row r="1278">
          <cell r="A1278" t="str">
            <v>H22</v>
          </cell>
          <cell r="B1278" t="str">
            <v>写真</v>
          </cell>
          <cell r="D1278" t="str">
            <v>大阪府岸和田市並松町</v>
          </cell>
          <cell r="E1278">
            <v>74</v>
          </cell>
        </row>
        <row r="1279">
          <cell r="A1279" t="str">
            <v>H22</v>
          </cell>
          <cell r="B1279" t="str">
            <v>写真</v>
          </cell>
          <cell r="D1279" t="str">
            <v>大阪府岸和田市五軒屋町</v>
          </cell>
          <cell r="E1279">
            <v>77</v>
          </cell>
        </row>
        <row r="1280">
          <cell r="A1280" t="str">
            <v>H22</v>
          </cell>
          <cell r="B1280" t="str">
            <v>写真</v>
          </cell>
          <cell r="D1280" t="str">
            <v>大阪府貝塚市三ケ山</v>
          </cell>
          <cell r="E1280">
            <v>68</v>
          </cell>
        </row>
        <row r="1281">
          <cell r="A1281" t="str">
            <v>H22</v>
          </cell>
          <cell r="B1281" t="str">
            <v>写真</v>
          </cell>
          <cell r="D1281" t="str">
            <v>大阪府泉佐野市中庄</v>
          </cell>
          <cell r="E1281">
            <v>61</v>
          </cell>
        </row>
        <row r="1282">
          <cell r="A1282" t="str">
            <v>H22</v>
          </cell>
          <cell r="B1282" t="str">
            <v>写真</v>
          </cell>
          <cell r="D1282" t="str">
            <v>大阪府堺市南区城山台</v>
          </cell>
          <cell r="E1282">
            <v>78</v>
          </cell>
        </row>
        <row r="1283">
          <cell r="A1283" t="str">
            <v>H22</v>
          </cell>
          <cell r="B1283" t="str">
            <v>写真</v>
          </cell>
          <cell r="D1283" t="str">
            <v>大阪府和泉市弥生町</v>
          </cell>
          <cell r="E1283">
            <v>75</v>
          </cell>
        </row>
        <row r="1284">
          <cell r="A1284" t="str">
            <v>H22</v>
          </cell>
          <cell r="B1284" t="str">
            <v>写真</v>
          </cell>
          <cell r="D1284" t="str">
            <v>大阪府和泉市光明台</v>
          </cell>
          <cell r="E1284">
            <v>78</v>
          </cell>
        </row>
        <row r="1285">
          <cell r="A1285" t="str">
            <v>H22</v>
          </cell>
          <cell r="B1285" t="str">
            <v>写真</v>
          </cell>
          <cell r="D1285" t="str">
            <v>大阪府泉佐野市笠松</v>
          </cell>
          <cell r="E1285">
            <v>66</v>
          </cell>
        </row>
        <row r="1286">
          <cell r="A1286" t="str">
            <v>H22</v>
          </cell>
          <cell r="B1286" t="str">
            <v>写真</v>
          </cell>
          <cell r="D1286" t="str">
            <v>泉佐野市羽倉崎</v>
          </cell>
          <cell r="E1286">
            <v>67</v>
          </cell>
        </row>
        <row r="1287">
          <cell r="A1287" t="str">
            <v>H22</v>
          </cell>
          <cell r="B1287" t="str">
            <v>写真</v>
          </cell>
          <cell r="D1287" t="str">
            <v>泉佐野市羽倉崎</v>
          </cell>
          <cell r="E1287">
            <v>71</v>
          </cell>
        </row>
        <row r="1288">
          <cell r="A1288" t="str">
            <v>H22</v>
          </cell>
          <cell r="B1288" t="str">
            <v>写真</v>
          </cell>
          <cell r="D1288" t="str">
            <v>大阪府泉南郡田尻町吉見</v>
          </cell>
          <cell r="E1288">
            <v>66</v>
          </cell>
        </row>
        <row r="1289">
          <cell r="A1289" t="str">
            <v>H22</v>
          </cell>
          <cell r="B1289" t="str">
            <v>写真</v>
          </cell>
          <cell r="D1289" t="str">
            <v>泉佐野市鶴原</v>
          </cell>
          <cell r="E1289">
            <v>65</v>
          </cell>
        </row>
        <row r="1290">
          <cell r="A1290" t="str">
            <v>H22</v>
          </cell>
          <cell r="B1290" t="str">
            <v>写真</v>
          </cell>
          <cell r="D1290" t="str">
            <v>岸和田市東ケ丘町</v>
          </cell>
          <cell r="E1290">
            <v>77</v>
          </cell>
        </row>
        <row r="1291">
          <cell r="A1291" t="str">
            <v>H22</v>
          </cell>
          <cell r="B1291" t="str">
            <v>写真</v>
          </cell>
          <cell r="D1291" t="str">
            <v>岸和田市本町</v>
          </cell>
          <cell r="E1291">
            <v>73</v>
          </cell>
        </row>
        <row r="1292">
          <cell r="A1292" t="str">
            <v>H22</v>
          </cell>
          <cell r="B1292" t="str">
            <v>写真</v>
          </cell>
          <cell r="D1292" t="str">
            <v>岸和田市葛城町</v>
          </cell>
          <cell r="E1292">
            <v>71</v>
          </cell>
        </row>
        <row r="1293">
          <cell r="A1293" t="str">
            <v>H22</v>
          </cell>
          <cell r="B1293" t="str">
            <v>写真</v>
          </cell>
          <cell r="D1293" t="str">
            <v>泉佐野市鶴原</v>
          </cell>
          <cell r="E1293">
            <v>66</v>
          </cell>
        </row>
        <row r="1294">
          <cell r="A1294" t="str">
            <v>H22</v>
          </cell>
          <cell r="B1294" t="str">
            <v>写真</v>
          </cell>
          <cell r="D1294" t="str">
            <v>貝塚市脇浜</v>
          </cell>
          <cell r="E1294">
            <v>72</v>
          </cell>
        </row>
        <row r="1295">
          <cell r="A1295" t="str">
            <v>H22</v>
          </cell>
          <cell r="B1295" t="str">
            <v>写真</v>
          </cell>
          <cell r="D1295" t="str">
            <v>貝塚市三ツ松</v>
          </cell>
          <cell r="E1295">
            <v>69</v>
          </cell>
        </row>
        <row r="1296">
          <cell r="A1296" t="str">
            <v>H22</v>
          </cell>
          <cell r="B1296" t="str">
            <v>写真</v>
          </cell>
          <cell r="D1296" t="str">
            <v>岸和田市加守町</v>
          </cell>
          <cell r="E1296">
            <v>59</v>
          </cell>
        </row>
        <row r="1297">
          <cell r="A1297" t="str">
            <v>H22</v>
          </cell>
          <cell r="B1297" t="str">
            <v>写真</v>
          </cell>
          <cell r="D1297" t="str">
            <v>泉南郡熊取町青葉台</v>
          </cell>
          <cell r="E1297">
            <v>69</v>
          </cell>
        </row>
        <row r="1298">
          <cell r="A1298" t="str">
            <v>H22</v>
          </cell>
          <cell r="B1298" t="str">
            <v>写真</v>
          </cell>
          <cell r="D1298" t="str">
            <v>泉南郡熊取町青葉台</v>
          </cell>
          <cell r="E1298">
            <v>67</v>
          </cell>
        </row>
        <row r="1299">
          <cell r="A1299" t="str">
            <v>H22</v>
          </cell>
          <cell r="B1299" t="str">
            <v>写真</v>
          </cell>
          <cell r="D1299" t="str">
            <v>岸和田市中井町</v>
          </cell>
          <cell r="E1299">
            <v>48</v>
          </cell>
        </row>
        <row r="1300">
          <cell r="A1300" t="str">
            <v>H22</v>
          </cell>
          <cell r="B1300" t="str">
            <v>写真</v>
          </cell>
          <cell r="D1300" t="str">
            <v>岸和田市戎町</v>
          </cell>
          <cell r="E1300">
            <v>80</v>
          </cell>
        </row>
        <row r="1301">
          <cell r="A1301" t="str">
            <v>H22</v>
          </cell>
          <cell r="B1301" t="str">
            <v>写真</v>
          </cell>
          <cell r="D1301" t="str">
            <v>岸和田市八幡町</v>
          </cell>
          <cell r="E1301">
            <v>75</v>
          </cell>
        </row>
        <row r="1302">
          <cell r="A1302" t="str">
            <v>H22</v>
          </cell>
          <cell r="B1302" t="str">
            <v>写真</v>
          </cell>
          <cell r="D1302" t="str">
            <v>岸和田市下松町</v>
          </cell>
          <cell r="E1302">
            <v>60</v>
          </cell>
        </row>
        <row r="1303">
          <cell r="A1303" t="str">
            <v>H22</v>
          </cell>
          <cell r="B1303" t="str">
            <v>写真</v>
          </cell>
          <cell r="D1303" t="str">
            <v>貝塚市南町</v>
          </cell>
          <cell r="E1303">
            <v>65</v>
          </cell>
        </row>
        <row r="1304">
          <cell r="A1304" t="str">
            <v>H22</v>
          </cell>
          <cell r="B1304" t="str">
            <v>写真</v>
          </cell>
          <cell r="D1304" t="str">
            <v>岸和田市東ケ丘町</v>
          </cell>
          <cell r="E1304">
            <v>76</v>
          </cell>
        </row>
        <row r="1305">
          <cell r="A1305" t="str">
            <v>H22</v>
          </cell>
          <cell r="B1305" t="str">
            <v>写真</v>
          </cell>
          <cell r="D1305" t="str">
            <v>大阪府高石市羽衣</v>
          </cell>
          <cell r="E1305">
            <v>80</v>
          </cell>
        </row>
        <row r="1306">
          <cell r="A1306" t="str">
            <v>H22</v>
          </cell>
          <cell r="B1306" t="str">
            <v>写真</v>
          </cell>
          <cell r="D1306" t="str">
            <v>大阪府岸和田市下野町</v>
          </cell>
          <cell r="E1306">
            <v>72</v>
          </cell>
        </row>
        <row r="1307">
          <cell r="A1307" t="str">
            <v>H22</v>
          </cell>
          <cell r="B1307" t="str">
            <v>写真</v>
          </cell>
          <cell r="D1307" t="str">
            <v>大阪府泉南郡田尻町吉見</v>
          </cell>
          <cell r="E1307">
            <v>72</v>
          </cell>
        </row>
        <row r="1308">
          <cell r="A1308" t="str">
            <v>H22</v>
          </cell>
          <cell r="B1308" t="str">
            <v>写真</v>
          </cell>
          <cell r="D1308" t="str">
            <v>大阪府岸和田市藤井町</v>
          </cell>
          <cell r="E1308">
            <v>56</v>
          </cell>
        </row>
        <row r="1309">
          <cell r="A1309" t="str">
            <v>H22</v>
          </cell>
          <cell r="B1309" t="str">
            <v>写真</v>
          </cell>
          <cell r="D1309" t="str">
            <v>大阪府岸和田市松風町</v>
          </cell>
          <cell r="E1309">
            <v>67</v>
          </cell>
        </row>
        <row r="1310">
          <cell r="A1310" t="str">
            <v>H22</v>
          </cell>
          <cell r="B1310" t="str">
            <v>写真</v>
          </cell>
          <cell r="D1310" t="str">
            <v>大阪府岸和田市上松町</v>
          </cell>
          <cell r="E1310">
            <v>75</v>
          </cell>
        </row>
        <row r="1311">
          <cell r="A1311" t="str">
            <v>H22</v>
          </cell>
          <cell r="B1311" t="str">
            <v>写真</v>
          </cell>
          <cell r="D1311" t="str">
            <v>大阪府岸和田市加守町</v>
          </cell>
          <cell r="E1311">
            <v>70</v>
          </cell>
        </row>
        <row r="1312">
          <cell r="A1312" t="str">
            <v>H22</v>
          </cell>
          <cell r="B1312" t="str">
            <v>写真</v>
          </cell>
          <cell r="D1312" t="str">
            <v>大阪府岸和田市東ケ丘町</v>
          </cell>
          <cell r="E1312">
            <v>86</v>
          </cell>
        </row>
        <row r="1313">
          <cell r="A1313" t="str">
            <v>H22</v>
          </cell>
          <cell r="B1313" t="str">
            <v>写真</v>
          </cell>
          <cell r="D1313" t="str">
            <v>大阪府岸和田市西之内町</v>
          </cell>
          <cell r="E1313">
            <v>75</v>
          </cell>
        </row>
        <row r="1314">
          <cell r="A1314" t="str">
            <v>H22</v>
          </cell>
          <cell r="B1314" t="str">
            <v>写真</v>
          </cell>
          <cell r="D1314" t="str">
            <v>大阪府岸和田市別所町</v>
          </cell>
          <cell r="E1314">
            <v>80</v>
          </cell>
        </row>
        <row r="1315">
          <cell r="A1315" t="str">
            <v>H22</v>
          </cell>
          <cell r="B1315" t="str">
            <v>写真</v>
          </cell>
          <cell r="D1315" t="str">
            <v>大阪府高石市千代田</v>
          </cell>
          <cell r="E1315">
            <v>61</v>
          </cell>
        </row>
        <row r="1316">
          <cell r="A1316" t="str">
            <v>H22</v>
          </cell>
          <cell r="B1316" t="str">
            <v>写真</v>
          </cell>
          <cell r="D1316" t="str">
            <v>大阪府大阪市福島区鷺洲</v>
          </cell>
          <cell r="E1316">
            <v>71</v>
          </cell>
        </row>
        <row r="1317">
          <cell r="A1317" t="str">
            <v>H22</v>
          </cell>
          <cell r="B1317" t="str">
            <v>写真</v>
          </cell>
          <cell r="D1317" t="str">
            <v>大阪府岸和田市真上町</v>
          </cell>
          <cell r="E1317">
            <v>52</v>
          </cell>
        </row>
        <row r="1318">
          <cell r="A1318" t="str">
            <v>H22</v>
          </cell>
          <cell r="B1318" t="str">
            <v>写真</v>
          </cell>
          <cell r="D1318" t="str">
            <v>大阪府岸和田市加守町</v>
          </cell>
          <cell r="E1318">
            <v>59</v>
          </cell>
        </row>
        <row r="1319">
          <cell r="A1319" t="str">
            <v>H22</v>
          </cell>
          <cell r="B1319" t="str">
            <v>写真</v>
          </cell>
          <cell r="D1319" t="str">
            <v>大阪府岸和田市葛城町</v>
          </cell>
          <cell r="E1319">
            <v>68</v>
          </cell>
        </row>
        <row r="1320">
          <cell r="A1320" t="str">
            <v>H22</v>
          </cell>
          <cell r="B1320" t="str">
            <v>写真</v>
          </cell>
          <cell r="D1320" t="str">
            <v>大阪府泉南郡熊取町自由が丘</v>
          </cell>
          <cell r="E1320">
            <v>65</v>
          </cell>
        </row>
        <row r="1321">
          <cell r="A1321" t="str">
            <v>H22</v>
          </cell>
          <cell r="B1321" t="str">
            <v>写真</v>
          </cell>
          <cell r="D1321" t="str">
            <v>大阪府貝塚市清児</v>
          </cell>
          <cell r="E1321">
            <v>66</v>
          </cell>
        </row>
        <row r="1322">
          <cell r="A1322" t="str">
            <v>H22</v>
          </cell>
          <cell r="B1322" t="str">
            <v>写真</v>
          </cell>
          <cell r="D1322" t="str">
            <v>大阪府貝塚市名越</v>
          </cell>
          <cell r="E1322">
            <v>79</v>
          </cell>
        </row>
        <row r="1323">
          <cell r="A1323" t="str">
            <v>H22</v>
          </cell>
          <cell r="B1323" t="str">
            <v>写真</v>
          </cell>
          <cell r="D1323" t="str">
            <v>大阪府貝塚市加神</v>
          </cell>
          <cell r="E1323">
            <v>67</v>
          </cell>
        </row>
        <row r="1324">
          <cell r="A1324" t="str">
            <v>H22</v>
          </cell>
          <cell r="B1324" t="str">
            <v>写真</v>
          </cell>
          <cell r="D1324" t="str">
            <v>大阪府貝塚市津田南町</v>
          </cell>
          <cell r="E1324">
            <v>62</v>
          </cell>
        </row>
        <row r="1325">
          <cell r="A1325" t="str">
            <v>H22</v>
          </cell>
          <cell r="B1325" t="str">
            <v>写真</v>
          </cell>
          <cell r="D1325" t="str">
            <v>大阪府岸和田市東ケ丘町</v>
          </cell>
          <cell r="E1325">
            <v>70</v>
          </cell>
        </row>
        <row r="1326">
          <cell r="A1326" t="str">
            <v>H22</v>
          </cell>
          <cell r="B1326" t="str">
            <v>写真</v>
          </cell>
          <cell r="D1326" t="str">
            <v>大阪府岸和田市野田町</v>
          </cell>
          <cell r="E1326">
            <v>74</v>
          </cell>
        </row>
        <row r="1327">
          <cell r="A1327" t="str">
            <v>H22</v>
          </cell>
          <cell r="B1327" t="str">
            <v>写真</v>
          </cell>
          <cell r="D1327" t="str">
            <v>大阪府泉佐野市上瓦屋</v>
          </cell>
          <cell r="E1327">
            <v>67</v>
          </cell>
        </row>
        <row r="1328">
          <cell r="A1328" t="str">
            <v>H22</v>
          </cell>
          <cell r="B1328" t="str">
            <v>写真</v>
          </cell>
          <cell r="D1328" t="str">
            <v>大阪府泉佐野市松風台</v>
          </cell>
          <cell r="E1328">
            <v>59</v>
          </cell>
        </row>
        <row r="1329">
          <cell r="A1329" t="str">
            <v>H22</v>
          </cell>
          <cell r="B1329" t="str">
            <v>写真</v>
          </cell>
          <cell r="D1329" t="str">
            <v>大阪府泉佐野市高松南</v>
          </cell>
          <cell r="E1329">
            <v>68</v>
          </cell>
        </row>
        <row r="1330">
          <cell r="A1330" t="str">
            <v>H22</v>
          </cell>
          <cell r="B1330" t="str">
            <v>写真</v>
          </cell>
          <cell r="D1330" t="str">
            <v>大阪府阪南市鳥取三井</v>
          </cell>
          <cell r="E1330">
            <v>68</v>
          </cell>
        </row>
        <row r="1331">
          <cell r="A1331" t="str">
            <v>H22</v>
          </cell>
          <cell r="B1331" t="str">
            <v>写真</v>
          </cell>
          <cell r="D1331" t="str">
            <v>大阪府堺市中区八田北町</v>
          </cell>
          <cell r="E1331">
            <v>77</v>
          </cell>
        </row>
        <row r="1332">
          <cell r="A1332" t="str">
            <v>H22</v>
          </cell>
          <cell r="B1332" t="str">
            <v>写真</v>
          </cell>
          <cell r="D1332" t="str">
            <v>大阪府貝塚市久保</v>
          </cell>
          <cell r="E1332">
            <v>73</v>
          </cell>
        </row>
        <row r="1333">
          <cell r="A1333" t="str">
            <v>H22</v>
          </cell>
          <cell r="B1333" t="str">
            <v>写真</v>
          </cell>
          <cell r="D1333" t="str">
            <v>大阪府岸和田市包近町</v>
          </cell>
          <cell r="E1333">
            <v>58</v>
          </cell>
        </row>
        <row r="1334">
          <cell r="A1334" t="str">
            <v>H22</v>
          </cell>
          <cell r="B1334" t="str">
            <v>写真</v>
          </cell>
          <cell r="D1334" t="str">
            <v>大阪府岸和田市小松里町</v>
          </cell>
          <cell r="E1334">
            <v>69</v>
          </cell>
        </row>
        <row r="1335">
          <cell r="A1335" t="str">
            <v>H22</v>
          </cell>
          <cell r="B1335" t="str">
            <v>写真</v>
          </cell>
          <cell r="D1335" t="str">
            <v>大阪府泉大津市北豊中町</v>
          </cell>
          <cell r="E1335">
            <v>58</v>
          </cell>
        </row>
        <row r="1336">
          <cell r="A1336" t="str">
            <v>H22</v>
          </cell>
          <cell r="B1336" t="str">
            <v>写真</v>
          </cell>
          <cell r="D1336" t="str">
            <v>大阪府岸和田市下池田町</v>
          </cell>
          <cell r="E1336">
            <v>73</v>
          </cell>
        </row>
        <row r="1337">
          <cell r="A1337" t="str">
            <v>H22</v>
          </cell>
          <cell r="B1337" t="str">
            <v>写真</v>
          </cell>
          <cell r="D1337" t="str">
            <v>大阪府高石市綾園</v>
          </cell>
          <cell r="E1337">
            <v>66</v>
          </cell>
        </row>
        <row r="1338">
          <cell r="A1338" t="str">
            <v>H22</v>
          </cell>
          <cell r="B1338" t="str">
            <v>写真</v>
          </cell>
          <cell r="D1338" t="str">
            <v>大阪府岸和田市東ケ丘町</v>
          </cell>
          <cell r="E1338">
            <v>72</v>
          </cell>
        </row>
        <row r="1339">
          <cell r="A1339" t="str">
            <v>H22</v>
          </cell>
          <cell r="B1339" t="str">
            <v>写真</v>
          </cell>
          <cell r="D1339" t="str">
            <v>大阪府岸和田市小松里町</v>
          </cell>
          <cell r="E1339">
            <v>75</v>
          </cell>
        </row>
        <row r="1340">
          <cell r="A1340" t="str">
            <v>H22</v>
          </cell>
          <cell r="B1340" t="str">
            <v>写真</v>
          </cell>
          <cell r="D1340" t="str">
            <v>大阪府岸和田市土生町</v>
          </cell>
          <cell r="E1340">
            <v>63</v>
          </cell>
        </row>
        <row r="1341">
          <cell r="A1341" t="str">
            <v>H22</v>
          </cell>
          <cell r="B1341" t="str">
            <v>写真</v>
          </cell>
          <cell r="D1341" t="str">
            <v>大阪府貝塚市海塚</v>
          </cell>
          <cell r="E1341">
            <v>73</v>
          </cell>
        </row>
        <row r="1342">
          <cell r="A1342" t="str">
            <v>H22</v>
          </cell>
          <cell r="B1342" t="str">
            <v>写真</v>
          </cell>
          <cell r="D1342" t="str">
            <v>大阪府高石市千代田</v>
          </cell>
          <cell r="E1342">
            <v>72</v>
          </cell>
        </row>
        <row r="1343">
          <cell r="A1343" t="str">
            <v>H22</v>
          </cell>
          <cell r="B1343" t="str">
            <v>写真</v>
          </cell>
          <cell r="D1343" t="str">
            <v>大阪府岸和田市東ケ丘町</v>
          </cell>
          <cell r="E1343">
            <v>75</v>
          </cell>
        </row>
        <row r="1344">
          <cell r="A1344" t="str">
            <v>H22</v>
          </cell>
          <cell r="B1344" t="str">
            <v>写真</v>
          </cell>
          <cell r="D1344" t="str">
            <v>大阪府和泉市室堂町</v>
          </cell>
          <cell r="E1344">
            <v>72</v>
          </cell>
        </row>
        <row r="1345">
          <cell r="A1345" t="str">
            <v>H22</v>
          </cell>
          <cell r="B1345" t="str">
            <v>写真</v>
          </cell>
          <cell r="D1345" t="str">
            <v>大阪府和泉市光明台</v>
          </cell>
          <cell r="E1345">
            <v>69</v>
          </cell>
        </row>
        <row r="1346">
          <cell r="A1346" t="str">
            <v>H22</v>
          </cell>
          <cell r="B1346" t="str">
            <v>写真</v>
          </cell>
          <cell r="D1346" t="str">
            <v>大阪府岸和田市南町</v>
          </cell>
          <cell r="E1346">
            <v>71</v>
          </cell>
        </row>
        <row r="1347">
          <cell r="A1347" t="str">
            <v>H22</v>
          </cell>
          <cell r="B1347" t="str">
            <v>写真</v>
          </cell>
          <cell r="D1347" t="str">
            <v>大阪府泉南郡熊取町青葉台</v>
          </cell>
          <cell r="E1347">
            <v>57</v>
          </cell>
        </row>
        <row r="1348">
          <cell r="A1348" t="str">
            <v>H22</v>
          </cell>
          <cell r="B1348" t="str">
            <v>写真</v>
          </cell>
          <cell r="D1348" t="str">
            <v>大阪府岸和田市八幡町</v>
          </cell>
          <cell r="E1348">
            <v>79</v>
          </cell>
        </row>
        <row r="1349">
          <cell r="A1349" t="str">
            <v>H22</v>
          </cell>
          <cell r="B1349" t="str">
            <v>写真</v>
          </cell>
          <cell r="D1349" t="str">
            <v>大阪府岸和田市下松町</v>
          </cell>
          <cell r="E1349">
            <v>57</v>
          </cell>
        </row>
        <row r="1350">
          <cell r="A1350" t="str">
            <v>H22</v>
          </cell>
          <cell r="B1350" t="str">
            <v>俳画</v>
          </cell>
          <cell r="D1350" t="str">
            <v>大阪府泉北郡忠岡町馬瀬</v>
          </cell>
          <cell r="E1350">
            <v>62</v>
          </cell>
        </row>
        <row r="1351">
          <cell r="A1351" t="str">
            <v>H22</v>
          </cell>
          <cell r="B1351" t="str">
            <v>俳画</v>
          </cell>
          <cell r="D1351" t="str">
            <v>大阪府岸和田市吉井町</v>
          </cell>
          <cell r="E1351">
            <v>85</v>
          </cell>
        </row>
        <row r="1352">
          <cell r="A1352" t="str">
            <v>H22</v>
          </cell>
          <cell r="B1352" t="str">
            <v>俳画</v>
          </cell>
          <cell r="D1352" t="str">
            <v>大阪府泉北郡忠岡町忠岡東</v>
          </cell>
          <cell r="E1352">
            <v>62</v>
          </cell>
        </row>
        <row r="1353">
          <cell r="A1353" t="str">
            <v>H22</v>
          </cell>
          <cell r="B1353" t="str">
            <v>俳画</v>
          </cell>
          <cell r="D1353" t="str">
            <v>大阪府岸和田市土生町</v>
          </cell>
          <cell r="E1353">
            <v>69</v>
          </cell>
        </row>
        <row r="1354">
          <cell r="A1354" t="str">
            <v>H22</v>
          </cell>
          <cell r="B1354" t="str">
            <v>俳画</v>
          </cell>
          <cell r="D1354" t="str">
            <v>大阪府岸和田市阿間河滝町</v>
          </cell>
          <cell r="E1354">
            <v>42</v>
          </cell>
        </row>
        <row r="1355">
          <cell r="A1355" t="str">
            <v>H22</v>
          </cell>
          <cell r="B1355" t="str">
            <v>俳画</v>
          </cell>
          <cell r="D1355" t="str">
            <v>岸和田市春木泉町</v>
          </cell>
          <cell r="E1355">
            <v>71</v>
          </cell>
        </row>
        <row r="1356">
          <cell r="A1356" t="str">
            <v>H22</v>
          </cell>
          <cell r="B1356" t="str">
            <v>俳画</v>
          </cell>
          <cell r="D1356" t="str">
            <v>岸和田市上松町</v>
          </cell>
          <cell r="E1356">
            <v>69</v>
          </cell>
        </row>
        <row r="1357">
          <cell r="A1357" t="str">
            <v>H22</v>
          </cell>
          <cell r="B1357" t="str">
            <v>俳画</v>
          </cell>
          <cell r="D1357" t="str">
            <v>岸和田市春木泉町</v>
          </cell>
          <cell r="E1357">
            <v>84</v>
          </cell>
        </row>
        <row r="1358">
          <cell r="A1358" t="str">
            <v>H22</v>
          </cell>
          <cell r="B1358" t="str">
            <v>俳画</v>
          </cell>
          <cell r="D1358" t="str">
            <v>岸和田市春木宮川町</v>
          </cell>
          <cell r="E1358">
            <v>81</v>
          </cell>
        </row>
        <row r="1359">
          <cell r="A1359" t="str">
            <v>H22</v>
          </cell>
          <cell r="B1359" t="str">
            <v>俳画</v>
          </cell>
          <cell r="D1359" t="str">
            <v>岸和田市野田町</v>
          </cell>
          <cell r="E1359">
            <v>66</v>
          </cell>
        </row>
        <row r="1360">
          <cell r="A1360" t="str">
            <v>H22</v>
          </cell>
          <cell r="B1360" t="str">
            <v>俳画</v>
          </cell>
          <cell r="D1360" t="str">
            <v>泉南市信達牧野</v>
          </cell>
          <cell r="E1360">
            <v>70</v>
          </cell>
        </row>
        <row r="1361">
          <cell r="A1361" t="str">
            <v>H22</v>
          </cell>
          <cell r="B1361" t="str">
            <v>俳画</v>
          </cell>
          <cell r="D1361" t="str">
            <v>岸和田市岡山町</v>
          </cell>
          <cell r="E1361">
            <v>62</v>
          </cell>
        </row>
        <row r="1362">
          <cell r="A1362" t="str">
            <v>H22</v>
          </cell>
          <cell r="B1362" t="str">
            <v>俳画</v>
          </cell>
          <cell r="D1362" t="str">
            <v>岸和田市松風町</v>
          </cell>
          <cell r="E1362">
            <v>66</v>
          </cell>
        </row>
        <row r="1363">
          <cell r="A1363" t="str">
            <v>H22</v>
          </cell>
          <cell r="B1363" t="str">
            <v>俳画</v>
          </cell>
          <cell r="D1363" t="str">
            <v>泉佐野市市場西</v>
          </cell>
          <cell r="E1363">
            <v>80</v>
          </cell>
        </row>
        <row r="1364">
          <cell r="A1364" t="str">
            <v>H22</v>
          </cell>
          <cell r="B1364" t="str">
            <v>俳画</v>
          </cell>
          <cell r="D1364" t="str">
            <v>岸和田市行遇町</v>
          </cell>
          <cell r="E1364">
            <v>66</v>
          </cell>
        </row>
        <row r="1365">
          <cell r="A1365" t="str">
            <v>H22</v>
          </cell>
          <cell r="B1365" t="str">
            <v>俳画</v>
          </cell>
          <cell r="D1365" t="str">
            <v>大阪府泉佐野市大宮町</v>
          </cell>
          <cell r="E1365">
            <v>74</v>
          </cell>
        </row>
        <row r="1366">
          <cell r="A1366" t="str">
            <v>H22</v>
          </cell>
          <cell r="B1366" t="str">
            <v>俳画</v>
          </cell>
          <cell r="D1366" t="str">
            <v>岸和田市小松里町</v>
          </cell>
          <cell r="E1366">
            <v>62</v>
          </cell>
        </row>
        <row r="1367">
          <cell r="A1367" t="str">
            <v>H22</v>
          </cell>
          <cell r="B1367" t="str">
            <v>俳画</v>
          </cell>
          <cell r="D1367" t="str">
            <v>泉北郡忠岡町忠岡中</v>
          </cell>
          <cell r="E1367">
            <v>65</v>
          </cell>
        </row>
        <row r="1368">
          <cell r="A1368" t="str">
            <v>H22</v>
          </cell>
          <cell r="B1368" t="str">
            <v>俳画</v>
          </cell>
          <cell r="D1368" t="str">
            <v>大阪府岸和田市加守町</v>
          </cell>
          <cell r="E1368">
            <v>81</v>
          </cell>
        </row>
        <row r="1369">
          <cell r="A1369" t="str">
            <v>H22</v>
          </cell>
          <cell r="B1369" t="str">
            <v>俳画</v>
          </cell>
          <cell r="D1369" t="str">
            <v>大阪府岸和田市野田町</v>
          </cell>
          <cell r="E1369">
            <v>79</v>
          </cell>
        </row>
        <row r="1370">
          <cell r="A1370" t="str">
            <v>H22</v>
          </cell>
          <cell r="B1370" t="str">
            <v>俳画</v>
          </cell>
          <cell r="D1370" t="str">
            <v>大阪府岸和田市野田町</v>
          </cell>
          <cell r="E1370">
            <v>69</v>
          </cell>
        </row>
        <row r="1371">
          <cell r="A1371" t="str">
            <v>H22</v>
          </cell>
          <cell r="B1371" t="str">
            <v>俳画</v>
          </cell>
          <cell r="D1371" t="str">
            <v>大阪府岸和田市野田町</v>
          </cell>
          <cell r="E1371">
            <v>74</v>
          </cell>
        </row>
        <row r="1372">
          <cell r="A1372" t="str">
            <v>H22</v>
          </cell>
          <cell r="B1372" t="str">
            <v>俳画</v>
          </cell>
          <cell r="D1372" t="str">
            <v>大阪府岸和田市野田町</v>
          </cell>
          <cell r="E1372">
            <v>74</v>
          </cell>
        </row>
        <row r="1373">
          <cell r="A1373" t="str">
            <v>H22</v>
          </cell>
          <cell r="B1373" t="str">
            <v>俳画</v>
          </cell>
          <cell r="D1373" t="str">
            <v>大阪府和泉市唐国町</v>
          </cell>
          <cell r="E1373">
            <v>66</v>
          </cell>
        </row>
        <row r="1374">
          <cell r="A1374" t="str">
            <v>H22</v>
          </cell>
          <cell r="B1374" t="str">
            <v>俳画</v>
          </cell>
          <cell r="D1374" t="str">
            <v>大阪府岸和田市東ケ丘町</v>
          </cell>
          <cell r="E1374">
            <v>78</v>
          </cell>
        </row>
        <row r="1375">
          <cell r="A1375" t="str">
            <v>H22</v>
          </cell>
          <cell r="B1375" t="str">
            <v>俳画</v>
          </cell>
          <cell r="D1375" t="str">
            <v>大阪府岸和田市今木町</v>
          </cell>
          <cell r="E1375">
            <v>66</v>
          </cell>
        </row>
        <row r="1376">
          <cell r="A1376" t="str">
            <v>H22</v>
          </cell>
          <cell r="B1376" t="str">
            <v>俳画</v>
          </cell>
          <cell r="D1376" t="str">
            <v>大阪府岸和田市八阪町</v>
          </cell>
          <cell r="E1376">
            <v>51</v>
          </cell>
        </row>
        <row r="1377">
          <cell r="A1377" t="str">
            <v>H22</v>
          </cell>
          <cell r="B1377" t="str">
            <v>俳画</v>
          </cell>
          <cell r="D1377" t="str">
            <v>大阪府岸和田市小松里町</v>
          </cell>
          <cell r="E1377">
            <v>77</v>
          </cell>
        </row>
        <row r="1378">
          <cell r="A1378" t="str">
            <v>H22</v>
          </cell>
          <cell r="B1378" t="str">
            <v>俳画</v>
          </cell>
          <cell r="D1378" t="str">
            <v>大阪府岸和田市別所町</v>
          </cell>
          <cell r="E1378">
            <v>73</v>
          </cell>
        </row>
        <row r="1379">
          <cell r="A1379" t="str">
            <v>H22</v>
          </cell>
          <cell r="B1379" t="str">
            <v>俳画</v>
          </cell>
          <cell r="D1379" t="str">
            <v>大阪府岸和田市磯上町</v>
          </cell>
          <cell r="E1379">
            <v>56</v>
          </cell>
        </row>
        <row r="1380">
          <cell r="A1380" t="str">
            <v>H23</v>
          </cell>
          <cell r="B1380" t="str">
            <v>洋画</v>
          </cell>
          <cell r="D1380" t="str">
            <v>岸和田市東ケ丘町</v>
          </cell>
          <cell r="E1380">
            <v>76</v>
          </cell>
        </row>
        <row r="1381">
          <cell r="A1381" t="str">
            <v>H23</v>
          </cell>
          <cell r="B1381" t="str">
            <v>洋画</v>
          </cell>
          <cell r="D1381" t="str">
            <v>岸和田市東ケ丘町</v>
          </cell>
          <cell r="E1381">
            <v>66</v>
          </cell>
        </row>
        <row r="1382">
          <cell r="A1382" t="str">
            <v>H23</v>
          </cell>
          <cell r="B1382" t="str">
            <v>洋画</v>
          </cell>
          <cell r="D1382" t="str">
            <v>泉南郡岬町淡輪</v>
          </cell>
          <cell r="E1382">
            <v>69</v>
          </cell>
        </row>
        <row r="1383">
          <cell r="A1383" t="str">
            <v>H23</v>
          </cell>
          <cell r="B1383" t="str">
            <v>洋画</v>
          </cell>
          <cell r="D1383" t="str">
            <v>岸和田市東ケ丘町</v>
          </cell>
          <cell r="E1383">
            <v>68</v>
          </cell>
        </row>
        <row r="1384">
          <cell r="A1384" t="str">
            <v>H23</v>
          </cell>
          <cell r="B1384" t="str">
            <v>洋画</v>
          </cell>
          <cell r="D1384" t="str">
            <v>岸和田市小松里町</v>
          </cell>
          <cell r="E1384">
            <v>76</v>
          </cell>
        </row>
        <row r="1385">
          <cell r="A1385" t="str">
            <v>H23</v>
          </cell>
          <cell r="B1385" t="str">
            <v>洋画</v>
          </cell>
          <cell r="D1385" t="str">
            <v>岸和田市箕土路町</v>
          </cell>
          <cell r="E1385">
            <v>69</v>
          </cell>
        </row>
        <row r="1386">
          <cell r="A1386" t="str">
            <v>H23</v>
          </cell>
          <cell r="B1386" t="str">
            <v>洋画</v>
          </cell>
          <cell r="D1386" t="str">
            <v>岸和田市加守町</v>
          </cell>
          <cell r="E1386">
            <v>74</v>
          </cell>
        </row>
        <row r="1387">
          <cell r="A1387" t="str">
            <v>H23</v>
          </cell>
          <cell r="B1387" t="str">
            <v>洋画</v>
          </cell>
          <cell r="D1387" t="str">
            <v>岸和田市池尻町</v>
          </cell>
          <cell r="E1387">
            <v>74</v>
          </cell>
        </row>
        <row r="1388">
          <cell r="A1388" t="str">
            <v>H23</v>
          </cell>
          <cell r="B1388" t="str">
            <v>洋画</v>
          </cell>
          <cell r="D1388" t="str">
            <v>高石市加茂</v>
          </cell>
          <cell r="E1388">
            <v>66</v>
          </cell>
        </row>
        <row r="1389">
          <cell r="A1389" t="str">
            <v>H23</v>
          </cell>
          <cell r="B1389" t="str">
            <v>洋画</v>
          </cell>
          <cell r="D1389" t="str">
            <v>泉南郡熊取町山の手台</v>
          </cell>
          <cell r="E1389">
            <v>75</v>
          </cell>
        </row>
        <row r="1390">
          <cell r="A1390" t="str">
            <v>H23</v>
          </cell>
          <cell r="B1390" t="str">
            <v>洋画</v>
          </cell>
          <cell r="D1390" t="str">
            <v>和泉市緑ケ丘</v>
          </cell>
          <cell r="E1390">
            <v>64</v>
          </cell>
        </row>
        <row r="1391">
          <cell r="A1391" t="str">
            <v>H23</v>
          </cell>
          <cell r="B1391" t="str">
            <v>洋画</v>
          </cell>
          <cell r="D1391" t="str">
            <v>岸和田市尾生町</v>
          </cell>
          <cell r="E1391">
            <v>63</v>
          </cell>
        </row>
        <row r="1392">
          <cell r="A1392" t="str">
            <v>H23</v>
          </cell>
          <cell r="B1392" t="str">
            <v>洋画</v>
          </cell>
          <cell r="D1392" t="str">
            <v>岸和田市葛城町</v>
          </cell>
          <cell r="E1392">
            <v>71</v>
          </cell>
        </row>
        <row r="1393">
          <cell r="A1393" t="str">
            <v>H23</v>
          </cell>
          <cell r="B1393" t="str">
            <v>洋画</v>
          </cell>
          <cell r="D1393" t="str">
            <v>岸和田市葛城町</v>
          </cell>
          <cell r="E1393">
            <v>82</v>
          </cell>
        </row>
        <row r="1394">
          <cell r="A1394" t="str">
            <v>H23</v>
          </cell>
          <cell r="B1394" t="str">
            <v>洋画</v>
          </cell>
          <cell r="D1394" t="str">
            <v>岸和田市畑町</v>
          </cell>
          <cell r="E1394">
            <v>69</v>
          </cell>
        </row>
        <row r="1395">
          <cell r="A1395" t="str">
            <v>H23</v>
          </cell>
          <cell r="B1395" t="str">
            <v>洋画</v>
          </cell>
          <cell r="D1395" t="str">
            <v>岸和田市池尻町</v>
          </cell>
          <cell r="E1395">
            <v>69</v>
          </cell>
        </row>
        <row r="1396">
          <cell r="A1396" t="str">
            <v>H23</v>
          </cell>
          <cell r="B1396" t="str">
            <v>洋画</v>
          </cell>
          <cell r="D1396" t="str">
            <v>貝塚市中</v>
          </cell>
          <cell r="E1396">
            <v>60</v>
          </cell>
        </row>
        <row r="1397">
          <cell r="A1397" t="str">
            <v>H23</v>
          </cell>
          <cell r="B1397" t="str">
            <v>洋画</v>
          </cell>
          <cell r="D1397" t="str">
            <v>岸和田市下野町</v>
          </cell>
          <cell r="E1397">
            <v>59</v>
          </cell>
        </row>
        <row r="1398">
          <cell r="A1398" t="str">
            <v>H23</v>
          </cell>
          <cell r="B1398" t="str">
            <v>洋画</v>
          </cell>
          <cell r="D1398" t="str">
            <v>岸和田市箕土路町</v>
          </cell>
          <cell r="E1398">
            <v>68</v>
          </cell>
        </row>
        <row r="1399">
          <cell r="A1399" t="str">
            <v>H23</v>
          </cell>
          <cell r="B1399" t="str">
            <v>洋画</v>
          </cell>
          <cell r="D1399" t="str">
            <v>岸和田市小松里町</v>
          </cell>
          <cell r="E1399">
            <v>65</v>
          </cell>
        </row>
        <row r="1400">
          <cell r="A1400" t="str">
            <v>H23</v>
          </cell>
          <cell r="B1400" t="str">
            <v>洋画</v>
          </cell>
          <cell r="D1400" t="str">
            <v>泉南郡熊取町山の手台</v>
          </cell>
          <cell r="E1400">
            <v>68</v>
          </cell>
        </row>
        <row r="1401">
          <cell r="A1401" t="str">
            <v>H23</v>
          </cell>
          <cell r="B1401" t="str">
            <v>洋画</v>
          </cell>
          <cell r="D1401" t="str">
            <v>岸和田市今木町</v>
          </cell>
          <cell r="E1401">
            <v>70</v>
          </cell>
        </row>
        <row r="1402">
          <cell r="A1402" t="str">
            <v>H23</v>
          </cell>
          <cell r="B1402" t="str">
            <v>洋画</v>
          </cell>
          <cell r="D1402" t="str">
            <v>岸和田市門前町</v>
          </cell>
          <cell r="E1402">
            <v>70</v>
          </cell>
        </row>
        <row r="1403">
          <cell r="A1403" t="str">
            <v>H23</v>
          </cell>
          <cell r="B1403" t="str">
            <v>洋画</v>
          </cell>
          <cell r="D1403" t="str">
            <v>岸和田市下池田町</v>
          </cell>
          <cell r="E1403">
            <v>78</v>
          </cell>
        </row>
        <row r="1404">
          <cell r="A1404" t="str">
            <v>H23</v>
          </cell>
          <cell r="B1404" t="str">
            <v>洋画</v>
          </cell>
          <cell r="D1404" t="str">
            <v>阪南市舞</v>
          </cell>
          <cell r="E1404">
            <v>61</v>
          </cell>
        </row>
        <row r="1405">
          <cell r="A1405" t="str">
            <v>H23</v>
          </cell>
          <cell r="B1405" t="str">
            <v>洋画</v>
          </cell>
          <cell r="D1405" t="str">
            <v>和歌山県紀の川市田中馬場</v>
          </cell>
          <cell r="E1405">
            <v>57</v>
          </cell>
        </row>
        <row r="1406">
          <cell r="A1406" t="str">
            <v>H23</v>
          </cell>
          <cell r="B1406" t="str">
            <v>洋画</v>
          </cell>
          <cell r="D1406" t="str">
            <v>泉南市信達市場</v>
          </cell>
          <cell r="E1406">
            <v>67</v>
          </cell>
        </row>
        <row r="1407">
          <cell r="A1407" t="str">
            <v>H23</v>
          </cell>
          <cell r="B1407" t="str">
            <v>洋画</v>
          </cell>
          <cell r="D1407" t="str">
            <v>和泉市伯太町</v>
          </cell>
          <cell r="E1407">
            <v>67</v>
          </cell>
        </row>
        <row r="1408">
          <cell r="A1408" t="str">
            <v>H23</v>
          </cell>
          <cell r="B1408" t="str">
            <v>洋画</v>
          </cell>
          <cell r="D1408" t="str">
            <v>岸和田市加守町</v>
          </cell>
          <cell r="E1408">
            <v>69</v>
          </cell>
        </row>
        <row r="1409">
          <cell r="A1409" t="str">
            <v>H23</v>
          </cell>
          <cell r="B1409" t="str">
            <v>洋画</v>
          </cell>
          <cell r="D1409" t="str">
            <v>阪南市自然田</v>
          </cell>
          <cell r="E1409">
            <v>72</v>
          </cell>
        </row>
        <row r="1410">
          <cell r="A1410" t="str">
            <v>H23</v>
          </cell>
          <cell r="B1410" t="str">
            <v>洋画</v>
          </cell>
          <cell r="D1410" t="str">
            <v>阪南市桃の木台</v>
          </cell>
          <cell r="E1410">
            <v>61</v>
          </cell>
        </row>
        <row r="1411">
          <cell r="A1411" t="str">
            <v>H23</v>
          </cell>
          <cell r="B1411" t="str">
            <v>洋画</v>
          </cell>
          <cell r="D1411" t="str">
            <v>高石市綾園</v>
          </cell>
          <cell r="E1411">
            <v>75</v>
          </cell>
        </row>
        <row r="1412">
          <cell r="A1412" t="str">
            <v>H23</v>
          </cell>
          <cell r="B1412" t="str">
            <v>洋画</v>
          </cell>
          <cell r="D1412" t="str">
            <v>高石市加茂</v>
          </cell>
          <cell r="E1412">
            <v>69</v>
          </cell>
        </row>
        <row r="1413">
          <cell r="A1413" t="str">
            <v>H23</v>
          </cell>
          <cell r="B1413" t="str">
            <v>洋画</v>
          </cell>
          <cell r="D1413" t="str">
            <v>岸和田市上松町</v>
          </cell>
          <cell r="E1413">
            <v>72</v>
          </cell>
        </row>
        <row r="1414">
          <cell r="A1414" t="str">
            <v>H23</v>
          </cell>
          <cell r="B1414" t="str">
            <v>洋画</v>
          </cell>
          <cell r="D1414" t="str">
            <v>岸和田市内畑町</v>
          </cell>
          <cell r="E1414">
            <v>62</v>
          </cell>
        </row>
        <row r="1415">
          <cell r="A1415" t="str">
            <v>H23</v>
          </cell>
          <cell r="B1415" t="str">
            <v>洋画</v>
          </cell>
          <cell r="D1415" t="str">
            <v>高石市東羽衣</v>
          </cell>
          <cell r="E1415">
            <v>70</v>
          </cell>
        </row>
        <row r="1416">
          <cell r="A1416" t="str">
            <v>H23</v>
          </cell>
          <cell r="B1416" t="str">
            <v>洋画</v>
          </cell>
          <cell r="D1416" t="str">
            <v>岸和田市春木旭町</v>
          </cell>
          <cell r="E1416">
            <v>65</v>
          </cell>
        </row>
        <row r="1417">
          <cell r="A1417" t="str">
            <v>H23</v>
          </cell>
          <cell r="B1417" t="str">
            <v>洋画</v>
          </cell>
          <cell r="D1417" t="str">
            <v>大阪市平野区瓜破東</v>
          </cell>
          <cell r="E1417">
            <v>74</v>
          </cell>
        </row>
        <row r="1418">
          <cell r="A1418" t="str">
            <v>H23</v>
          </cell>
          <cell r="B1418" t="str">
            <v>洋画</v>
          </cell>
          <cell r="D1418" t="str">
            <v>岸和田市小松里町</v>
          </cell>
          <cell r="E1418">
            <v>72</v>
          </cell>
        </row>
        <row r="1419">
          <cell r="A1419" t="str">
            <v>H23</v>
          </cell>
          <cell r="B1419" t="str">
            <v>洋画</v>
          </cell>
          <cell r="D1419" t="str">
            <v>岸和田市河合町</v>
          </cell>
          <cell r="E1419">
            <v>65</v>
          </cell>
        </row>
        <row r="1420">
          <cell r="A1420" t="str">
            <v>H23</v>
          </cell>
          <cell r="B1420" t="str">
            <v>洋画</v>
          </cell>
          <cell r="D1420" t="str">
            <v>阪南市舞</v>
          </cell>
          <cell r="E1420">
            <v>71</v>
          </cell>
        </row>
        <row r="1421">
          <cell r="A1421" t="str">
            <v>H23</v>
          </cell>
          <cell r="B1421" t="str">
            <v>洋画</v>
          </cell>
          <cell r="D1421" t="str">
            <v>岸和田市小松里町</v>
          </cell>
          <cell r="E1421">
            <v>77</v>
          </cell>
        </row>
        <row r="1422">
          <cell r="A1422" t="str">
            <v>H23</v>
          </cell>
          <cell r="B1422" t="str">
            <v>洋画</v>
          </cell>
          <cell r="D1422" t="str">
            <v>岸和田市岡山町</v>
          </cell>
          <cell r="E1422">
            <v>81</v>
          </cell>
        </row>
        <row r="1423">
          <cell r="A1423" t="str">
            <v>H23</v>
          </cell>
          <cell r="B1423" t="str">
            <v>洋画</v>
          </cell>
          <cell r="D1423" t="str">
            <v>岸和田市池尻町</v>
          </cell>
          <cell r="E1423">
            <v>68</v>
          </cell>
        </row>
        <row r="1424">
          <cell r="A1424" t="str">
            <v>H23</v>
          </cell>
          <cell r="B1424" t="str">
            <v>洋画</v>
          </cell>
          <cell r="D1424" t="str">
            <v>泉大津市森町</v>
          </cell>
          <cell r="E1424">
            <v>71</v>
          </cell>
        </row>
        <row r="1425">
          <cell r="A1425" t="str">
            <v>H23</v>
          </cell>
          <cell r="B1425" t="str">
            <v>洋画</v>
          </cell>
          <cell r="D1425" t="str">
            <v>岸和田市稲葉町</v>
          </cell>
          <cell r="E1425">
            <v>58</v>
          </cell>
        </row>
        <row r="1426">
          <cell r="A1426" t="str">
            <v>H23</v>
          </cell>
          <cell r="B1426" t="str">
            <v>洋画</v>
          </cell>
          <cell r="D1426" t="str">
            <v>和泉市はつが野</v>
          </cell>
          <cell r="E1426">
            <v>90</v>
          </cell>
        </row>
        <row r="1427">
          <cell r="A1427" t="str">
            <v>H23</v>
          </cell>
          <cell r="B1427" t="str">
            <v>洋画</v>
          </cell>
          <cell r="D1427" t="str">
            <v>堺市南区若松台</v>
          </cell>
          <cell r="E1427">
            <v>57</v>
          </cell>
        </row>
        <row r="1428">
          <cell r="A1428" t="str">
            <v>H23</v>
          </cell>
          <cell r="B1428" t="str">
            <v>洋画</v>
          </cell>
          <cell r="D1428" t="str">
            <v>岸和田市東ケ丘町</v>
          </cell>
          <cell r="E1428">
            <v>67</v>
          </cell>
        </row>
        <row r="1429">
          <cell r="A1429" t="str">
            <v>H23</v>
          </cell>
          <cell r="B1429" t="str">
            <v>洋画</v>
          </cell>
          <cell r="D1429" t="str">
            <v>泉南市新家</v>
          </cell>
          <cell r="E1429">
            <v>65</v>
          </cell>
        </row>
        <row r="1430">
          <cell r="A1430" t="str">
            <v>H23</v>
          </cell>
          <cell r="B1430" t="str">
            <v>洋画</v>
          </cell>
          <cell r="D1430" t="str">
            <v>岸和田市南上町</v>
          </cell>
          <cell r="E1430">
            <v>75</v>
          </cell>
        </row>
        <row r="1431">
          <cell r="A1431" t="str">
            <v>H23</v>
          </cell>
          <cell r="B1431" t="str">
            <v>洋画</v>
          </cell>
          <cell r="D1431" t="str">
            <v>岸和田市荒木町</v>
          </cell>
          <cell r="E1431">
            <v>81</v>
          </cell>
        </row>
        <row r="1432">
          <cell r="A1432" t="str">
            <v>H23</v>
          </cell>
          <cell r="B1432" t="str">
            <v>洋画</v>
          </cell>
          <cell r="D1432" t="str">
            <v>和泉市光明台</v>
          </cell>
          <cell r="E1432">
            <v>66</v>
          </cell>
        </row>
        <row r="1433">
          <cell r="A1433" t="str">
            <v>H23</v>
          </cell>
          <cell r="B1433" t="str">
            <v>洋画</v>
          </cell>
          <cell r="D1433" t="str">
            <v>岸和田市本町</v>
          </cell>
          <cell r="E1433">
            <v>80</v>
          </cell>
        </row>
        <row r="1434">
          <cell r="A1434" t="str">
            <v>H23</v>
          </cell>
          <cell r="B1434" t="str">
            <v>洋画</v>
          </cell>
          <cell r="D1434" t="str">
            <v>岸和田市中之浜町</v>
          </cell>
          <cell r="E1434">
            <v>64</v>
          </cell>
        </row>
        <row r="1435">
          <cell r="A1435" t="str">
            <v>H23</v>
          </cell>
          <cell r="B1435" t="str">
            <v>洋画</v>
          </cell>
          <cell r="D1435" t="str">
            <v>泉南郡熊取町五月ヶ丘</v>
          </cell>
          <cell r="E1435">
            <v>71</v>
          </cell>
        </row>
        <row r="1436">
          <cell r="A1436" t="str">
            <v>H23</v>
          </cell>
          <cell r="B1436" t="str">
            <v>洋画</v>
          </cell>
          <cell r="D1436" t="str">
            <v>岸和田市池尻町</v>
          </cell>
          <cell r="E1436">
            <v>65</v>
          </cell>
        </row>
        <row r="1437">
          <cell r="A1437" t="str">
            <v>H23</v>
          </cell>
          <cell r="B1437" t="str">
            <v>洋画</v>
          </cell>
          <cell r="D1437" t="str">
            <v>岸和田市西之内町</v>
          </cell>
          <cell r="E1437">
            <v>68</v>
          </cell>
        </row>
        <row r="1438">
          <cell r="A1438" t="str">
            <v>H23</v>
          </cell>
          <cell r="B1438" t="str">
            <v>洋画</v>
          </cell>
          <cell r="D1438" t="str">
            <v>岸和田市畑町</v>
          </cell>
          <cell r="E1438">
            <v>65</v>
          </cell>
        </row>
        <row r="1439">
          <cell r="A1439" t="str">
            <v>H23</v>
          </cell>
          <cell r="B1439" t="str">
            <v>洋画</v>
          </cell>
          <cell r="D1439" t="str">
            <v>堺市西区浜寺石津町東</v>
          </cell>
          <cell r="E1439">
            <v>71</v>
          </cell>
        </row>
        <row r="1440">
          <cell r="A1440" t="str">
            <v>H23</v>
          </cell>
          <cell r="B1440" t="str">
            <v>洋画</v>
          </cell>
          <cell r="D1440" t="str">
            <v>和泉市尾井町</v>
          </cell>
          <cell r="E1440">
            <v>62</v>
          </cell>
        </row>
        <row r="1441">
          <cell r="A1441" t="str">
            <v>H23</v>
          </cell>
          <cell r="B1441" t="str">
            <v>洋画</v>
          </cell>
          <cell r="D1441" t="str">
            <v>泉南郡熊取町希望が丘</v>
          </cell>
          <cell r="E1441">
            <v>67</v>
          </cell>
        </row>
        <row r="1442">
          <cell r="A1442" t="str">
            <v>H23</v>
          </cell>
          <cell r="B1442" t="str">
            <v>洋画</v>
          </cell>
          <cell r="D1442" t="str">
            <v>岸和田市額原町</v>
          </cell>
          <cell r="E1442">
            <v>67</v>
          </cell>
        </row>
        <row r="1443">
          <cell r="A1443" t="str">
            <v>H23</v>
          </cell>
          <cell r="B1443" t="str">
            <v>洋画</v>
          </cell>
          <cell r="D1443" t="str">
            <v>阪南市舞</v>
          </cell>
          <cell r="E1443">
            <v>66</v>
          </cell>
        </row>
        <row r="1444">
          <cell r="A1444" t="str">
            <v>H23</v>
          </cell>
          <cell r="B1444" t="str">
            <v>洋画</v>
          </cell>
          <cell r="D1444" t="str">
            <v>泉南郡熊取町小垣内</v>
          </cell>
          <cell r="E1444">
            <v>75</v>
          </cell>
        </row>
        <row r="1445">
          <cell r="A1445" t="str">
            <v>H23</v>
          </cell>
          <cell r="B1445" t="str">
            <v>洋画</v>
          </cell>
          <cell r="D1445" t="str">
            <v>泉佐野市羽倉崎</v>
          </cell>
          <cell r="E1445">
            <v>61</v>
          </cell>
        </row>
        <row r="1446">
          <cell r="A1446" t="str">
            <v>H23</v>
          </cell>
          <cell r="B1446" t="str">
            <v>洋画</v>
          </cell>
          <cell r="D1446" t="str">
            <v>阪南市緑ケ丘</v>
          </cell>
          <cell r="E1446">
            <v>54</v>
          </cell>
        </row>
        <row r="1447">
          <cell r="A1447" t="str">
            <v>H23</v>
          </cell>
          <cell r="B1447" t="str">
            <v>洋画</v>
          </cell>
          <cell r="D1447" t="str">
            <v>泉南郡熊取町山の手台</v>
          </cell>
          <cell r="E1447">
            <v>69</v>
          </cell>
        </row>
        <row r="1448">
          <cell r="A1448" t="str">
            <v>H23</v>
          </cell>
          <cell r="B1448" t="str">
            <v>洋画</v>
          </cell>
          <cell r="D1448" t="str">
            <v>泉南郡岬町深日</v>
          </cell>
          <cell r="E1448">
            <v>73</v>
          </cell>
        </row>
        <row r="1449">
          <cell r="A1449" t="str">
            <v>H23</v>
          </cell>
          <cell r="B1449" t="str">
            <v>洋画</v>
          </cell>
          <cell r="D1449" t="str">
            <v>岸和田市磯上町</v>
          </cell>
          <cell r="E1449">
            <v>84</v>
          </cell>
        </row>
        <row r="1450">
          <cell r="A1450" t="str">
            <v>H23</v>
          </cell>
          <cell r="B1450" t="str">
            <v>洋画</v>
          </cell>
          <cell r="D1450" t="str">
            <v>岸和田市小松里町</v>
          </cell>
          <cell r="E1450">
            <v>84</v>
          </cell>
        </row>
        <row r="1451">
          <cell r="A1451" t="str">
            <v>H23</v>
          </cell>
          <cell r="B1451" t="str">
            <v>洋画</v>
          </cell>
          <cell r="D1451" t="str">
            <v>泉南市新家</v>
          </cell>
          <cell r="E1451">
            <v>63</v>
          </cell>
        </row>
        <row r="1452">
          <cell r="A1452" t="str">
            <v>H23</v>
          </cell>
          <cell r="B1452" t="str">
            <v>洋画</v>
          </cell>
          <cell r="D1452" t="str">
            <v>阪南市舞</v>
          </cell>
          <cell r="E1452">
            <v>67</v>
          </cell>
        </row>
        <row r="1453">
          <cell r="A1453" t="str">
            <v>H23</v>
          </cell>
          <cell r="B1453" t="str">
            <v>洋画</v>
          </cell>
          <cell r="D1453" t="str">
            <v>阪南市鳥取中</v>
          </cell>
          <cell r="E1453">
            <v>74</v>
          </cell>
        </row>
        <row r="1454">
          <cell r="A1454" t="str">
            <v>H23</v>
          </cell>
          <cell r="B1454" t="str">
            <v>洋画</v>
          </cell>
          <cell r="D1454" t="str">
            <v>岸和田市大町</v>
          </cell>
          <cell r="E1454">
            <v>70</v>
          </cell>
        </row>
        <row r="1455">
          <cell r="A1455" t="str">
            <v>H23</v>
          </cell>
          <cell r="B1455" t="str">
            <v>洋画</v>
          </cell>
          <cell r="D1455" t="str">
            <v>岸和田市尾生町</v>
          </cell>
          <cell r="E1455">
            <v>64</v>
          </cell>
        </row>
        <row r="1456">
          <cell r="A1456" t="str">
            <v>H23</v>
          </cell>
          <cell r="B1456" t="str">
            <v>洋画</v>
          </cell>
          <cell r="D1456" t="str">
            <v>岸和田市行遇町</v>
          </cell>
          <cell r="E1456">
            <v>62</v>
          </cell>
        </row>
        <row r="1457">
          <cell r="A1457" t="str">
            <v>H23</v>
          </cell>
          <cell r="B1457" t="str">
            <v>洋画</v>
          </cell>
          <cell r="D1457" t="str">
            <v>泉南郡岬町深日</v>
          </cell>
          <cell r="E1457">
            <v>65</v>
          </cell>
        </row>
        <row r="1458">
          <cell r="A1458" t="str">
            <v>H23</v>
          </cell>
          <cell r="B1458" t="str">
            <v>洋画</v>
          </cell>
          <cell r="D1458" t="str">
            <v>和泉市上町</v>
          </cell>
          <cell r="E1458">
            <v>69</v>
          </cell>
        </row>
        <row r="1459">
          <cell r="A1459" t="str">
            <v>H23</v>
          </cell>
          <cell r="B1459" t="str">
            <v>洋画</v>
          </cell>
          <cell r="D1459" t="str">
            <v>枚方市黄金野</v>
          </cell>
          <cell r="E1459">
            <v>81</v>
          </cell>
        </row>
        <row r="1460">
          <cell r="A1460" t="str">
            <v>H23</v>
          </cell>
          <cell r="B1460" t="str">
            <v>洋画</v>
          </cell>
          <cell r="D1460" t="str">
            <v>阪南市鳥取</v>
          </cell>
          <cell r="E1460">
            <v>66</v>
          </cell>
        </row>
        <row r="1461">
          <cell r="A1461" t="str">
            <v>H23</v>
          </cell>
          <cell r="B1461" t="str">
            <v>洋画</v>
          </cell>
          <cell r="D1461" t="str">
            <v>岸和田市春木旭町</v>
          </cell>
          <cell r="E1461">
            <v>57</v>
          </cell>
        </row>
        <row r="1462">
          <cell r="A1462" t="str">
            <v>H23</v>
          </cell>
          <cell r="B1462" t="str">
            <v>洋画</v>
          </cell>
          <cell r="D1462" t="str">
            <v>岸和田市葛城町</v>
          </cell>
          <cell r="E1462">
            <v>78</v>
          </cell>
        </row>
        <row r="1463">
          <cell r="A1463" t="str">
            <v>H23</v>
          </cell>
          <cell r="B1463" t="str">
            <v>洋画</v>
          </cell>
          <cell r="D1463" t="str">
            <v>和泉市和気町</v>
          </cell>
          <cell r="E1463">
            <v>59</v>
          </cell>
        </row>
        <row r="1464">
          <cell r="A1464" t="str">
            <v>H23</v>
          </cell>
          <cell r="B1464" t="str">
            <v>洋画</v>
          </cell>
          <cell r="D1464" t="str">
            <v>堺市中区福田</v>
          </cell>
          <cell r="E1464">
            <v>74</v>
          </cell>
        </row>
        <row r="1465">
          <cell r="A1465" t="str">
            <v>H23</v>
          </cell>
          <cell r="B1465" t="str">
            <v>洋画</v>
          </cell>
          <cell r="D1465" t="str">
            <v>岸和田市岸野町</v>
          </cell>
          <cell r="E1465">
            <v>73</v>
          </cell>
        </row>
        <row r="1466">
          <cell r="A1466" t="str">
            <v>H23</v>
          </cell>
          <cell r="B1466" t="str">
            <v>洋画</v>
          </cell>
          <cell r="D1466" t="str">
            <v>和泉市唐国町</v>
          </cell>
          <cell r="E1466">
            <v>71</v>
          </cell>
        </row>
        <row r="1467">
          <cell r="A1467" t="str">
            <v>H23</v>
          </cell>
          <cell r="B1467" t="str">
            <v>洋画</v>
          </cell>
          <cell r="D1467" t="str">
            <v>岸和田市東ケ丘町</v>
          </cell>
          <cell r="E1467">
            <v>83</v>
          </cell>
        </row>
        <row r="1468">
          <cell r="A1468" t="str">
            <v>H23</v>
          </cell>
          <cell r="B1468" t="str">
            <v>洋画</v>
          </cell>
          <cell r="D1468" t="str">
            <v>岸和田市荒木町</v>
          </cell>
          <cell r="E1468">
            <v>77</v>
          </cell>
        </row>
        <row r="1469">
          <cell r="A1469" t="str">
            <v>H23</v>
          </cell>
          <cell r="B1469" t="str">
            <v>洋画</v>
          </cell>
          <cell r="D1469" t="str">
            <v>岸和田市上松町</v>
          </cell>
          <cell r="E1469">
            <v>60</v>
          </cell>
        </row>
        <row r="1470">
          <cell r="A1470" t="str">
            <v>H23</v>
          </cell>
          <cell r="B1470" t="str">
            <v>洋画</v>
          </cell>
          <cell r="D1470" t="str">
            <v>岸和田市天神山町</v>
          </cell>
          <cell r="E1470">
            <v>67</v>
          </cell>
        </row>
        <row r="1471">
          <cell r="A1471" t="str">
            <v>H23</v>
          </cell>
          <cell r="B1471" t="str">
            <v>洋画</v>
          </cell>
          <cell r="D1471" t="str">
            <v>岸和田市下野町</v>
          </cell>
          <cell r="E1471">
            <v>75</v>
          </cell>
        </row>
        <row r="1472">
          <cell r="A1472" t="str">
            <v>H23</v>
          </cell>
          <cell r="B1472" t="str">
            <v>洋画</v>
          </cell>
          <cell r="D1472" t="str">
            <v>岸和田市加守町</v>
          </cell>
          <cell r="E1472">
            <v>74</v>
          </cell>
        </row>
        <row r="1473">
          <cell r="A1473" t="str">
            <v>H23</v>
          </cell>
          <cell r="B1473" t="str">
            <v>洋画</v>
          </cell>
          <cell r="D1473" t="str">
            <v>和泉市伯太町</v>
          </cell>
          <cell r="E1473">
            <v>62</v>
          </cell>
        </row>
        <row r="1474">
          <cell r="A1474" t="str">
            <v>H23</v>
          </cell>
          <cell r="B1474" t="str">
            <v>洋画</v>
          </cell>
          <cell r="D1474" t="str">
            <v>泉佐野市葵町</v>
          </cell>
          <cell r="E1474">
            <v>72</v>
          </cell>
        </row>
        <row r="1475">
          <cell r="A1475" t="str">
            <v>H23</v>
          </cell>
          <cell r="B1475" t="str">
            <v>洋画</v>
          </cell>
          <cell r="D1475" t="str">
            <v>岸和田市藤井町</v>
          </cell>
          <cell r="E1475">
            <v>57</v>
          </cell>
        </row>
        <row r="1476">
          <cell r="A1476" t="str">
            <v>H23</v>
          </cell>
          <cell r="B1476" t="str">
            <v>洋画</v>
          </cell>
          <cell r="D1476" t="str">
            <v>泉大津市我孫子</v>
          </cell>
          <cell r="E1476">
            <v>69</v>
          </cell>
        </row>
        <row r="1477">
          <cell r="A1477" t="str">
            <v>H23</v>
          </cell>
          <cell r="B1477" t="str">
            <v>洋画</v>
          </cell>
          <cell r="D1477" t="str">
            <v>貝塚市久保</v>
          </cell>
          <cell r="E1477">
            <v>63</v>
          </cell>
        </row>
        <row r="1478">
          <cell r="A1478" t="str">
            <v>H23</v>
          </cell>
          <cell r="B1478" t="str">
            <v>洋画</v>
          </cell>
          <cell r="D1478" t="str">
            <v>岸和田市稲葉町</v>
          </cell>
          <cell r="E1478">
            <v>63</v>
          </cell>
        </row>
        <row r="1479">
          <cell r="A1479" t="str">
            <v>H23</v>
          </cell>
          <cell r="B1479" t="str">
            <v>洋画</v>
          </cell>
          <cell r="D1479" t="str">
            <v>岸和田市尾生町</v>
          </cell>
          <cell r="E1479">
            <v>50</v>
          </cell>
        </row>
        <row r="1480">
          <cell r="A1480" t="str">
            <v>H23</v>
          </cell>
          <cell r="B1480" t="str">
            <v>洋画</v>
          </cell>
          <cell r="D1480" t="str">
            <v>泉大津市曽根町</v>
          </cell>
          <cell r="E1480">
            <v>57</v>
          </cell>
        </row>
        <row r="1481">
          <cell r="A1481" t="str">
            <v>H23</v>
          </cell>
          <cell r="B1481" t="str">
            <v>洋画</v>
          </cell>
          <cell r="D1481" t="str">
            <v>泉南郡熊取町つばさが丘北</v>
          </cell>
          <cell r="E1481">
            <v>71</v>
          </cell>
        </row>
        <row r="1482">
          <cell r="A1482" t="str">
            <v>H23</v>
          </cell>
          <cell r="B1482" t="str">
            <v>陶芸</v>
          </cell>
          <cell r="D1482" t="str">
            <v>河内長野市荘園町</v>
          </cell>
          <cell r="E1482">
            <v>67</v>
          </cell>
        </row>
        <row r="1483">
          <cell r="A1483" t="str">
            <v>H23</v>
          </cell>
          <cell r="B1483" t="str">
            <v>陶芸</v>
          </cell>
          <cell r="D1483" t="str">
            <v>岸和田市春木宮本町</v>
          </cell>
          <cell r="E1483">
            <v>66</v>
          </cell>
        </row>
        <row r="1484">
          <cell r="A1484" t="str">
            <v>H23</v>
          </cell>
          <cell r="B1484" t="str">
            <v>陶芸</v>
          </cell>
          <cell r="D1484" t="str">
            <v>和歌山県和歌山市西庄</v>
          </cell>
          <cell r="E1484">
            <v>65</v>
          </cell>
        </row>
        <row r="1485">
          <cell r="A1485" t="str">
            <v>H23</v>
          </cell>
          <cell r="B1485" t="str">
            <v>陶芸</v>
          </cell>
          <cell r="D1485" t="str">
            <v>泉南郡熊取町五月ヶ丘</v>
          </cell>
          <cell r="E1485">
            <v>69</v>
          </cell>
        </row>
        <row r="1486">
          <cell r="A1486" t="str">
            <v>H23</v>
          </cell>
          <cell r="B1486" t="str">
            <v>陶芸</v>
          </cell>
          <cell r="D1486" t="str">
            <v>岸和田市港緑町</v>
          </cell>
          <cell r="E1486">
            <v>32</v>
          </cell>
        </row>
        <row r="1487">
          <cell r="A1487" t="str">
            <v>H23</v>
          </cell>
          <cell r="B1487" t="str">
            <v>陶芸</v>
          </cell>
          <cell r="D1487" t="str">
            <v>岸和田市春木大小路町</v>
          </cell>
          <cell r="E1487">
            <v>44</v>
          </cell>
        </row>
        <row r="1488">
          <cell r="A1488" t="str">
            <v>H23</v>
          </cell>
          <cell r="B1488" t="str">
            <v>陶芸</v>
          </cell>
          <cell r="D1488" t="str">
            <v>岸和田市上松町</v>
          </cell>
          <cell r="E1488">
            <v>69</v>
          </cell>
        </row>
        <row r="1489">
          <cell r="A1489" t="str">
            <v>H23</v>
          </cell>
          <cell r="B1489" t="str">
            <v>陶芸</v>
          </cell>
          <cell r="D1489" t="str">
            <v>貝塚市三ケ山</v>
          </cell>
          <cell r="E1489">
            <v>72</v>
          </cell>
        </row>
        <row r="1490">
          <cell r="A1490" t="str">
            <v>H23</v>
          </cell>
          <cell r="B1490" t="str">
            <v>陶芸</v>
          </cell>
          <cell r="D1490" t="str">
            <v>岸和田市尾生町</v>
          </cell>
          <cell r="E1490">
            <v>68</v>
          </cell>
        </row>
        <row r="1491">
          <cell r="A1491" t="str">
            <v>H23</v>
          </cell>
          <cell r="B1491" t="str">
            <v>陶芸</v>
          </cell>
          <cell r="D1491" t="str">
            <v>岸和田市上松町</v>
          </cell>
          <cell r="E1491">
            <v>66</v>
          </cell>
        </row>
        <row r="1492">
          <cell r="A1492" t="str">
            <v>H23</v>
          </cell>
          <cell r="B1492" t="str">
            <v>陶芸</v>
          </cell>
          <cell r="D1492" t="str">
            <v>和泉市太町</v>
          </cell>
          <cell r="E1492">
            <v>62</v>
          </cell>
        </row>
        <row r="1493">
          <cell r="A1493" t="str">
            <v>H23</v>
          </cell>
          <cell r="B1493" t="str">
            <v>陶芸</v>
          </cell>
          <cell r="D1493" t="str">
            <v>岸和田市神須屋町</v>
          </cell>
          <cell r="E1493">
            <v>87</v>
          </cell>
        </row>
        <row r="1494">
          <cell r="A1494" t="str">
            <v>H23</v>
          </cell>
          <cell r="B1494" t="str">
            <v>陶芸</v>
          </cell>
          <cell r="D1494" t="str">
            <v>岸和田市春木若松町</v>
          </cell>
          <cell r="E1494">
            <v>67</v>
          </cell>
        </row>
        <row r="1495">
          <cell r="A1495" t="str">
            <v>H23</v>
          </cell>
          <cell r="B1495" t="str">
            <v>陶芸</v>
          </cell>
          <cell r="D1495" t="str">
            <v>高石市東羽衣</v>
          </cell>
          <cell r="E1495">
            <v>62</v>
          </cell>
        </row>
        <row r="1496">
          <cell r="A1496" t="str">
            <v>H23</v>
          </cell>
          <cell r="B1496" t="str">
            <v>陶芸</v>
          </cell>
          <cell r="D1496" t="str">
            <v>和泉市尾井町</v>
          </cell>
          <cell r="E1496">
            <v>72</v>
          </cell>
        </row>
        <row r="1497">
          <cell r="A1497" t="str">
            <v>H23</v>
          </cell>
          <cell r="B1497" t="str">
            <v>陶芸</v>
          </cell>
          <cell r="D1497" t="str">
            <v>和泉市山荘町</v>
          </cell>
          <cell r="E1497">
            <v>70</v>
          </cell>
        </row>
        <row r="1498">
          <cell r="A1498" t="str">
            <v>H23</v>
          </cell>
          <cell r="B1498" t="str">
            <v>陶芸</v>
          </cell>
          <cell r="D1498" t="str">
            <v>和泉市上町</v>
          </cell>
          <cell r="E1498">
            <v>72</v>
          </cell>
        </row>
        <row r="1499">
          <cell r="A1499" t="str">
            <v>H23</v>
          </cell>
          <cell r="B1499" t="str">
            <v>陶芸</v>
          </cell>
          <cell r="D1499" t="str">
            <v>岸和田市池尻町</v>
          </cell>
          <cell r="E1499">
            <v>72</v>
          </cell>
        </row>
        <row r="1500">
          <cell r="A1500" t="str">
            <v>H23</v>
          </cell>
          <cell r="B1500" t="str">
            <v>陶芸</v>
          </cell>
          <cell r="D1500" t="str">
            <v>泉佐野市鶴原</v>
          </cell>
          <cell r="E1500">
            <v>62</v>
          </cell>
        </row>
        <row r="1501">
          <cell r="A1501" t="str">
            <v>H23</v>
          </cell>
          <cell r="B1501" t="str">
            <v>陶芸</v>
          </cell>
          <cell r="D1501" t="str">
            <v>泉大津市板原町</v>
          </cell>
          <cell r="E1501">
            <v>53</v>
          </cell>
        </row>
        <row r="1502">
          <cell r="A1502" t="str">
            <v>H23</v>
          </cell>
          <cell r="B1502" t="str">
            <v>陶芸</v>
          </cell>
          <cell r="D1502" t="str">
            <v>泉佐野市松風台</v>
          </cell>
          <cell r="E1502">
            <v>75</v>
          </cell>
        </row>
        <row r="1503">
          <cell r="A1503" t="str">
            <v>H23</v>
          </cell>
          <cell r="B1503" t="str">
            <v>陶芸</v>
          </cell>
          <cell r="D1503" t="str">
            <v>河内長野市清見台</v>
          </cell>
          <cell r="E1503">
            <v>64</v>
          </cell>
        </row>
        <row r="1504">
          <cell r="A1504" t="str">
            <v>H23</v>
          </cell>
          <cell r="B1504" t="str">
            <v>陶芸</v>
          </cell>
          <cell r="D1504" t="str">
            <v>岸和田市八阪町</v>
          </cell>
          <cell r="E1504">
            <v>61</v>
          </cell>
        </row>
        <row r="1505">
          <cell r="A1505" t="str">
            <v>H23</v>
          </cell>
          <cell r="B1505" t="str">
            <v>陶芸</v>
          </cell>
          <cell r="D1505" t="str">
            <v>和泉市光明台</v>
          </cell>
          <cell r="E1505">
            <v>62</v>
          </cell>
        </row>
        <row r="1506">
          <cell r="A1506" t="str">
            <v>H23</v>
          </cell>
          <cell r="B1506" t="str">
            <v>陶芸</v>
          </cell>
          <cell r="D1506" t="str">
            <v>貝塚市木積</v>
          </cell>
          <cell r="E1506">
            <v>67</v>
          </cell>
        </row>
        <row r="1507">
          <cell r="A1507" t="str">
            <v>H23</v>
          </cell>
          <cell r="B1507" t="str">
            <v>陶芸</v>
          </cell>
          <cell r="D1507" t="str">
            <v>堺市南区赤坂台</v>
          </cell>
          <cell r="E1507">
            <v>70</v>
          </cell>
        </row>
        <row r="1508">
          <cell r="A1508" t="str">
            <v>H23</v>
          </cell>
          <cell r="B1508" t="str">
            <v>陶芸</v>
          </cell>
          <cell r="D1508" t="str">
            <v>泉佐野市羽倉崎</v>
          </cell>
          <cell r="E1508">
            <v>69</v>
          </cell>
        </row>
        <row r="1509">
          <cell r="A1509" t="str">
            <v>H23</v>
          </cell>
          <cell r="B1509" t="str">
            <v>陶芸</v>
          </cell>
          <cell r="D1509" t="str">
            <v>岸和田市田治米町</v>
          </cell>
          <cell r="E1509">
            <v>75</v>
          </cell>
        </row>
        <row r="1510">
          <cell r="A1510" t="str">
            <v>H23</v>
          </cell>
          <cell r="B1510" t="str">
            <v>陶芸</v>
          </cell>
          <cell r="D1510" t="str">
            <v>泉佐野市野出町</v>
          </cell>
          <cell r="E1510">
            <v>34</v>
          </cell>
        </row>
        <row r="1511">
          <cell r="A1511" t="str">
            <v>H23</v>
          </cell>
          <cell r="B1511" t="str">
            <v>陶芸</v>
          </cell>
          <cell r="D1511" t="str">
            <v>泉佐野市野出町</v>
          </cell>
          <cell r="E1511">
            <v>59</v>
          </cell>
        </row>
        <row r="1512">
          <cell r="A1512" t="str">
            <v>H23</v>
          </cell>
          <cell r="B1512" t="str">
            <v>陶芸</v>
          </cell>
          <cell r="D1512" t="str">
            <v>泉南郡熊取町大久保南</v>
          </cell>
          <cell r="E1512">
            <v>66</v>
          </cell>
        </row>
        <row r="1513">
          <cell r="A1513" t="str">
            <v>H23</v>
          </cell>
          <cell r="B1513" t="str">
            <v>陶芸</v>
          </cell>
          <cell r="D1513" t="str">
            <v>泉佐野市羽倉崎</v>
          </cell>
          <cell r="E1513">
            <v>67</v>
          </cell>
        </row>
        <row r="1514">
          <cell r="A1514" t="str">
            <v>H23</v>
          </cell>
          <cell r="B1514" t="str">
            <v>陶芸</v>
          </cell>
          <cell r="D1514" t="str">
            <v>泉南郡岬町淡輪</v>
          </cell>
          <cell r="E1514">
            <v>69</v>
          </cell>
        </row>
        <row r="1515">
          <cell r="A1515" t="str">
            <v>H23</v>
          </cell>
          <cell r="B1515" t="str">
            <v>陶芸</v>
          </cell>
          <cell r="D1515" t="str">
            <v>泉南郡熊取町大久保北</v>
          </cell>
          <cell r="E1515">
            <v>71</v>
          </cell>
        </row>
        <row r="1516">
          <cell r="A1516" t="str">
            <v>H23</v>
          </cell>
          <cell r="B1516" t="str">
            <v>陶芸</v>
          </cell>
          <cell r="D1516" t="str">
            <v>和歌山県岩出市畑毛</v>
          </cell>
          <cell r="E1516">
            <v>43</v>
          </cell>
        </row>
        <row r="1517">
          <cell r="A1517" t="str">
            <v>H23</v>
          </cell>
          <cell r="B1517" t="str">
            <v>陶芸</v>
          </cell>
          <cell r="D1517" t="str">
            <v>泉佐野市上瓦屋</v>
          </cell>
          <cell r="E1517">
            <v>61</v>
          </cell>
        </row>
        <row r="1518">
          <cell r="A1518" t="str">
            <v>H23</v>
          </cell>
          <cell r="B1518" t="str">
            <v>陶芸</v>
          </cell>
          <cell r="D1518" t="str">
            <v>堺市南区三原台</v>
          </cell>
          <cell r="E1518">
            <v>62</v>
          </cell>
        </row>
        <row r="1519">
          <cell r="A1519" t="str">
            <v>H23</v>
          </cell>
          <cell r="B1519" t="str">
            <v>陶芸</v>
          </cell>
          <cell r="D1519" t="str">
            <v>泉南市新家</v>
          </cell>
          <cell r="E1519">
            <v>75</v>
          </cell>
        </row>
        <row r="1520">
          <cell r="A1520" t="str">
            <v>H23</v>
          </cell>
          <cell r="B1520" t="str">
            <v>陶芸</v>
          </cell>
          <cell r="D1520" t="str">
            <v>泉佐野市新安松</v>
          </cell>
          <cell r="E1520">
            <v>75</v>
          </cell>
        </row>
        <row r="1521">
          <cell r="A1521" t="str">
            <v>H23</v>
          </cell>
          <cell r="B1521" t="str">
            <v>陶芸</v>
          </cell>
          <cell r="D1521" t="str">
            <v>堺市中区上之</v>
          </cell>
          <cell r="E1521">
            <v>62</v>
          </cell>
        </row>
        <row r="1522">
          <cell r="A1522" t="str">
            <v>H23</v>
          </cell>
          <cell r="B1522" t="str">
            <v>陶芸</v>
          </cell>
          <cell r="D1522" t="str">
            <v>岸和田市下野町</v>
          </cell>
          <cell r="E1522">
            <v>62</v>
          </cell>
        </row>
        <row r="1523">
          <cell r="A1523" t="str">
            <v>H23</v>
          </cell>
          <cell r="B1523" t="str">
            <v>陶芸</v>
          </cell>
          <cell r="D1523" t="str">
            <v>泉佐野市長滝</v>
          </cell>
          <cell r="E1523">
            <v>41</v>
          </cell>
        </row>
        <row r="1524">
          <cell r="A1524" t="str">
            <v>H23</v>
          </cell>
          <cell r="B1524" t="str">
            <v>陶芸</v>
          </cell>
          <cell r="D1524" t="str">
            <v>岸和田市土生町</v>
          </cell>
          <cell r="E1524">
            <v>63</v>
          </cell>
        </row>
        <row r="1525">
          <cell r="A1525" t="str">
            <v>H23</v>
          </cell>
          <cell r="B1525" t="str">
            <v>書</v>
          </cell>
          <cell r="D1525" t="str">
            <v>岸和田市春木元町</v>
          </cell>
          <cell r="E1525">
            <v>78</v>
          </cell>
        </row>
        <row r="1526">
          <cell r="A1526" t="str">
            <v>H23</v>
          </cell>
          <cell r="B1526" t="str">
            <v>書</v>
          </cell>
          <cell r="D1526" t="str">
            <v>岸和田市包近町</v>
          </cell>
          <cell r="E1526">
            <v>67</v>
          </cell>
        </row>
        <row r="1527">
          <cell r="A1527" t="str">
            <v>H23</v>
          </cell>
          <cell r="B1527" t="str">
            <v>書</v>
          </cell>
          <cell r="D1527" t="str">
            <v>岸和田市塔原町</v>
          </cell>
          <cell r="E1527">
            <v>63</v>
          </cell>
        </row>
        <row r="1528">
          <cell r="A1528" t="str">
            <v>H23</v>
          </cell>
          <cell r="B1528" t="str">
            <v>書</v>
          </cell>
          <cell r="D1528" t="str">
            <v>岸和田市吉井町</v>
          </cell>
          <cell r="E1528">
            <v>78</v>
          </cell>
        </row>
        <row r="1529">
          <cell r="A1529" t="str">
            <v>H23</v>
          </cell>
          <cell r="B1529" t="str">
            <v>書</v>
          </cell>
          <cell r="D1529" t="str">
            <v>岸和田市西大路町</v>
          </cell>
          <cell r="E1529">
            <v>44</v>
          </cell>
        </row>
        <row r="1530">
          <cell r="A1530" t="str">
            <v>H23</v>
          </cell>
          <cell r="B1530" t="str">
            <v>書</v>
          </cell>
          <cell r="D1530" t="str">
            <v>岸和田市上松町</v>
          </cell>
          <cell r="E1530">
            <v>72</v>
          </cell>
        </row>
        <row r="1531">
          <cell r="A1531" t="str">
            <v>H23</v>
          </cell>
          <cell r="B1531" t="str">
            <v>書</v>
          </cell>
          <cell r="D1531" t="str">
            <v>岸和田市上松町</v>
          </cell>
          <cell r="E1531">
            <v>76</v>
          </cell>
        </row>
        <row r="1532">
          <cell r="A1532" t="str">
            <v>H23</v>
          </cell>
          <cell r="B1532" t="str">
            <v>書</v>
          </cell>
          <cell r="D1532" t="str">
            <v>岸和田市上松町</v>
          </cell>
          <cell r="E1532">
            <v>76</v>
          </cell>
        </row>
        <row r="1533">
          <cell r="A1533" t="str">
            <v>H23</v>
          </cell>
          <cell r="B1533" t="str">
            <v>書</v>
          </cell>
          <cell r="D1533" t="str">
            <v>岸和田市小松里町</v>
          </cell>
          <cell r="E1533">
            <v>67</v>
          </cell>
        </row>
        <row r="1534">
          <cell r="A1534" t="str">
            <v>H23</v>
          </cell>
          <cell r="B1534" t="str">
            <v>書</v>
          </cell>
          <cell r="D1534" t="str">
            <v>岸和田市加守町</v>
          </cell>
          <cell r="E1534">
            <v>83</v>
          </cell>
        </row>
        <row r="1535">
          <cell r="A1535" t="str">
            <v>H23</v>
          </cell>
          <cell r="B1535" t="str">
            <v>書</v>
          </cell>
          <cell r="D1535" t="str">
            <v>泉佐野市長滝</v>
          </cell>
          <cell r="E1535">
            <v>37</v>
          </cell>
        </row>
        <row r="1536">
          <cell r="A1536" t="str">
            <v>H23</v>
          </cell>
          <cell r="B1536" t="str">
            <v>書</v>
          </cell>
          <cell r="D1536" t="str">
            <v>岸和田市荒木町</v>
          </cell>
          <cell r="E1536">
            <v>74</v>
          </cell>
        </row>
        <row r="1537">
          <cell r="A1537" t="str">
            <v>H23</v>
          </cell>
          <cell r="B1537" t="str">
            <v>書</v>
          </cell>
          <cell r="D1537" t="str">
            <v>貝塚市半田</v>
          </cell>
          <cell r="E1537">
            <v>52</v>
          </cell>
        </row>
        <row r="1538">
          <cell r="A1538" t="str">
            <v>H23</v>
          </cell>
          <cell r="B1538" t="str">
            <v>書</v>
          </cell>
          <cell r="D1538" t="str">
            <v>岸和田市岡山町</v>
          </cell>
          <cell r="E1538">
            <v>18</v>
          </cell>
        </row>
        <row r="1539">
          <cell r="A1539" t="str">
            <v>H23</v>
          </cell>
          <cell r="B1539" t="str">
            <v>書</v>
          </cell>
          <cell r="D1539" t="str">
            <v>岸和田市春木中町</v>
          </cell>
          <cell r="E1539">
            <v>43</v>
          </cell>
        </row>
        <row r="1540">
          <cell r="A1540" t="str">
            <v>H23</v>
          </cell>
          <cell r="B1540" t="str">
            <v>書</v>
          </cell>
          <cell r="D1540" t="str">
            <v>岸和田市春木宮本町</v>
          </cell>
          <cell r="E1540">
            <v>50</v>
          </cell>
        </row>
        <row r="1541">
          <cell r="A1541" t="str">
            <v>H23</v>
          </cell>
          <cell r="B1541" t="str">
            <v>書</v>
          </cell>
          <cell r="D1541" t="str">
            <v>岸和田市春木泉町</v>
          </cell>
          <cell r="E1541">
            <v>42</v>
          </cell>
        </row>
        <row r="1542">
          <cell r="A1542" t="str">
            <v>H23</v>
          </cell>
          <cell r="B1542" t="str">
            <v>書</v>
          </cell>
          <cell r="D1542" t="str">
            <v>岸和田市八幡町</v>
          </cell>
          <cell r="E1542">
            <v>57</v>
          </cell>
        </row>
        <row r="1543">
          <cell r="A1543" t="str">
            <v>H23</v>
          </cell>
          <cell r="B1543" t="str">
            <v>書</v>
          </cell>
          <cell r="D1543" t="str">
            <v>岸和田市春木宮川町</v>
          </cell>
          <cell r="E1543">
            <v>65</v>
          </cell>
        </row>
        <row r="1544">
          <cell r="A1544" t="str">
            <v>H23</v>
          </cell>
          <cell r="B1544" t="str">
            <v>書</v>
          </cell>
          <cell r="D1544" t="str">
            <v>岸和田市春木宮川町</v>
          </cell>
          <cell r="E1544">
            <v>69</v>
          </cell>
        </row>
        <row r="1545">
          <cell r="A1545" t="str">
            <v>H23</v>
          </cell>
          <cell r="B1545" t="str">
            <v>書</v>
          </cell>
          <cell r="D1545" t="str">
            <v>岸和田市加守町</v>
          </cell>
          <cell r="E1545">
            <v>61</v>
          </cell>
        </row>
        <row r="1546">
          <cell r="A1546" t="str">
            <v>H23</v>
          </cell>
          <cell r="B1546" t="str">
            <v>書</v>
          </cell>
          <cell r="D1546" t="str">
            <v>高知県四万十市下田</v>
          </cell>
          <cell r="E1546">
            <v>65</v>
          </cell>
        </row>
        <row r="1547">
          <cell r="A1547" t="str">
            <v>H23</v>
          </cell>
          <cell r="B1547" t="str">
            <v>書</v>
          </cell>
          <cell r="D1547" t="str">
            <v>岸和田市春木若松町</v>
          </cell>
          <cell r="E1547">
            <v>80</v>
          </cell>
        </row>
        <row r="1548">
          <cell r="A1548" t="str">
            <v>H23</v>
          </cell>
          <cell r="B1548" t="str">
            <v>書</v>
          </cell>
          <cell r="D1548" t="str">
            <v>岸和田市春木宮川町</v>
          </cell>
          <cell r="E1548">
            <v>63</v>
          </cell>
        </row>
        <row r="1549">
          <cell r="A1549" t="str">
            <v>H23</v>
          </cell>
          <cell r="B1549" t="str">
            <v>書</v>
          </cell>
          <cell r="D1549" t="str">
            <v>岸和田市春木泉町</v>
          </cell>
          <cell r="E1549">
            <v>69</v>
          </cell>
        </row>
        <row r="1550">
          <cell r="A1550" t="str">
            <v>H23</v>
          </cell>
          <cell r="B1550" t="str">
            <v>書</v>
          </cell>
          <cell r="D1550" t="str">
            <v>岸和田市磯上町</v>
          </cell>
          <cell r="E1550">
            <v>59</v>
          </cell>
        </row>
        <row r="1551">
          <cell r="A1551" t="str">
            <v>H23</v>
          </cell>
          <cell r="B1551" t="str">
            <v>書</v>
          </cell>
          <cell r="D1551" t="str">
            <v>岸和田市春木大小路町</v>
          </cell>
          <cell r="E1551">
            <v>64</v>
          </cell>
        </row>
        <row r="1552">
          <cell r="A1552" t="str">
            <v>H23</v>
          </cell>
          <cell r="B1552" t="str">
            <v>書</v>
          </cell>
          <cell r="D1552" t="str">
            <v>岸和田市春木若松町</v>
          </cell>
          <cell r="E1552">
            <v>73</v>
          </cell>
        </row>
        <row r="1553">
          <cell r="A1553" t="str">
            <v>H23</v>
          </cell>
          <cell r="B1553" t="str">
            <v>書</v>
          </cell>
          <cell r="D1553" t="str">
            <v>岸和田市荒木町</v>
          </cell>
          <cell r="E1553">
            <v>70</v>
          </cell>
        </row>
        <row r="1554">
          <cell r="A1554" t="str">
            <v>H23</v>
          </cell>
          <cell r="B1554" t="str">
            <v>書</v>
          </cell>
          <cell r="D1554" t="str">
            <v>岸和田市八田町</v>
          </cell>
          <cell r="E1554">
            <v>50</v>
          </cell>
        </row>
        <row r="1555">
          <cell r="A1555" t="str">
            <v>H23</v>
          </cell>
          <cell r="B1555" t="str">
            <v>書</v>
          </cell>
          <cell r="D1555" t="str">
            <v>岸和田市額原町</v>
          </cell>
          <cell r="E1555">
            <v>45</v>
          </cell>
        </row>
        <row r="1556">
          <cell r="A1556" t="str">
            <v>H23</v>
          </cell>
          <cell r="B1556" t="str">
            <v>書</v>
          </cell>
          <cell r="D1556" t="str">
            <v>岸和田市下野町</v>
          </cell>
        </row>
        <row r="1557">
          <cell r="A1557" t="str">
            <v>H23</v>
          </cell>
          <cell r="B1557" t="str">
            <v>書</v>
          </cell>
          <cell r="D1557" t="str">
            <v>岸和田市紙屋町</v>
          </cell>
          <cell r="E1557">
            <v>83</v>
          </cell>
        </row>
        <row r="1558">
          <cell r="A1558" t="str">
            <v>H23</v>
          </cell>
          <cell r="B1558" t="str">
            <v>書</v>
          </cell>
          <cell r="D1558" t="str">
            <v>岸和田市下野町</v>
          </cell>
          <cell r="E1558">
            <v>78</v>
          </cell>
        </row>
        <row r="1559">
          <cell r="A1559" t="str">
            <v>H23</v>
          </cell>
          <cell r="B1559" t="str">
            <v>書</v>
          </cell>
          <cell r="D1559" t="str">
            <v>岸和田市加守町</v>
          </cell>
          <cell r="E1559">
            <v>71</v>
          </cell>
        </row>
        <row r="1560">
          <cell r="A1560" t="str">
            <v>H23</v>
          </cell>
          <cell r="B1560" t="str">
            <v>書</v>
          </cell>
          <cell r="D1560" t="str">
            <v>岸和田市東ケ丘町</v>
          </cell>
          <cell r="E1560">
            <v>86</v>
          </cell>
        </row>
        <row r="1561">
          <cell r="A1561" t="str">
            <v>H23</v>
          </cell>
          <cell r="B1561" t="str">
            <v>書</v>
          </cell>
          <cell r="D1561" t="str">
            <v>岸和田市下松町</v>
          </cell>
          <cell r="E1561">
            <v>70</v>
          </cell>
        </row>
        <row r="1562">
          <cell r="A1562" t="str">
            <v>H23</v>
          </cell>
          <cell r="B1562" t="str">
            <v>書</v>
          </cell>
          <cell r="D1562" t="str">
            <v>岸和田市大手町</v>
          </cell>
          <cell r="E1562">
            <v>68</v>
          </cell>
        </row>
        <row r="1563">
          <cell r="A1563" t="str">
            <v>H23</v>
          </cell>
          <cell r="B1563" t="str">
            <v>書</v>
          </cell>
          <cell r="D1563" t="str">
            <v>泉佐野市南中安松</v>
          </cell>
          <cell r="E1563">
            <v>70</v>
          </cell>
        </row>
        <row r="1564">
          <cell r="A1564" t="str">
            <v>H23</v>
          </cell>
          <cell r="B1564" t="str">
            <v>書</v>
          </cell>
          <cell r="D1564" t="str">
            <v>岸和田市土生町</v>
          </cell>
          <cell r="E1564">
            <v>59</v>
          </cell>
        </row>
        <row r="1565">
          <cell r="A1565" t="str">
            <v>H23</v>
          </cell>
          <cell r="B1565" t="str">
            <v>書</v>
          </cell>
          <cell r="D1565" t="str">
            <v>岸和田市池尻町</v>
          </cell>
          <cell r="E1565">
            <v>42</v>
          </cell>
        </row>
        <row r="1566">
          <cell r="A1566" t="str">
            <v>H23</v>
          </cell>
          <cell r="B1566" t="str">
            <v>書</v>
          </cell>
          <cell r="D1566" t="str">
            <v>泉北郡忠岡町忠岡東</v>
          </cell>
          <cell r="E1566">
            <v>56</v>
          </cell>
        </row>
        <row r="1567">
          <cell r="A1567" t="str">
            <v>H23</v>
          </cell>
          <cell r="B1567" t="str">
            <v>日本画</v>
          </cell>
          <cell r="D1567" t="str">
            <v>泉大津市曽根町</v>
          </cell>
          <cell r="E1567">
            <v>52</v>
          </cell>
        </row>
        <row r="1568">
          <cell r="A1568" t="str">
            <v>H23</v>
          </cell>
          <cell r="B1568" t="str">
            <v>日本画</v>
          </cell>
          <cell r="D1568" t="str">
            <v>泉南郡熊取町山の手台</v>
          </cell>
          <cell r="E1568">
            <v>75</v>
          </cell>
        </row>
        <row r="1569">
          <cell r="A1569" t="str">
            <v>H23</v>
          </cell>
          <cell r="B1569" t="str">
            <v>日本画</v>
          </cell>
          <cell r="D1569" t="str">
            <v>岸和田市野田町</v>
          </cell>
          <cell r="E1569">
            <v>66</v>
          </cell>
        </row>
        <row r="1570">
          <cell r="A1570" t="str">
            <v>H23</v>
          </cell>
          <cell r="B1570" t="str">
            <v>日本画</v>
          </cell>
          <cell r="D1570" t="str">
            <v>岸和田市上野町西</v>
          </cell>
          <cell r="E1570">
            <v>67</v>
          </cell>
        </row>
        <row r="1571">
          <cell r="A1571" t="str">
            <v>H23</v>
          </cell>
          <cell r="B1571" t="str">
            <v>日本画</v>
          </cell>
          <cell r="D1571" t="str">
            <v>岸和田市大手町</v>
          </cell>
          <cell r="E1571">
            <v>68</v>
          </cell>
        </row>
        <row r="1572">
          <cell r="A1572" t="str">
            <v>H23</v>
          </cell>
          <cell r="B1572" t="str">
            <v>日本画</v>
          </cell>
          <cell r="D1572" t="str">
            <v>泉佐野市鶴原</v>
          </cell>
          <cell r="E1572">
            <v>65</v>
          </cell>
        </row>
        <row r="1573">
          <cell r="A1573" t="str">
            <v>H23</v>
          </cell>
          <cell r="B1573" t="str">
            <v>日本画</v>
          </cell>
          <cell r="D1573" t="str">
            <v>岸和田市春木旭町</v>
          </cell>
          <cell r="E1573">
            <v>77</v>
          </cell>
        </row>
        <row r="1574">
          <cell r="A1574" t="str">
            <v>H23</v>
          </cell>
          <cell r="B1574" t="str">
            <v>日本画</v>
          </cell>
          <cell r="D1574" t="str">
            <v>泉南郡熊取町山の手台</v>
          </cell>
          <cell r="E1574">
            <v>69</v>
          </cell>
        </row>
        <row r="1575">
          <cell r="A1575" t="str">
            <v>H23</v>
          </cell>
          <cell r="B1575" t="str">
            <v>日本画</v>
          </cell>
          <cell r="D1575" t="str">
            <v>岸和田市尾生町</v>
          </cell>
          <cell r="E1575">
            <v>69</v>
          </cell>
        </row>
        <row r="1576">
          <cell r="A1576" t="str">
            <v>H23</v>
          </cell>
          <cell r="B1576" t="str">
            <v>日本画</v>
          </cell>
          <cell r="D1576" t="str">
            <v>岸和田市別所町</v>
          </cell>
          <cell r="E1576">
            <v>51</v>
          </cell>
        </row>
        <row r="1577">
          <cell r="A1577" t="str">
            <v>H23</v>
          </cell>
          <cell r="B1577" t="str">
            <v>日本画</v>
          </cell>
          <cell r="D1577" t="str">
            <v>岸和田市磯上町</v>
          </cell>
          <cell r="E1577">
            <v>71</v>
          </cell>
        </row>
        <row r="1578">
          <cell r="A1578" t="str">
            <v>H23</v>
          </cell>
          <cell r="B1578" t="str">
            <v>日本画</v>
          </cell>
          <cell r="D1578" t="str">
            <v>堺市堺区大仙中町</v>
          </cell>
          <cell r="E1578">
            <v>65</v>
          </cell>
        </row>
        <row r="1579">
          <cell r="A1579" t="str">
            <v>H23</v>
          </cell>
          <cell r="B1579" t="str">
            <v>日本画</v>
          </cell>
          <cell r="D1579" t="str">
            <v>大阪市中央区谷町</v>
          </cell>
          <cell r="E1579">
            <v>45</v>
          </cell>
        </row>
        <row r="1580">
          <cell r="A1580" t="str">
            <v>H23</v>
          </cell>
          <cell r="B1580" t="str">
            <v>日本画</v>
          </cell>
          <cell r="D1580" t="str">
            <v>岸和田市加守町</v>
          </cell>
          <cell r="E1580">
            <v>74</v>
          </cell>
        </row>
        <row r="1581">
          <cell r="A1581" t="str">
            <v>H23</v>
          </cell>
          <cell r="B1581" t="str">
            <v>日本画</v>
          </cell>
          <cell r="D1581" t="str">
            <v>泉大津市池浦町</v>
          </cell>
          <cell r="E1581">
            <v>64</v>
          </cell>
        </row>
        <row r="1582">
          <cell r="A1582" t="str">
            <v>H23</v>
          </cell>
          <cell r="B1582" t="str">
            <v>日本画</v>
          </cell>
          <cell r="D1582" t="str">
            <v>岸和田市土生町</v>
          </cell>
          <cell r="E1582">
            <v>62</v>
          </cell>
        </row>
        <row r="1583">
          <cell r="A1583" t="str">
            <v>H23</v>
          </cell>
          <cell r="B1583" t="str">
            <v>写真</v>
          </cell>
          <cell r="D1583" t="str">
            <v>岸和田市小松里町</v>
          </cell>
          <cell r="E1583">
            <v>74</v>
          </cell>
        </row>
        <row r="1584">
          <cell r="A1584" t="str">
            <v>H23</v>
          </cell>
          <cell r="B1584" t="str">
            <v>写真</v>
          </cell>
          <cell r="D1584" t="str">
            <v>岸和田市春木大小路町</v>
          </cell>
          <cell r="E1584">
            <v>75</v>
          </cell>
        </row>
        <row r="1585">
          <cell r="A1585" t="str">
            <v>H23</v>
          </cell>
          <cell r="B1585" t="str">
            <v>写真</v>
          </cell>
          <cell r="D1585" t="str">
            <v>泉南郡熊取町自由が丘</v>
          </cell>
          <cell r="E1585">
            <v>66</v>
          </cell>
        </row>
        <row r="1586">
          <cell r="A1586" t="str">
            <v>H23</v>
          </cell>
          <cell r="B1586" t="str">
            <v>写真</v>
          </cell>
          <cell r="D1586" t="str">
            <v>岸和田市流木町</v>
          </cell>
          <cell r="E1586">
            <v>71</v>
          </cell>
        </row>
        <row r="1587">
          <cell r="A1587" t="str">
            <v>H23</v>
          </cell>
          <cell r="B1587" t="str">
            <v>写真</v>
          </cell>
          <cell r="D1587" t="str">
            <v>貝塚市福田</v>
          </cell>
          <cell r="E1587">
            <v>70</v>
          </cell>
        </row>
        <row r="1588">
          <cell r="A1588" t="str">
            <v>H23</v>
          </cell>
          <cell r="B1588" t="str">
            <v>写真</v>
          </cell>
          <cell r="D1588" t="str">
            <v>岸和田市極楽寺町</v>
          </cell>
          <cell r="E1588">
            <v>66</v>
          </cell>
        </row>
        <row r="1589">
          <cell r="A1589" t="str">
            <v>H23</v>
          </cell>
          <cell r="B1589" t="str">
            <v>写真</v>
          </cell>
          <cell r="D1589" t="str">
            <v>岸和田市松風町</v>
          </cell>
          <cell r="E1589">
            <v>68</v>
          </cell>
        </row>
        <row r="1590">
          <cell r="A1590" t="str">
            <v>H23</v>
          </cell>
          <cell r="B1590" t="str">
            <v>写真</v>
          </cell>
          <cell r="D1590" t="str">
            <v>貝塚市津田南町</v>
          </cell>
          <cell r="E1590">
            <v>63</v>
          </cell>
        </row>
        <row r="1591">
          <cell r="A1591" t="str">
            <v>H23</v>
          </cell>
          <cell r="B1591" t="str">
            <v>写真</v>
          </cell>
          <cell r="D1591" t="str">
            <v>和泉市三林町</v>
          </cell>
          <cell r="E1591">
            <v>50</v>
          </cell>
        </row>
        <row r="1592">
          <cell r="A1592" t="str">
            <v>H23</v>
          </cell>
          <cell r="B1592" t="str">
            <v>写真</v>
          </cell>
          <cell r="D1592" t="str">
            <v>岸和田市春木旭町</v>
          </cell>
          <cell r="E1592">
            <v>63</v>
          </cell>
        </row>
        <row r="1593">
          <cell r="A1593" t="str">
            <v>H23</v>
          </cell>
          <cell r="B1593" t="str">
            <v>写真</v>
          </cell>
          <cell r="D1593" t="str">
            <v>岸和田市春木旭町</v>
          </cell>
          <cell r="E1593">
            <v>74</v>
          </cell>
        </row>
        <row r="1594">
          <cell r="A1594" t="str">
            <v>H23</v>
          </cell>
          <cell r="B1594" t="str">
            <v>写真</v>
          </cell>
          <cell r="D1594" t="str">
            <v>岸和田市並松町</v>
          </cell>
          <cell r="E1594">
            <v>77</v>
          </cell>
        </row>
        <row r="1595">
          <cell r="A1595" t="str">
            <v>H23</v>
          </cell>
          <cell r="B1595" t="str">
            <v>写真</v>
          </cell>
          <cell r="D1595" t="str">
            <v>岸和田市天神山町</v>
          </cell>
          <cell r="E1595">
            <v>73</v>
          </cell>
        </row>
        <row r="1596">
          <cell r="A1596" t="str">
            <v>H23</v>
          </cell>
          <cell r="B1596" t="str">
            <v>写真</v>
          </cell>
          <cell r="D1596" t="str">
            <v>岸和田市北町</v>
          </cell>
          <cell r="E1596">
            <v>77</v>
          </cell>
        </row>
        <row r="1597">
          <cell r="A1597" t="str">
            <v>H23</v>
          </cell>
          <cell r="B1597" t="str">
            <v>写真</v>
          </cell>
          <cell r="D1597" t="str">
            <v>泉佐野市中庄</v>
          </cell>
          <cell r="E1597">
            <v>62</v>
          </cell>
        </row>
        <row r="1598">
          <cell r="A1598" t="str">
            <v>H23</v>
          </cell>
          <cell r="B1598" t="str">
            <v>写真</v>
          </cell>
          <cell r="D1598" t="str">
            <v>岸和田市作才町</v>
          </cell>
          <cell r="E1598">
            <v>30</v>
          </cell>
        </row>
        <row r="1599">
          <cell r="A1599" t="str">
            <v>H23</v>
          </cell>
          <cell r="B1599" t="str">
            <v>写真</v>
          </cell>
          <cell r="D1599" t="str">
            <v>岸和田市中井町</v>
          </cell>
          <cell r="E1599">
            <v>49</v>
          </cell>
        </row>
        <row r="1600">
          <cell r="A1600" t="str">
            <v>H23</v>
          </cell>
          <cell r="B1600" t="str">
            <v>写真</v>
          </cell>
          <cell r="D1600" t="str">
            <v>岸和田市本町</v>
          </cell>
          <cell r="E1600">
            <v>73</v>
          </cell>
        </row>
        <row r="1601">
          <cell r="A1601" t="str">
            <v>H23</v>
          </cell>
          <cell r="B1601" t="str">
            <v>写真</v>
          </cell>
          <cell r="D1601" t="str">
            <v>阪南市舞</v>
          </cell>
          <cell r="E1601">
            <v>70</v>
          </cell>
        </row>
        <row r="1602">
          <cell r="A1602" t="str">
            <v>H23</v>
          </cell>
          <cell r="B1602" t="str">
            <v>写真</v>
          </cell>
          <cell r="D1602" t="str">
            <v>岸和田市上松町</v>
          </cell>
          <cell r="E1602">
            <v>76</v>
          </cell>
        </row>
        <row r="1603">
          <cell r="A1603" t="str">
            <v>H23</v>
          </cell>
          <cell r="B1603" t="str">
            <v>写真</v>
          </cell>
          <cell r="D1603" t="str">
            <v>岸和田市並松町</v>
          </cell>
          <cell r="E1603">
            <v>86</v>
          </cell>
        </row>
        <row r="1604">
          <cell r="A1604" t="str">
            <v>H23</v>
          </cell>
          <cell r="B1604" t="str">
            <v>写真</v>
          </cell>
          <cell r="D1604" t="str">
            <v>岸和田市五軒屋町</v>
          </cell>
          <cell r="E1604">
            <v>77</v>
          </cell>
        </row>
        <row r="1605">
          <cell r="A1605" t="str">
            <v>H23</v>
          </cell>
          <cell r="B1605" t="str">
            <v>写真</v>
          </cell>
          <cell r="D1605" t="str">
            <v>岸和田市下野町</v>
          </cell>
          <cell r="E1605">
            <v>71</v>
          </cell>
        </row>
        <row r="1606">
          <cell r="A1606" t="str">
            <v>H23</v>
          </cell>
          <cell r="B1606" t="str">
            <v>写真</v>
          </cell>
          <cell r="D1606" t="str">
            <v>岸和田市下野町</v>
          </cell>
          <cell r="E1606">
            <v>75</v>
          </cell>
        </row>
        <row r="1607">
          <cell r="A1607" t="str">
            <v>H23</v>
          </cell>
          <cell r="B1607" t="str">
            <v>写真</v>
          </cell>
          <cell r="D1607" t="str">
            <v>泉大津市北豊中町</v>
          </cell>
          <cell r="E1607">
            <v>69</v>
          </cell>
        </row>
        <row r="1608">
          <cell r="A1608" t="str">
            <v>H23</v>
          </cell>
          <cell r="B1608" t="str">
            <v>写真</v>
          </cell>
          <cell r="D1608" t="str">
            <v>高石市綾園</v>
          </cell>
          <cell r="E1608">
            <v>67</v>
          </cell>
        </row>
        <row r="1609">
          <cell r="A1609" t="str">
            <v>H23</v>
          </cell>
          <cell r="B1609" t="str">
            <v>写真</v>
          </cell>
          <cell r="D1609" t="str">
            <v>泉佐野市上町</v>
          </cell>
          <cell r="E1609">
            <v>83</v>
          </cell>
        </row>
        <row r="1610">
          <cell r="A1610" t="str">
            <v>H23</v>
          </cell>
          <cell r="B1610" t="str">
            <v>写真</v>
          </cell>
          <cell r="D1610" t="str">
            <v>和泉市北田中町</v>
          </cell>
          <cell r="E1610">
            <v>72</v>
          </cell>
        </row>
        <row r="1611">
          <cell r="A1611" t="str">
            <v>H23</v>
          </cell>
          <cell r="B1611" t="str">
            <v>写真</v>
          </cell>
          <cell r="D1611" t="str">
            <v>泉大津市二田町</v>
          </cell>
          <cell r="E1611">
            <v>69</v>
          </cell>
        </row>
        <row r="1612">
          <cell r="A1612" t="str">
            <v>H23</v>
          </cell>
          <cell r="B1612" t="str">
            <v>写真</v>
          </cell>
          <cell r="D1612" t="str">
            <v>八尾市福万寺町</v>
          </cell>
          <cell r="E1612">
            <v>44</v>
          </cell>
        </row>
        <row r="1613">
          <cell r="A1613" t="str">
            <v>H23</v>
          </cell>
          <cell r="B1613" t="str">
            <v>写真</v>
          </cell>
          <cell r="D1613" t="str">
            <v>高石市羽衣</v>
          </cell>
          <cell r="E1613">
            <v>73</v>
          </cell>
        </row>
        <row r="1614">
          <cell r="A1614" t="str">
            <v>H23</v>
          </cell>
          <cell r="B1614" t="str">
            <v>写真</v>
          </cell>
          <cell r="D1614" t="str">
            <v>岸和田市八幡町</v>
          </cell>
          <cell r="E1614">
            <v>75</v>
          </cell>
        </row>
        <row r="1615">
          <cell r="A1615" t="str">
            <v>H23</v>
          </cell>
          <cell r="B1615" t="str">
            <v>写真</v>
          </cell>
          <cell r="D1615" t="str">
            <v>岸和田市池尻町</v>
          </cell>
          <cell r="E1615">
            <v>79</v>
          </cell>
        </row>
        <row r="1616">
          <cell r="A1616" t="str">
            <v>H23</v>
          </cell>
          <cell r="B1616" t="str">
            <v>写真</v>
          </cell>
          <cell r="D1616" t="str">
            <v>岸和田市南上町</v>
          </cell>
          <cell r="E1616">
            <v>67</v>
          </cell>
        </row>
        <row r="1617">
          <cell r="A1617" t="str">
            <v>H23</v>
          </cell>
          <cell r="B1617" t="str">
            <v>写真</v>
          </cell>
          <cell r="D1617" t="str">
            <v>貝塚市海塚</v>
          </cell>
          <cell r="E1617">
            <v>74</v>
          </cell>
        </row>
        <row r="1618">
          <cell r="A1618" t="str">
            <v>H23</v>
          </cell>
          <cell r="B1618" t="str">
            <v>写真</v>
          </cell>
          <cell r="D1618" t="str">
            <v>貝塚市脇浜</v>
          </cell>
          <cell r="E1618">
            <v>73</v>
          </cell>
        </row>
        <row r="1619">
          <cell r="A1619" t="str">
            <v>H23</v>
          </cell>
          <cell r="B1619" t="str">
            <v>写真</v>
          </cell>
          <cell r="D1619" t="str">
            <v>岸和田市野田町</v>
          </cell>
          <cell r="E1619">
            <v>72</v>
          </cell>
        </row>
        <row r="1620">
          <cell r="A1620" t="str">
            <v>H23</v>
          </cell>
          <cell r="B1620" t="str">
            <v>写真</v>
          </cell>
          <cell r="D1620" t="str">
            <v>泉大津市東助松町</v>
          </cell>
          <cell r="E1620">
            <v>88</v>
          </cell>
        </row>
        <row r="1621">
          <cell r="A1621" t="str">
            <v>H23</v>
          </cell>
          <cell r="B1621" t="str">
            <v>写真</v>
          </cell>
          <cell r="D1621" t="str">
            <v>和泉市光明台</v>
          </cell>
          <cell r="E1621">
            <v>69</v>
          </cell>
        </row>
        <row r="1622">
          <cell r="A1622" t="str">
            <v>H23</v>
          </cell>
          <cell r="B1622" t="str">
            <v>写真</v>
          </cell>
          <cell r="D1622" t="str">
            <v>和泉市光明台</v>
          </cell>
          <cell r="E1622">
            <v>68</v>
          </cell>
        </row>
        <row r="1623">
          <cell r="A1623" t="str">
            <v>H23</v>
          </cell>
          <cell r="B1623" t="str">
            <v>写真</v>
          </cell>
          <cell r="D1623" t="str">
            <v>泉佐野市松風台</v>
          </cell>
          <cell r="E1623">
            <v>60</v>
          </cell>
        </row>
        <row r="1624">
          <cell r="A1624" t="str">
            <v>H23</v>
          </cell>
          <cell r="B1624" t="str">
            <v>写真</v>
          </cell>
          <cell r="D1624" t="str">
            <v>泉佐野市鶴原</v>
          </cell>
          <cell r="E1624">
            <v>65</v>
          </cell>
        </row>
        <row r="1625">
          <cell r="A1625" t="str">
            <v>H23</v>
          </cell>
          <cell r="B1625" t="str">
            <v>写真</v>
          </cell>
          <cell r="D1625" t="str">
            <v>泉佐野市高松南</v>
          </cell>
          <cell r="E1625">
            <v>69</v>
          </cell>
        </row>
        <row r="1626">
          <cell r="A1626" t="str">
            <v>H23</v>
          </cell>
          <cell r="B1626" t="str">
            <v>写真</v>
          </cell>
          <cell r="D1626" t="str">
            <v>岸和田市包近町</v>
          </cell>
          <cell r="E1626">
            <v>59</v>
          </cell>
        </row>
        <row r="1627">
          <cell r="A1627" t="str">
            <v>H23</v>
          </cell>
          <cell r="B1627" t="str">
            <v>写真</v>
          </cell>
          <cell r="D1627" t="str">
            <v>岸和田市南上町</v>
          </cell>
          <cell r="E1627">
            <v>63</v>
          </cell>
        </row>
        <row r="1628">
          <cell r="A1628" t="str">
            <v>H23</v>
          </cell>
          <cell r="B1628" t="str">
            <v>写真</v>
          </cell>
          <cell r="D1628" t="str">
            <v>阪南市自然田</v>
          </cell>
          <cell r="E1628">
            <v>65</v>
          </cell>
        </row>
        <row r="1629">
          <cell r="A1629" t="str">
            <v>H23</v>
          </cell>
          <cell r="B1629" t="str">
            <v>写真</v>
          </cell>
          <cell r="D1629" t="str">
            <v>岸和田市春木旭町</v>
          </cell>
          <cell r="E1629">
            <v>69</v>
          </cell>
        </row>
        <row r="1630">
          <cell r="A1630" t="str">
            <v>H23</v>
          </cell>
          <cell r="B1630" t="str">
            <v>写真</v>
          </cell>
          <cell r="D1630" t="str">
            <v>岸和田市上松町</v>
          </cell>
          <cell r="E1630">
            <v>78</v>
          </cell>
        </row>
        <row r="1631">
          <cell r="A1631" t="str">
            <v>H23</v>
          </cell>
          <cell r="B1631" t="str">
            <v>写真</v>
          </cell>
          <cell r="D1631" t="str">
            <v>岸和田市神須屋町</v>
          </cell>
          <cell r="E1631">
            <v>65</v>
          </cell>
        </row>
        <row r="1632">
          <cell r="A1632" t="str">
            <v>H23</v>
          </cell>
          <cell r="B1632" t="str">
            <v>写真</v>
          </cell>
          <cell r="D1632" t="str">
            <v>岸和田市東ケ丘町</v>
          </cell>
          <cell r="E1632">
            <v>78</v>
          </cell>
        </row>
        <row r="1633">
          <cell r="A1633" t="str">
            <v>H23</v>
          </cell>
          <cell r="B1633" t="str">
            <v>写真</v>
          </cell>
          <cell r="D1633" t="str">
            <v>大阪市東住吉区山坂</v>
          </cell>
          <cell r="E1633">
            <v>50</v>
          </cell>
        </row>
        <row r="1634">
          <cell r="A1634" t="str">
            <v>H23</v>
          </cell>
          <cell r="B1634" t="str">
            <v>写真</v>
          </cell>
          <cell r="D1634" t="str">
            <v>泉佐野市上瓦屋</v>
          </cell>
          <cell r="E1634">
            <v>68</v>
          </cell>
        </row>
        <row r="1635">
          <cell r="A1635" t="str">
            <v>H23</v>
          </cell>
          <cell r="B1635" t="str">
            <v>写真</v>
          </cell>
          <cell r="D1635" t="str">
            <v>岸和田市中井町</v>
          </cell>
          <cell r="E1635">
            <v>76</v>
          </cell>
        </row>
        <row r="1636">
          <cell r="A1636" t="str">
            <v>H23</v>
          </cell>
          <cell r="B1636" t="str">
            <v>写真</v>
          </cell>
          <cell r="D1636" t="str">
            <v>岸和田市東ケ丘町</v>
          </cell>
          <cell r="E1636">
            <v>82</v>
          </cell>
        </row>
        <row r="1637">
          <cell r="A1637" t="str">
            <v>H23</v>
          </cell>
          <cell r="B1637" t="str">
            <v>写真</v>
          </cell>
          <cell r="D1637" t="str">
            <v>岸和田市門前町</v>
          </cell>
          <cell r="E1637">
            <v>71</v>
          </cell>
        </row>
        <row r="1638">
          <cell r="A1638" t="str">
            <v>H23</v>
          </cell>
          <cell r="B1638" t="str">
            <v>写真</v>
          </cell>
          <cell r="D1638" t="str">
            <v>岸和田市小松里町</v>
          </cell>
          <cell r="E1638">
            <v>70</v>
          </cell>
        </row>
        <row r="1639">
          <cell r="A1639" t="str">
            <v>H23</v>
          </cell>
          <cell r="B1639" t="str">
            <v>写真</v>
          </cell>
          <cell r="D1639" t="str">
            <v>岸和田市加守町</v>
          </cell>
          <cell r="E1639">
            <v>71</v>
          </cell>
        </row>
        <row r="1640">
          <cell r="A1640" t="str">
            <v>H23</v>
          </cell>
          <cell r="B1640" t="str">
            <v>写真</v>
          </cell>
          <cell r="D1640" t="str">
            <v>岸和田市下野町</v>
          </cell>
          <cell r="E1640">
            <v>71</v>
          </cell>
        </row>
        <row r="1641">
          <cell r="A1641" t="str">
            <v>H23</v>
          </cell>
          <cell r="B1641" t="str">
            <v>写真</v>
          </cell>
          <cell r="D1641" t="str">
            <v>堺市南区鴨谷台</v>
          </cell>
          <cell r="E1641">
            <v>65</v>
          </cell>
        </row>
        <row r="1642">
          <cell r="A1642" t="str">
            <v>H23</v>
          </cell>
          <cell r="B1642" t="str">
            <v>写真</v>
          </cell>
          <cell r="D1642" t="str">
            <v>和泉市光明台</v>
          </cell>
          <cell r="E1642">
            <v>78</v>
          </cell>
        </row>
        <row r="1643">
          <cell r="A1643" t="str">
            <v>H23</v>
          </cell>
          <cell r="B1643" t="str">
            <v>写真</v>
          </cell>
          <cell r="D1643" t="str">
            <v>貝塚市南町</v>
          </cell>
          <cell r="E1643">
            <v>66</v>
          </cell>
        </row>
        <row r="1644">
          <cell r="A1644" t="str">
            <v>H23</v>
          </cell>
          <cell r="B1644" t="str">
            <v>写真</v>
          </cell>
          <cell r="D1644" t="str">
            <v>岸和田市葛城町</v>
          </cell>
          <cell r="E1644">
            <v>69</v>
          </cell>
        </row>
        <row r="1645">
          <cell r="A1645" t="str">
            <v>H23</v>
          </cell>
          <cell r="B1645" t="str">
            <v>写真</v>
          </cell>
          <cell r="D1645" t="str">
            <v>岸和田市土生町</v>
          </cell>
          <cell r="E1645">
            <v>64</v>
          </cell>
        </row>
        <row r="1646">
          <cell r="A1646" t="str">
            <v>H23</v>
          </cell>
          <cell r="B1646" t="str">
            <v>写真</v>
          </cell>
          <cell r="D1646" t="str">
            <v>泉佐野市日根野</v>
          </cell>
          <cell r="E1646">
            <v>60</v>
          </cell>
        </row>
        <row r="1647">
          <cell r="A1647" t="str">
            <v>H23</v>
          </cell>
          <cell r="B1647" t="str">
            <v>写真</v>
          </cell>
          <cell r="D1647" t="str">
            <v>泉佐野市土丸</v>
          </cell>
          <cell r="E1647">
            <v>62</v>
          </cell>
        </row>
        <row r="1648">
          <cell r="A1648" t="str">
            <v>H23</v>
          </cell>
          <cell r="B1648" t="str">
            <v>写真</v>
          </cell>
          <cell r="D1648" t="str">
            <v>高石市千代田</v>
          </cell>
          <cell r="E1648">
            <v>62</v>
          </cell>
        </row>
        <row r="1649">
          <cell r="A1649" t="str">
            <v>H23</v>
          </cell>
          <cell r="B1649" t="str">
            <v>写真</v>
          </cell>
          <cell r="D1649" t="str">
            <v>岸和田市八阪町</v>
          </cell>
          <cell r="E1649">
            <v>77</v>
          </cell>
        </row>
        <row r="1650">
          <cell r="A1650" t="str">
            <v>H23</v>
          </cell>
          <cell r="B1650" t="str">
            <v>写真</v>
          </cell>
          <cell r="D1650" t="str">
            <v>岸和田市別所町</v>
          </cell>
          <cell r="E1650">
            <v>64</v>
          </cell>
        </row>
        <row r="1651">
          <cell r="A1651" t="str">
            <v>H23</v>
          </cell>
          <cell r="B1651" t="str">
            <v>写真</v>
          </cell>
          <cell r="D1651" t="str">
            <v>岸和田市岡山町</v>
          </cell>
          <cell r="E1651">
            <v>70</v>
          </cell>
        </row>
        <row r="1652">
          <cell r="A1652" t="str">
            <v>H23</v>
          </cell>
          <cell r="B1652" t="str">
            <v>写真</v>
          </cell>
          <cell r="D1652" t="str">
            <v>岸和田市南町</v>
          </cell>
          <cell r="E1652">
            <v>68</v>
          </cell>
        </row>
        <row r="1653">
          <cell r="A1653" t="str">
            <v>H23</v>
          </cell>
          <cell r="B1653" t="str">
            <v>写真</v>
          </cell>
          <cell r="D1653" t="str">
            <v>岸和田市加守町</v>
          </cell>
          <cell r="E1653">
            <v>60</v>
          </cell>
        </row>
        <row r="1654">
          <cell r="A1654" t="str">
            <v>H23</v>
          </cell>
          <cell r="B1654" t="str">
            <v>写真</v>
          </cell>
          <cell r="D1654" t="str">
            <v>和泉市青葉台</v>
          </cell>
          <cell r="E1654">
            <v>59</v>
          </cell>
        </row>
        <row r="1655">
          <cell r="A1655" t="str">
            <v>H23</v>
          </cell>
          <cell r="B1655" t="str">
            <v>写真</v>
          </cell>
          <cell r="D1655" t="str">
            <v>和泉市いぶき野</v>
          </cell>
          <cell r="E1655">
            <v>72</v>
          </cell>
        </row>
        <row r="1656">
          <cell r="A1656" t="str">
            <v>H23</v>
          </cell>
          <cell r="B1656" t="str">
            <v>写真</v>
          </cell>
          <cell r="D1656" t="str">
            <v>和泉市光明台</v>
          </cell>
          <cell r="E1656">
            <v>73</v>
          </cell>
        </row>
        <row r="1657">
          <cell r="A1657" t="str">
            <v>H23</v>
          </cell>
          <cell r="B1657" t="str">
            <v>写真</v>
          </cell>
          <cell r="D1657" t="str">
            <v>和泉市のぞみ野</v>
          </cell>
          <cell r="E1657">
            <v>74</v>
          </cell>
        </row>
        <row r="1658">
          <cell r="A1658" t="str">
            <v>H23</v>
          </cell>
          <cell r="B1658" t="str">
            <v>写真</v>
          </cell>
          <cell r="D1658" t="str">
            <v>堺市堺区楠町</v>
          </cell>
          <cell r="E1658">
            <v>63</v>
          </cell>
        </row>
        <row r="1659">
          <cell r="A1659" t="str">
            <v>H23</v>
          </cell>
          <cell r="B1659" t="str">
            <v>写真</v>
          </cell>
          <cell r="D1659" t="str">
            <v>泉大津市池園町</v>
          </cell>
          <cell r="E1659">
            <v>66</v>
          </cell>
        </row>
        <row r="1660">
          <cell r="A1660" t="str">
            <v>H23</v>
          </cell>
          <cell r="B1660" t="str">
            <v>写真</v>
          </cell>
          <cell r="D1660" t="str">
            <v>岸和田市下松町</v>
          </cell>
          <cell r="E1660">
            <v>58</v>
          </cell>
        </row>
        <row r="1661">
          <cell r="A1661" t="str">
            <v>H23</v>
          </cell>
          <cell r="B1661" t="str">
            <v>写真</v>
          </cell>
          <cell r="D1661" t="str">
            <v>泉南郡熊取町青葉台</v>
          </cell>
          <cell r="E1661">
            <v>68</v>
          </cell>
        </row>
        <row r="1662">
          <cell r="A1662" t="str">
            <v>H23</v>
          </cell>
          <cell r="B1662" t="str">
            <v>写真</v>
          </cell>
          <cell r="D1662" t="str">
            <v>泉南郡熊取町青葉台</v>
          </cell>
          <cell r="E1662">
            <v>70</v>
          </cell>
        </row>
        <row r="1663">
          <cell r="A1663" t="str">
            <v>H23</v>
          </cell>
          <cell r="B1663" t="str">
            <v>写真</v>
          </cell>
          <cell r="D1663" t="str">
            <v>泉佐野市羽倉崎上町</v>
          </cell>
          <cell r="E1663">
            <v>64</v>
          </cell>
        </row>
        <row r="1664">
          <cell r="A1664" t="str">
            <v>H23</v>
          </cell>
          <cell r="B1664" t="str">
            <v>写真</v>
          </cell>
          <cell r="D1664" t="str">
            <v>泉佐野市羽倉崎上町</v>
          </cell>
          <cell r="E1664">
            <v>50</v>
          </cell>
        </row>
        <row r="1665">
          <cell r="A1665" t="str">
            <v>H23</v>
          </cell>
          <cell r="B1665" t="str">
            <v>写真</v>
          </cell>
          <cell r="D1665" t="str">
            <v>岸和田市東ケ丘町</v>
          </cell>
          <cell r="E1665">
            <v>79</v>
          </cell>
        </row>
        <row r="1666">
          <cell r="A1666" t="str">
            <v>H23</v>
          </cell>
          <cell r="B1666" t="str">
            <v>写真</v>
          </cell>
          <cell r="D1666" t="str">
            <v>岸和田市加守町</v>
          </cell>
          <cell r="E1666">
            <v>68</v>
          </cell>
        </row>
        <row r="1667">
          <cell r="A1667" t="str">
            <v>H23</v>
          </cell>
          <cell r="B1667" t="str">
            <v>写真</v>
          </cell>
          <cell r="D1667" t="str">
            <v>岸和田市藤井町</v>
          </cell>
          <cell r="E1667">
            <v>60</v>
          </cell>
        </row>
        <row r="1668">
          <cell r="A1668" t="str">
            <v>H23</v>
          </cell>
          <cell r="B1668" t="str">
            <v>写真</v>
          </cell>
          <cell r="D1668" t="str">
            <v>岸和田市稲葉町</v>
          </cell>
          <cell r="E1668">
            <v>68</v>
          </cell>
        </row>
        <row r="1669">
          <cell r="A1669" t="str">
            <v>H23</v>
          </cell>
          <cell r="B1669" t="str">
            <v>写真</v>
          </cell>
          <cell r="D1669" t="str">
            <v>岸和田市東ケ丘町</v>
          </cell>
          <cell r="E1669">
            <v>23</v>
          </cell>
        </row>
        <row r="1670">
          <cell r="A1670" t="str">
            <v>H23</v>
          </cell>
          <cell r="B1670" t="str">
            <v>写真</v>
          </cell>
          <cell r="D1670" t="str">
            <v>岸和田市東ケ丘町</v>
          </cell>
          <cell r="E1670">
            <v>71</v>
          </cell>
        </row>
        <row r="1671">
          <cell r="A1671" t="str">
            <v>H23</v>
          </cell>
          <cell r="B1671" t="str">
            <v>写真</v>
          </cell>
          <cell r="D1671" t="str">
            <v>岸和田市八阪町</v>
          </cell>
          <cell r="E1671">
            <v>81</v>
          </cell>
        </row>
        <row r="1672">
          <cell r="A1672" t="str">
            <v>H23</v>
          </cell>
          <cell r="B1672" t="str">
            <v>写真</v>
          </cell>
          <cell r="D1672" t="str">
            <v>貝塚市三ツ松</v>
          </cell>
          <cell r="E1672">
            <v>70</v>
          </cell>
        </row>
        <row r="1673">
          <cell r="A1673" t="str">
            <v>H23</v>
          </cell>
          <cell r="B1673" t="str">
            <v>写真</v>
          </cell>
          <cell r="D1673" t="str">
            <v>岸和田市葛城町</v>
          </cell>
          <cell r="E1673">
            <v>72</v>
          </cell>
        </row>
        <row r="1674">
          <cell r="A1674" t="str">
            <v>H23</v>
          </cell>
          <cell r="B1674" t="str">
            <v>写真</v>
          </cell>
          <cell r="D1674" t="str">
            <v>泉佐野市鶴原</v>
          </cell>
          <cell r="E1674">
            <v>67</v>
          </cell>
        </row>
        <row r="1675">
          <cell r="A1675" t="str">
            <v>H23</v>
          </cell>
          <cell r="B1675" t="str">
            <v>写真</v>
          </cell>
          <cell r="D1675" t="str">
            <v>泉南郡熊取町自由が丘</v>
          </cell>
          <cell r="E1675">
            <v>64</v>
          </cell>
        </row>
        <row r="1676">
          <cell r="A1676" t="str">
            <v>H23</v>
          </cell>
          <cell r="B1676" t="str">
            <v>写真</v>
          </cell>
          <cell r="D1676" t="str">
            <v>和泉市室堂町</v>
          </cell>
          <cell r="E1676">
            <v>73</v>
          </cell>
        </row>
        <row r="1677">
          <cell r="A1677" t="str">
            <v>H23</v>
          </cell>
          <cell r="B1677" t="str">
            <v>写真</v>
          </cell>
          <cell r="D1677" t="str">
            <v>岸和田市東ケ丘町</v>
          </cell>
          <cell r="E1677">
            <v>77</v>
          </cell>
        </row>
        <row r="1678">
          <cell r="A1678" t="str">
            <v>H23</v>
          </cell>
          <cell r="B1678" t="str">
            <v>写真</v>
          </cell>
          <cell r="D1678" t="str">
            <v>岸和田市土生町</v>
          </cell>
          <cell r="E1678">
            <v>71</v>
          </cell>
        </row>
        <row r="1679">
          <cell r="A1679" t="str">
            <v>H23</v>
          </cell>
          <cell r="B1679" t="str">
            <v>写真</v>
          </cell>
          <cell r="D1679" t="str">
            <v>貝塚市久保</v>
          </cell>
          <cell r="E1679">
            <v>75</v>
          </cell>
        </row>
        <row r="1680">
          <cell r="A1680" t="str">
            <v>H23</v>
          </cell>
          <cell r="B1680" t="str">
            <v>写真</v>
          </cell>
          <cell r="D1680" t="str">
            <v>堺市中区八田北町</v>
          </cell>
          <cell r="E1680">
            <v>78</v>
          </cell>
        </row>
        <row r="1681">
          <cell r="A1681" t="str">
            <v>H23</v>
          </cell>
          <cell r="B1681" t="str">
            <v>写真</v>
          </cell>
          <cell r="D1681" t="str">
            <v>岸和田市野田町</v>
          </cell>
          <cell r="E1681">
            <v>75</v>
          </cell>
        </row>
        <row r="1682">
          <cell r="A1682" t="str">
            <v>H23</v>
          </cell>
          <cell r="B1682" t="str">
            <v>写真</v>
          </cell>
          <cell r="D1682" t="str">
            <v>泉佐野市松風台</v>
          </cell>
          <cell r="E1682">
            <v>62</v>
          </cell>
        </row>
        <row r="1683">
          <cell r="A1683" t="str">
            <v>H23</v>
          </cell>
          <cell r="B1683" t="str">
            <v>写真</v>
          </cell>
          <cell r="D1683" t="str">
            <v>泉佐野市羽倉崎</v>
          </cell>
          <cell r="E1683">
            <v>72</v>
          </cell>
        </row>
        <row r="1684">
          <cell r="A1684" t="str">
            <v>H23</v>
          </cell>
          <cell r="B1684" t="str">
            <v>写真</v>
          </cell>
          <cell r="D1684" t="str">
            <v>泉佐野市羽倉崎</v>
          </cell>
          <cell r="E1684">
            <v>68</v>
          </cell>
        </row>
        <row r="1685">
          <cell r="A1685" t="str">
            <v>H23</v>
          </cell>
          <cell r="B1685" t="str">
            <v>写真</v>
          </cell>
          <cell r="D1685" t="str">
            <v>泉南郡田尻町吉見</v>
          </cell>
          <cell r="E1685">
            <v>67</v>
          </cell>
        </row>
        <row r="1686">
          <cell r="A1686" t="str">
            <v>H23</v>
          </cell>
          <cell r="B1686" t="str">
            <v>写真</v>
          </cell>
          <cell r="D1686" t="str">
            <v>岸和田市真上町</v>
          </cell>
          <cell r="E1686">
            <v>53</v>
          </cell>
        </row>
        <row r="1687">
          <cell r="A1687" t="str">
            <v>H23</v>
          </cell>
          <cell r="B1687" t="str">
            <v>写真</v>
          </cell>
          <cell r="D1687" t="str">
            <v>岸和田市下松町</v>
          </cell>
          <cell r="E1687">
            <v>61</v>
          </cell>
        </row>
        <row r="1688">
          <cell r="A1688" t="str">
            <v>H23</v>
          </cell>
          <cell r="B1688" t="str">
            <v>写真</v>
          </cell>
          <cell r="D1688" t="str">
            <v>大阪市福島区鷺洲</v>
          </cell>
          <cell r="E1688">
            <v>72</v>
          </cell>
        </row>
        <row r="1689">
          <cell r="A1689" t="str">
            <v>H23</v>
          </cell>
          <cell r="B1689" t="str">
            <v>写真</v>
          </cell>
          <cell r="D1689" t="str">
            <v>岸和田市加守町</v>
          </cell>
          <cell r="E1689">
            <v>60</v>
          </cell>
        </row>
        <row r="1690">
          <cell r="A1690" t="str">
            <v>H23</v>
          </cell>
          <cell r="B1690" t="str">
            <v>写真</v>
          </cell>
          <cell r="D1690" t="str">
            <v>泉佐野市葵町</v>
          </cell>
          <cell r="E1690">
            <v>74</v>
          </cell>
        </row>
        <row r="1691">
          <cell r="A1691" t="str">
            <v>H23</v>
          </cell>
          <cell r="B1691" t="str">
            <v>写真</v>
          </cell>
          <cell r="D1691" t="str">
            <v>岸和田市別所町</v>
          </cell>
          <cell r="E1691">
            <v>81</v>
          </cell>
        </row>
        <row r="1692">
          <cell r="A1692" t="str">
            <v>H23</v>
          </cell>
          <cell r="B1692" t="str">
            <v>写真</v>
          </cell>
          <cell r="D1692" t="str">
            <v>岸和田市別所町</v>
          </cell>
          <cell r="E1692">
            <v>70</v>
          </cell>
        </row>
        <row r="1693">
          <cell r="A1693" t="str">
            <v>H23</v>
          </cell>
          <cell r="B1693" t="str">
            <v>写真</v>
          </cell>
          <cell r="D1693" t="str">
            <v>岸和田市小松里町</v>
          </cell>
          <cell r="E1693">
            <v>76</v>
          </cell>
        </row>
        <row r="1694">
          <cell r="A1694" t="str">
            <v>H23</v>
          </cell>
          <cell r="B1694" t="str">
            <v>俳画</v>
          </cell>
          <cell r="D1694" t="str">
            <v>泉北郡忠岡町忠岡中</v>
          </cell>
          <cell r="E1694">
            <v>66</v>
          </cell>
        </row>
        <row r="1695">
          <cell r="A1695" t="str">
            <v>H23</v>
          </cell>
          <cell r="B1695" t="str">
            <v>俳画</v>
          </cell>
          <cell r="D1695" t="str">
            <v>岸和田市吉井町</v>
          </cell>
          <cell r="E1695">
            <v>86</v>
          </cell>
        </row>
        <row r="1696">
          <cell r="A1696" t="str">
            <v>H23</v>
          </cell>
          <cell r="B1696" t="str">
            <v>俳画</v>
          </cell>
          <cell r="D1696" t="str">
            <v>岸和田市土生町</v>
          </cell>
          <cell r="E1696">
            <v>70</v>
          </cell>
        </row>
        <row r="1697">
          <cell r="A1697" t="str">
            <v>H23</v>
          </cell>
          <cell r="B1697" t="str">
            <v>俳画</v>
          </cell>
          <cell r="D1697" t="str">
            <v>岸和田市上松町</v>
          </cell>
          <cell r="E1697">
            <v>70</v>
          </cell>
        </row>
        <row r="1698">
          <cell r="A1698" t="str">
            <v>H23</v>
          </cell>
          <cell r="B1698" t="str">
            <v>俳画</v>
          </cell>
          <cell r="D1698" t="str">
            <v>岸和田市東ケ丘町</v>
          </cell>
          <cell r="E1698">
            <v>74</v>
          </cell>
        </row>
        <row r="1699">
          <cell r="A1699" t="str">
            <v>H23</v>
          </cell>
          <cell r="B1699" t="str">
            <v>俳画</v>
          </cell>
          <cell r="D1699" t="str">
            <v>岸和田市上野町西</v>
          </cell>
          <cell r="E1699">
            <v>83</v>
          </cell>
        </row>
        <row r="1700">
          <cell r="A1700" t="str">
            <v>H23</v>
          </cell>
          <cell r="B1700" t="str">
            <v>俳画</v>
          </cell>
          <cell r="D1700" t="str">
            <v>岸和田市野田町</v>
          </cell>
          <cell r="E1700">
            <v>67</v>
          </cell>
        </row>
        <row r="1701">
          <cell r="A1701" t="str">
            <v>H23</v>
          </cell>
          <cell r="B1701" t="str">
            <v>俳画</v>
          </cell>
          <cell r="D1701" t="str">
            <v>泉佐野市大宮町</v>
          </cell>
          <cell r="E1701">
            <v>75</v>
          </cell>
        </row>
        <row r="1702">
          <cell r="A1702" t="str">
            <v>H23</v>
          </cell>
          <cell r="B1702" t="str">
            <v>俳画</v>
          </cell>
          <cell r="D1702" t="str">
            <v>岸和田市野田町</v>
          </cell>
          <cell r="E1702">
            <v>70</v>
          </cell>
        </row>
        <row r="1703">
          <cell r="A1703" t="str">
            <v>H23</v>
          </cell>
          <cell r="B1703" t="str">
            <v>俳画</v>
          </cell>
          <cell r="D1703" t="str">
            <v>岸和田市野田町</v>
          </cell>
          <cell r="E1703">
            <v>74</v>
          </cell>
        </row>
        <row r="1704">
          <cell r="A1704" t="str">
            <v>H23</v>
          </cell>
          <cell r="B1704" t="str">
            <v>俳画</v>
          </cell>
          <cell r="D1704" t="str">
            <v>岸和田市野田町</v>
          </cell>
          <cell r="E1704">
            <v>75</v>
          </cell>
        </row>
        <row r="1705">
          <cell r="A1705" t="str">
            <v>H23</v>
          </cell>
          <cell r="B1705" t="str">
            <v>俳画</v>
          </cell>
          <cell r="D1705" t="str">
            <v>泉佐野市市場西</v>
          </cell>
          <cell r="E1705">
            <v>81</v>
          </cell>
        </row>
        <row r="1706">
          <cell r="A1706" t="str">
            <v>H23</v>
          </cell>
          <cell r="B1706" t="str">
            <v>俳画</v>
          </cell>
          <cell r="D1706" t="str">
            <v>岸和田市加守町</v>
          </cell>
          <cell r="E1706">
            <v>82</v>
          </cell>
        </row>
        <row r="1707">
          <cell r="A1707" t="str">
            <v>H23</v>
          </cell>
          <cell r="B1707" t="str">
            <v>俳画</v>
          </cell>
          <cell r="D1707" t="str">
            <v>泉北郡忠岡町馬瀬</v>
          </cell>
          <cell r="E1707">
            <v>63</v>
          </cell>
        </row>
        <row r="1708">
          <cell r="A1708" t="str">
            <v>H23</v>
          </cell>
          <cell r="B1708" t="str">
            <v>俳画</v>
          </cell>
          <cell r="D1708" t="str">
            <v>泉北郡忠岡町忠岡東</v>
          </cell>
          <cell r="E1708">
            <v>63</v>
          </cell>
        </row>
        <row r="1709">
          <cell r="A1709" t="str">
            <v>H23</v>
          </cell>
          <cell r="B1709" t="str">
            <v>俳画</v>
          </cell>
          <cell r="D1709" t="str">
            <v>岸和田市小松里町</v>
          </cell>
          <cell r="E1709">
            <v>78</v>
          </cell>
        </row>
        <row r="1710">
          <cell r="A1710" t="str">
            <v>H23</v>
          </cell>
          <cell r="B1710" t="str">
            <v>俳画</v>
          </cell>
          <cell r="D1710" t="str">
            <v>泉南市信達牧野</v>
          </cell>
          <cell r="E1710">
            <v>71</v>
          </cell>
        </row>
        <row r="1711">
          <cell r="A1711" t="str">
            <v>H23</v>
          </cell>
          <cell r="B1711" t="str">
            <v>俳画</v>
          </cell>
          <cell r="D1711" t="str">
            <v>岸和田市野田町</v>
          </cell>
          <cell r="E1711">
            <v>80</v>
          </cell>
        </row>
        <row r="1712">
          <cell r="A1712" t="str">
            <v>H23</v>
          </cell>
          <cell r="B1712" t="str">
            <v>俳画</v>
          </cell>
          <cell r="D1712" t="str">
            <v>和泉市唐国町</v>
          </cell>
          <cell r="E1712">
            <v>67</v>
          </cell>
        </row>
        <row r="1713">
          <cell r="A1713" t="str">
            <v>H23</v>
          </cell>
          <cell r="B1713" t="str">
            <v>俳画</v>
          </cell>
          <cell r="D1713" t="str">
            <v>岸和田市岡山町</v>
          </cell>
          <cell r="E1713">
            <v>63</v>
          </cell>
        </row>
        <row r="1714">
          <cell r="A1714" t="str">
            <v>H23</v>
          </cell>
          <cell r="B1714" t="str">
            <v>俳画</v>
          </cell>
          <cell r="D1714" t="str">
            <v>岸和田市阿間河滝町</v>
          </cell>
          <cell r="E1714">
            <v>43</v>
          </cell>
        </row>
        <row r="1715">
          <cell r="A1715" t="str">
            <v>H23</v>
          </cell>
          <cell r="B1715" t="str">
            <v>俳画</v>
          </cell>
          <cell r="D1715" t="str">
            <v>岸和田市東ケ丘町</v>
          </cell>
          <cell r="E1715">
            <v>79</v>
          </cell>
        </row>
        <row r="1716">
          <cell r="A1716" t="str">
            <v>H23</v>
          </cell>
          <cell r="B1716" t="str">
            <v>俳画</v>
          </cell>
          <cell r="D1716" t="str">
            <v>岸和田市八阪町</v>
          </cell>
          <cell r="E1716">
            <v>52</v>
          </cell>
        </row>
        <row r="1717">
          <cell r="A1717" t="str">
            <v>H23</v>
          </cell>
          <cell r="B1717" t="str">
            <v>俳画</v>
          </cell>
          <cell r="D1717" t="str">
            <v>岸和田市別所町</v>
          </cell>
          <cell r="E1717">
            <v>74</v>
          </cell>
        </row>
        <row r="1718">
          <cell r="A1718" t="str">
            <v>H23</v>
          </cell>
          <cell r="B1718" t="str">
            <v>俳画</v>
          </cell>
          <cell r="D1718" t="str">
            <v>泉北郡忠岡町高月南</v>
          </cell>
          <cell r="E1718">
            <v>69</v>
          </cell>
        </row>
        <row r="1719">
          <cell r="A1719" t="str">
            <v>H23</v>
          </cell>
          <cell r="B1719" t="str">
            <v>俳画</v>
          </cell>
          <cell r="D1719" t="str">
            <v>泉北郡忠岡町高月北</v>
          </cell>
          <cell r="E1719">
            <v>61</v>
          </cell>
        </row>
        <row r="1720">
          <cell r="A1720" t="str">
            <v>H23</v>
          </cell>
          <cell r="B1720" t="str">
            <v>俳画</v>
          </cell>
          <cell r="D1720" t="str">
            <v>泉佐野市葵町</v>
          </cell>
          <cell r="E1720">
            <v>65</v>
          </cell>
        </row>
        <row r="1721">
          <cell r="A1721" t="str">
            <v>H24</v>
          </cell>
          <cell r="B1721" t="str">
            <v>洋画</v>
          </cell>
          <cell r="D1721" t="str">
            <v>泉佐野市中庄</v>
          </cell>
          <cell r="E1721">
            <v>66</v>
          </cell>
        </row>
        <row r="1722">
          <cell r="A1722" t="str">
            <v>H24</v>
          </cell>
          <cell r="B1722" t="str">
            <v>洋画</v>
          </cell>
          <cell r="D1722" t="str">
            <v>岸和田市岡山町</v>
          </cell>
          <cell r="E1722">
            <v>83</v>
          </cell>
        </row>
        <row r="1723">
          <cell r="A1723" t="str">
            <v>H24</v>
          </cell>
          <cell r="B1723" t="str">
            <v>洋画</v>
          </cell>
          <cell r="D1723" t="str">
            <v>東京都武蔵村山市学園</v>
          </cell>
          <cell r="E1723">
            <v>72</v>
          </cell>
        </row>
        <row r="1724">
          <cell r="A1724" t="str">
            <v>H24</v>
          </cell>
          <cell r="B1724" t="str">
            <v>洋画</v>
          </cell>
          <cell r="D1724" t="str">
            <v>和泉市上町</v>
          </cell>
          <cell r="E1724">
            <v>70</v>
          </cell>
        </row>
        <row r="1725">
          <cell r="A1725" t="str">
            <v>H24</v>
          </cell>
          <cell r="B1725" t="str">
            <v>洋画</v>
          </cell>
          <cell r="D1725" t="str">
            <v>岸和田市尾生町</v>
          </cell>
          <cell r="E1725">
            <v>64</v>
          </cell>
        </row>
        <row r="1726">
          <cell r="A1726" t="str">
            <v>H24</v>
          </cell>
          <cell r="B1726" t="str">
            <v>洋画</v>
          </cell>
          <cell r="D1726" t="str">
            <v>枚方市黄金野</v>
          </cell>
          <cell r="E1726">
            <v>82</v>
          </cell>
        </row>
        <row r="1727">
          <cell r="A1727" t="str">
            <v>H24</v>
          </cell>
          <cell r="B1727" t="str">
            <v>洋画</v>
          </cell>
          <cell r="D1727" t="str">
            <v>泉南郡熊取町山の手台</v>
          </cell>
          <cell r="E1727">
            <v>64</v>
          </cell>
        </row>
        <row r="1728">
          <cell r="A1728" t="str">
            <v>H24</v>
          </cell>
          <cell r="B1728" t="str">
            <v>洋画</v>
          </cell>
          <cell r="D1728" t="str">
            <v>岸和田市加守町</v>
          </cell>
          <cell r="E1728">
            <v>75</v>
          </cell>
        </row>
        <row r="1729">
          <cell r="A1729" t="str">
            <v>H24</v>
          </cell>
          <cell r="B1729" t="str">
            <v>洋画</v>
          </cell>
          <cell r="D1729" t="str">
            <v>泉大津市曽根町</v>
          </cell>
          <cell r="E1729">
            <v>58</v>
          </cell>
        </row>
        <row r="1730">
          <cell r="A1730" t="str">
            <v>H24</v>
          </cell>
          <cell r="B1730" t="str">
            <v>洋画</v>
          </cell>
          <cell r="D1730" t="str">
            <v>阪南市舞</v>
          </cell>
          <cell r="E1730">
            <v>62</v>
          </cell>
        </row>
        <row r="1731">
          <cell r="A1731" t="str">
            <v>H24</v>
          </cell>
          <cell r="B1731" t="str">
            <v>洋画</v>
          </cell>
          <cell r="D1731" t="str">
            <v>岸和田市小松里町</v>
          </cell>
          <cell r="E1731">
            <v>77</v>
          </cell>
        </row>
        <row r="1732">
          <cell r="A1732" t="str">
            <v>H24</v>
          </cell>
          <cell r="B1732" t="str">
            <v>洋画</v>
          </cell>
          <cell r="D1732" t="str">
            <v>岸和田市下池田町</v>
          </cell>
          <cell r="E1732">
            <v>79</v>
          </cell>
        </row>
        <row r="1733">
          <cell r="A1733" t="str">
            <v>H24</v>
          </cell>
          <cell r="B1733" t="str">
            <v>洋画</v>
          </cell>
          <cell r="D1733" t="str">
            <v>泉南市信達市場</v>
          </cell>
          <cell r="E1733">
            <v>68</v>
          </cell>
        </row>
        <row r="1734">
          <cell r="A1734" t="str">
            <v>H24</v>
          </cell>
          <cell r="B1734" t="str">
            <v>洋画</v>
          </cell>
          <cell r="D1734" t="str">
            <v>和歌山県紀の川市田中馬場</v>
          </cell>
          <cell r="E1734">
            <v>58</v>
          </cell>
        </row>
        <row r="1735">
          <cell r="A1735" t="str">
            <v>H24</v>
          </cell>
          <cell r="B1735" t="str">
            <v>洋画</v>
          </cell>
          <cell r="D1735" t="str">
            <v>阪南市光陽台</v>
          </cell>
          <cell r="E1735">
            <v>65</v>
          </cell>
        </row>
        <row r="1736">
          <cell r="A1736" t="str">
            <v>H24</v>
          </cell>
          <cell r="B1736" t="str">
            <v>洋画</v>
          </cell>
          <cell r="D1736" t="str">
            <v>阪南市桃の木台</v>
          </cell>
          <cell r="E1736">
            <v>62</v>
          </cell>
        </row>
        <row r="1737">
          <cell r="A1737" t="str">
            <v>H24</v>
          </cell>
          <cell r="B1737" t="str">
            <v>洋画</v>
          </cell>
          <cell r="D1737" t="str">
            <v>阪南市自然田</v>
          </cell>
          <cell r="E1737">
            <v>73</v>
          </cell>
        </row>
        <row r="1738">
          <cell r="A1738" t="str">
            <v>H24</v>
          </cell>
          <cell r="B1738" t="str">
            <v>洋画</v>
          </cell>
          <cell r="D1738" t="str">
            <v>泉南郡熊取町山の手台</v>
          </cell>
          <cell r="E1738">
            <v>76</v>
          </cell>
        </row>
        <row r="1739">
          <cell r="A1739" t="str">
            <v>H24</v>
          </cell>
          <cell r="B1739" t="str">
            <v>洋画</v>
          </cell>
          <cell r="D1739" t="str">
            <v>岸和田市加守町１－１７－２２</v>
          </cell>
          <cell r="E1739">
            <v>70</v>
          </cell>
        </row>
        <row r="1740">
          <cell r="A1740" t="str">
            <v>H24</v>
          </cell>
          <cell r="B1740" t="str">
            <v>洋画</v>
          </cell>
          <cell r="D1740" t="str">
            <v>泉大津市森町</v>
          </cell>
          <cell r="E1740">
            <v>72</v>
          </cell>
        </row>
        <row r="1741">
          <cell r="A1741" t="str">
            <v>H24</v>
          </cell>
          <cell r="B1741" t="str">
            <v>洋画</v>
          </cell>
          <cell r="D1741" t="str">
            <v>泉南郡熊取町山の手台</v>
          </cell>
          <cell r="E1741">
            <v>69</v>
          </cell>
        </row>
        <row r="1742">
          <cell r="A1742" t="str">
            <v>H24</v>
          </cell>
          <cell r="B1742" t="str">
            <v>洋画</v>
          </cell>
          <cell r="D1742" t="str">
            <v>岸和田市内畑町</v>
          </cell>
          <cell r="E1742">
            <v>63</v>
          </cell>
        </row>
        <row r="1743">
          <cell r="A1743" t="str">
            <v>H24</v>
          </cell>
          <cell r="B1743" t="str">
            <v>洋画</v>
          </cell>
          <cell r="D1743" t="str">
            <v>岸和田市上松町</v>
          </cell>
          <cell r="E1743">
            <v>71</v>
          </cell>
        </row>
        <row r="1744">
          <cell r="A1744" t="str">
            <v>H24</v>
          </cell>
          <cell r="B1744" t="str">
            <v>洋画</v>
          </cell>
          <cell r="D1744" t="str">
            <v>岸和田市下野町</v>
          </cell>
          <cell r="E1744">
            <v>60</v>
          </cell>
        </row>
        <row r="1745">
          <cell r="A1745" t="str">
            <v>H24</v>
          </cell>
          <cell r="B1745" t="str">
            <v>洋画</v>
          </cell>
          <cell r="D1745" t="str">
            <v>岸和田市大町</v>
          </cell>
          <cell r="E1745">
            <v>69</v>
          </cell>
        </row>
        <row r="1746">
          <cell r="A1746" t="str">
            <v>H24</v>
          </cell>
          <cell r="B1746" t="str">
            <v>洋画</v>
          </cell>
          <cell r="D1746" t="str">
            <v>泉南郡岬町淡輪</v>
          </cell>
          <cell r="E1746">
            <v>69</v>
          </cell>
        </row>
        <row r="1747">
          <cell r="A1747" t="str">
            <v>H24</v>
          </cell>
          <cell r="B1747" t="str">
            <v>洋画</v>
          </cell>
          <cell r="D1747" t="str">
            <v>阪南市さつき台</v>
          </cell>
          <cell r="E1747">
            <v>71</v>
          </cell>
        </row>
        <row r="1748">
          <cell r="A1748" t="str">
            <v>H24</v>
          </cell>
          <cell r="B1748" t="str">
            <v>洋画</v>
          </cell>
          <cell r="D1748" t="str">
            <v>高石市綾園</v>
          </cell>
          <cell r="E1748">
            <v>76</v>
          </cell>
        </row>
        <row r="1749">
          <cell r="A1749" t="str">
            <v>H24</v>
          </cell>
          <cell r="B1749" t="str">
            <v>洋画</v>
          </cell>
          <cell r="D1749" t="str">
            <v>和泉市緑ケ丘</v>
          </cell>
          <cell r="E1749">
            <v>65</v>
          </cell>
        </row>
        <row r="1750">
          <cell r="A1750" t="str">
            <v>H24</v>
          </cell>
          <cell r="B1750" t="str">
            <v>洋画</v>
          </cell>
          <cell r="D1750" t="str">
            <v>岸和田市西之内町</v>
          </cell>
          <cell r="E1750">
            <v>65</v>
          </cell>
        </row>
        <row r="1751">
          <cell r="A1751" t="str">
            <v>H24</v>
          </cell>
          <cell r="B1751" t="str">
            <v>洋画</v>
          </cell>
          <cell r="D1751" t="str">
            <v>和泉市光明台</v>
          </cell>
          <cell r="E1751">
            <v>71</v>
          </cell>
        </row>
        <row r="1752">
          <cell r="A1752" t="str">
            <v>H24</v>
          </cell>
          <cell r="B1752" t="str">
            <v>洋画</v>
          </cell>
          <cell r="D1752" t="str">
            <v>和泉市光明台</v>
          </cell>
          <cell r="E1752">
            <v>62</v>
          </cell>
        </row>
        <row r="1753">
          <cell r="A1753" t="str">
            <v>H24</v>
          </cell>
          <cell r="B1753" t="str">
            <v>洋画</v>
          </cell>
          <cell r="D1753" t="str">
            <v>堺市北区新金岡町</v>
          </cell>
          <cell r="E1753">
            <v>70</v>
          </cell>
        </row>
        <row r="1754">
          <cell r="A1754" t="str">
            <v>H24</v>
          </cell>
          <cell r="B1754" t="str">
            <v>洋画</v>
          </cell>
          <cell r="D1754" t="str">
            <v>阪南市舞</v>
          </cell>
          <cell r="E1754">
            <v>72</v>
          </cell>
        </row>
        <row r="1755">
          <cell r="A1755" t="str">
            <v>H24</v>
          </cell>
          <cell r="B1755" t="str">
            <v>洋画</v>
          </cell>
          <cell r="D1755" t="str">
            <v>和歌山県和歌山市中之島</v>
          </cell>
          <cell r="E1755">
            <v>65</v>
          </cell>
        </row>
        <row r="1756">
          <cell r="A1756" t="str">
            <v>H24</v>
          </cell>
          <cell r="B1756" t="str">
            <v>洋画</v>
          </cell>
          <cell r="D1756" t="str">
            <v>岸和田市小松里町</v>
          </cell>
          <cell r="E1756">
            <v>78</v>
          </cell>
        </row>
        <row r="1757">
          <cell r="A1757" t="str">
            <v>H24</v>
          </cell>
          <cell r="B1757" t="str">
            <v>洋画</v>
          </cell>
          <cell r="D1757" t="str">
            <v>大阪市平野区瓜破東</v>
          </cell>
          <cell r="E1757">
            <v>75</v>
          </cell>
        </row>
        <row r="1758">
          <cell r="A1758" t="str">
            <v>H24</v>
          </cell>
          <cell r="B1758" t="str">
            <v>洋画</v>
          </cell>
          <cell r="D1758" t="str">
            <v>高石市加茂</v>
          </cell>
          <cell r="E1758">
            <v>77</v>
          </cell>
        </row>
        <row r="1759">
          <cell r="A1759" t="str">
            <v>H24</v>
          </cell>
          <cell r="B1759" t="str">
            <v>洋画</v>
          </cell>
          <cell r="D1759" t="str">
            <v>岸和田市大町</v>
          </cell>
          <cell r="E1759">
            <v>70</v>
          </cell>
        </row>
        <row r="1760">
          <cell r="A1760" t="str">
            <v>H24</v>
          </cell>
          <cell r="B1760" t="str">
            <v>洋画</v>
          </cell>
          <cell r="D1760" t="str">
            <v>岸和田市土生滝町</v>
          </cell>
          <cell r="E1760">
            <v>57</v>
          </cell>
        </row>
        <row r="1761">
          <cell r="A1761" t="str">
            <v>H24</v>
          </cell>
          <cell r="B1761" t="str">
            <v>洋画</v>
          </cell>
          <cell r="D1761" t="str">
            <v>岸和田市葛城町</v>
          </cell>
          <cell r="E1761">
            <v>83</v>
          </cell>
        </row>
        <row r="1762">
          <cell r="A1762" t="str">
            <v>H24</v>
          </cell>
          <cell r="B1762" t="str">
            <v>洋画</v>
          </cell>
          <cell r="D1762" t="str">
            <v>岸和田市葛城町</v>
          </cell>
          <cell r="E1762">
            <v>87</v>
          </cell>
        </row>
        <row r="1763">
          <cell r="A1763" t="str">
            <v>H24</v>
          </cell>
          <cell r="B1763" t="str">
            <v>洋画</v>
          </cell>
          <cell r="D1763" t="str">
            <v>岸和田市河合町</v>
          </cell>
          <cell r="E1763">
            <v>61</v>
          </cell>
        </row>
        <row r="1764">
          <cell r="A1764" t="str">
            <v>H24</v>
          </cell>
          <cell r="B1764" t="str">
            <v>洋画</v>
          </cell>
          <cell r="D1764" t="str">
            <v>岸和田市上松町</v>
          </cell>
          <cell r="E1764">
            <v>61</v>
          </cell>
        </row>
        <row r="1765">
          <cell r="A1765" t="str">
            <v>H24</v>
          </cell>
          <cell r="B1765" t="str">
            <v>洋画</v>
          </cell>
          <cell r="D1765" t="str">
            <v>泉北郡忠岡町忠岡中</v>
          </cell>
          <cell r="E1765">
            <v>70</v>
          </cell>
        </row>
        <row r="1766">
          <cell r="A1766" t="str">
            <v>H24</v>
          </cell>
          <cell r="B1766" t="str">
            <v>洋画</v>
          </cell>
          <cell r="D1766" t="str">
            <v>泉佐野市中庄</v>
          </cell>
          <cell r="E1766">
            <v>62</v>
          </cell>
        </row>
        <row r="1767">
          <cell r="A1767" t="str">
            <v>H24</v>
          </cell>
          <cell r="B1767" t="str">
            <v>洋画</v>
          </cell>
          <cell r="D1767" t="str">
            <v>泉南郡熊取町希望が丘</v>
          </cell>
          <cell r="E1767">
            <v>68</v>
          </cell>
        </row>
        <row r="1768">
          <cell r="A1768" t="str">
            <v>H24</v>
          </cell>
          <cell r="B1768" t="str">
            <v>洋画</v>
          </cell>
          <cell r="D1768" t="str">
            <v>岸和田市東ケ丘町</v>
          </cell>
          <cell r="E1768">
            <v>67</v>
          </cell>
        </row>
        <row r="1769">
          <cell r="A1769" t="str">
            <v>H24</v>
          </cell>
          <cell r="B1769" t="str">
            <v>洋画</v>
          </cell>
          <cell r="D1769" t="str">
            <v>泉南郡熊取町山の手台</v>
          </cell>
          <cell r="E1769">
            <v>70</v>
          </cell>
        </row>
        <row r="1770">
          <cell r="A1770" t="str">
            <v>H24</v>
          </cell>
          <cell r="B1770" t="str">
            <v>洋画</v>
          </cell>
          <cell r="D1770" t="str">
            <v>岸和田市畑町</v>
          </cell>
          <cell r="E1770">
            <v>70</v>
          </cell>
        </row>
        <row r="1771">
          <cell r="A1771" t="str">
            <v>H24</v>
          </cell>
          <cell r="B1771" t="str">
            <v>洋画</v>
          </cell>
          <cell r="D1771" t="str">
            <v>岸和田市行遇町</v>
          </cell>
          <cell r="E1771">
            <v>63</v>
          </cell>
        </row>
        <row r="1772">
          <cell r="A1772" t="str">
            <v>H24</v>
          </cell>
          <cell r="B1772" t="str">
            <v>洋画</v>
          </cell>
          <cell r="D1772" t="str">
            <v>泉南市新家</v>
          </cell>
          <cell r="E1772">
            <v>64</v>
          </cell>
        </row>
        <row r="1773">
          <cell r="A1773" t="str">
            <v>H24</v>
          </cell>
          <cell r="B1773" t="str">
            <v>洋画</v>
          </cell>
          <cell r="D1773" t="str">
            <v>岸和田市門前町</v>
          </cell>
          <cell r="E1773">
            <v>71</v>
          </cell>
        </row>
        <row r="1774">
          <cell r="A1774" t="str">
            <v>H24</v>
          </cell>
          <cell r="B1774" t="str">
            <v>洋画</v>
          </cell>
          <cell r="D1774" t="str">
            <v>泉南市男里</v>
          </cell>
          <cell r="E1774">
            <v>63</v>
          </cell>
        </row>
        <row r="1775">
          <cell r="A1775" t="str">
            <v>H24</v>
          </cell>
          <cell r="B1775" t="str">
            <v>洋画</v>
          </cell>
          <cell r="D1775" t="str">
            <v>岸和田市尾生町</v>
          </cell>
          <cell r="E1775">
            <v>64</v>
          </cell>
        </row>
        <row r="1776">
          <cell r="A1776" t="str">
            <v>H24</v>
          </cell>
          <cell r="B1776" t="str">
            <v>洋画</v>
          </cell>
          <cell r="D1776" t="str">
            <v>岸和田市葛城町</v>
          </cell>
          <cell r="E1776">
            <v>79</v>
          </cell>
        </row>
        <row r="1777">
          <cell r="A1777" t="str">
            <v>H24</v>
          </cell>
          <cell r="B1777" t="str">
            <v>洋画</v>
          </cell>
          <cell r="D1777" t="str">
            <v>岸和田市流木町</v>
          </cell>
          <cell r="E1777">
            <v>62</v>
          </cell>
        </row>
        <row r="1778">
          <cell r="A1778" t="str">
            <v>H24</v>
          </cell>
          <cell r="B1778" t="str">
            <v>洋画</v>
          </cell>
          <cell r="D1778" t="str">
            <v>岸和田市中之浜町</v>
          </cell>
          <cell r="E1778">
            <v>65</v>
          </cell>
        </row>
        <row r="1779">
          <cell r="A1779" t="str">
            <v>H24</v>
          </cell>
          <cell r="B1779" t="str">
            <v>洋画</v>
          </cell>
          <cell r="D1779" t="str">
            <v>泉大津市曽根町</v>
          </cell>
          <cell r="E1779">
            <v>58</v>
          </cell>
        </row>
        <row r="1780">
          <cell r="A1780" t="str">
            <v>H24</v>
          </cell>
          <cell r="B1780" t="str">
            <v>洋画</v>
          </cell>
          <cell r="D1780" t="str">
            <v>岸和田市大町</v>
          </cell>
          <cell r="E1780">
            <v>68</v>
          </cell>
        </row>
        <row r="1781">
          <cell r="A1781" t="str">
            <v>H24</v>
          </cell>
          <cell r="B1781" t="str">
            <v>洋画</v>
          </cell>
          <cell r="D1781" t="str">
            <v>岸和田市池尻町</v>
          </cell>
          <cell r="E1781">
            <v>69</v>
          </cell>
        </row>
        <row r="1782">
          <cell r="A1782" t="str">
            <v>H24</v>
          </cell>
          <cell r="B1782" t="str">
            <v>洋画</v>
          </cell>
          <cell r="D1782" t="str">
            <v>和泉市はつが野</v>
          </cell>
          <cell r="E1782">
            <v>91</v>
          </cell>
        </row>
        <row r="1783">
          <cell r="A1783" t="str">
            <v>H24</v>
          </cell>
          <cell r="B1783" t="str">
            <v>洋画</v>
          </cell>
          <cell r="D1783" t="str">
            <v>阪南市舞</v>
          </cell>
          <cell r="E1783">
            <v>67</v>
          </cell>
        </row>
        <row r="1784">
          <cell r="A1784" t="str">
            <v>H24</v>
          </cell>
          <cell r="B1784" t="str">
            <v>洋画</v>
          </cell>
          <cell r="D1784" t="str">
            <v>岸和田市春木旭町</v>
          </cell>
          <cell r="E1784">
            <v>66</v>
          </cell>
        </row>
        <row r="1785">
          <cell r="A1785" t="str">
            <v>H24</v>
          </cell>
          <cell r="B1785" t="str">
            <v>洋画</v>
          </cell>
          <cell r="D1785" t="str">
            <v>岸和田市藤井町</v>
          </cell>
          <cell r="E1785">
            <v>58</v>
          </cell>
        </row>
        <row r="1786">
          <cell r="A1786" t="str">
            <v>H24</v>
          </cell>
          <cell r="B1786" t="str">
            <v>洋画</v>
          </cell>
          <cell r="D1786" t="str">
            <v>岸和田市今木町</v>
          </cell>
          <cell r="E1786">
            <v>71</v>
          </cell>
        </row>
        <row r="1787">
          <cell r="A1787" t="str">
            <v>H24</v>
          </cell>
          <cell r="B1787" t="str">
            <v>洋画</v>
          </cell>
          <cell r="D1787" t="str">
            <v>岸和田市稲葉町</v>
          </cell>
          <cell r="E1787">
            <v>63</v>
          </cell>
        </row>
        <row r="1788">
          <cell r="A1788" t="str">
            <v>H24</v>
          </cell>
          <cell r="B1788" t="str">
            <v>洋画</v>
          </cell>
          <cell r="D1788" t="str">
            <v>泉佐野市葵町</v>
          </cell>
          <cell r="E1788">
            <v>73</v>
          </cell>
        </row>
        <row r="1789">
          <cell r="A1789" t="str">
            <v>H24</v>
          </cell>
          <cell r="B1789" t="str">
            <v>洋画</v>
          </cell>
          <cell r="D1789" t="str">
            <v>岸和田市額原町</v>
          </cell>
          <cell r="E1789">
            <v>68</v>
          </cell>
        </row>
        <row r="1790">
          <cell r="A1790" t="str">
            <v>H24</v>
          </cell>
          <cell r="B1790" t="str">
            <v>洋画</v>
          </cell>
          <cell r="D1790" t="str">
            <v>阪南市緑ケ丘</v>
          </cell>
          <cell r="E1790">
            <v>55</v>
          </cell>
        </row>
        <row r="1791">
          <cell r="A1791" t="str">
            <v>H24</v>
          </cell>
          <cell r="B1791" t="str">
            <v>洋画</v>
          </cell>
          <cell r="D1791" t="str">
            <v>泉南市新家</v>
          </cell>
          <cell r="E1791">
            <v>63</v>
          </cell>
        </row>
        <row r="1792">
          <cell r="A1792" t="str">
            <v>H24</v>
          </cell>
          <cell r="B1792" t="str">
            <v>洋画</v>
          </cell>
          <cell r="D1792" t="str">
            <v>岸和田市荒木町</v>
          </cell>
          <cell r="E1792">
            <v>78</v>
          </cell>
        </row>
        <row r="1793">
          <cell r="A1793" t="str">
            <v>H24</v>
          </cell>
          <cell r="B1793" t="str">
            <v>洋画</v>
          </cell>
          <cell r="D1793" t="str">
            <v>堺市中区福田</v>
          </cell>
          <cell r="E1793">
            <v>75</v>
          </cell>
        </row>
        <row r="1794">
          <cell r="A1794" t="str">
            <v>H24</v>
          </cell>
          <cell r="B1794" t="str">
            <v>洋画</v>
          </cell>
          <cell r="D1794" t="str">
            <v>泉南郡岬町深日</v>
          </cell>
          <cell r="E1794">
            <v>66</v>
          </cell>
        </row>
        <row r="1795">
          <cell r="A1795" t="str">
            <v>H24</v>
          </cell>
          <cell r="B1795" t="str">
            <v>洋画</v>
          </cell>
          <cell r="D1795" t="str">
            <v>和泉市光明台</v>
          </cell>
          <cell r="E1795">
            <v>67</v>
          </cell>
        </row>
        <row r="1796">
          <cell r="A1796" t="str">
            <v>H24</v>
          </cell>
          <cell r="B1796" t="str">
            <v>洋画</v>
          </cell>
          <cell r="D1796" t="str">
            <v>岸和田市上松町</v>
          </cell>
          <cell r="E1796">
            <v>68</v>
          </cell>
        </row>
        <row r="1797">
          <cell r="A1797" t="str">
            <v>H24</v>
          </cell>
          <cell r="B1797" t="str">
            <v>洋画</v>
          </cell>
          <cell r="D1797" t="str">
            <v>阪南市鳥取中</v>
          </cell>
          <cell r="E1797">
            <v>74</v>
          </cell>
        </row>
        <row r="1798">
          <cell r="A1798" t="str">
            <v>H24</v>
          </cell>
          <cell r="B1798" t="str">
            <v>洋画</v>
          </cell>
          <cell r="D1798" t="str">
            <v>阪南市舞</v>
          </cell>
          <cell r="E1798">
            <v>68</v>
          </cell>
        </row>
        <row r="1799">
          <cell r="A1799" t="str">
            <v>H24</v>
          </cell>
          <cell r="B1799" t="str">
            <v>洋画</v>
          </cell>
          <cell r="D1799" t="str">
            <v>岸和田市南上町</v>
          </cell>
          <cell r="E1799">
            <v>76</v>
          </cell>
        </row>
        <row r="1800">
          <cell r="A1800" t="str">
            <v>H24</v>
          </cell>
          <cell r="B1800" t="str">
            <v>洋画</v>
          </cell>
          <cell r="D1800" t="str">
            <v>高石市加茂</v>
          </cell>
          <cell r="E1800">
            <v>67</v>
          </cell>
        </row>
        <row r="1801">
          <cell r="A1801" t="str">
            <v>H24</v>
          </cell>
          <cell r="B1801" t="str">
            <v>洋画</v>
          </cell>
          <cell r="D1801" t="str">
            <v>岸和田市小松里町</v>
          </cell>
          <cell r="E1801">
            <v>29</v>
          </cell>
        </row>
        <row r="1802">
          <cell r="A1802" t="str">
            <v>H24</v>
          </cell>
          <cell r="B1802" t="str">
            <v>洋画</v>
          </cell>
          <cell r="D1802" t="str">
            <v>岸和田市東ケ丘町</v>
          </cell>
          <cell r="E1802">
            <v>67</v>
          </cell>
        </row>
        <row r="1803">
          <cell r="A1803" t="str">
            <v>H24</v>
          </cell>
          <cell r="B1803" t="str">
            <v>洋画</v>
          </cell>
          <cell r="D1803" t="str">
            <v>岸和田市東ケ丘町</v>
          </cell>
          <cell r="E1803">
            <v>68</v>
          </cell>
        </row>
        <row r="1804">
          <cell r="A1804" t="str">
            <v>H24</v>
          </cell>
          <cell r="B1804" t="str">
            <v>洋画</v>
          </cell>
          <cell r="D1804" t="str">
            <v>岸和田市東ケ丘町</v>
          </cell>
          <cell r="E1804">
            <v>84</v>
          </cell>
        </row>
        <row r="1805">
          <cell r="A1805" t="str">
            <v>H24</v>
          </cell>
          <cell r="B1805" t="str">
            <v>洋画</v>
          </cell>
          <cell r="D1805" t="str">
            <v>岸和田市上松町</v>
          </cell>
          <cell r="E1805">
            <v>73</v>
          </cell>
        </row>
        <row r="1806">
          <cell r="A1806" t="str">
            <v>H24</v>
          </cell>
          <cell r="B1806" t="str">
            <v>洋画</v>
          </cell>
          <cell r="D1806" t="str">
            <v>岸和田市加守町</v>
          </cell>
          <cell r="E1806">
            <v>75</v>
          </cell>
        </row>
        <row r="1807">
          <cell r="A1807" t="str">
            <v>H24</v>
          </cell>
          <cell r="B1807" t="str">
            <v>洋画</v>
          </cell>
          <cell r="D1807" t="str">
            <v>和泉市和気町</v>
          </cell>
          <cell r="E1807">
            <v>60</v>
          </cell>
        </row>
        <row r="1808">
          <cell r="A1808" t="str">
            <v>H24</v>
          </cell>
          <cell r="B1808" t="str">
            <v>洋画</v>
          </cell>
          <cell r="D1808" t="str">
            <v>和泉市唐国町</v>
          </cell>
          <cell r="E1808">
            <v>72</v>
          </cell>
        </row>
        <row r="1809">
          <cell r="A1809" t="str">
            <v>H24</v>
          </cell>
          <cell r="B1809" t="str">
            <v>洋画</v>
          </cell>
          <cell r="D1809" t="str">
            <v>岸和田市小松里町</v>
          </cell>
          <cell r="E1809">
            <v>85</v>
          </cell>
        </row>
        <row r="1810">
          <cell r="A1810" t="str">
            <v>H24</v>
          </cell>
          <cell r="B1810" t="str">
            <v>洋画</v>
          </cell>
          <cell r="D1810" t="str">
            <v>貝塚市久保</v>
          </cell>
          <cell r="E1810">
            <v>64</v>
          </cell>
        </row>
        <row r="1811">
          <cell r="A1811" t="str">
            <v>H24</v>
          </cell>
          <cell r="B1811" t="str">
            <v>洋画</v>
          </cell>
          <cell r="D1811" t="str">
            <v>和泉市伯太町</v>
          </cell>
          <cell r="E1811">
            <v>63</v>
          </cell>
        </row>
        <row r="1812">
          <cell r="A1812" t="str">
            <v>H24</v>
          </cell>
          <cell r="B1812" t="str">
            <v>洋画</v>
          </cell>
          <cell r="D1812" t="str">
            <v>岸和田市春木元町</v>
          </cell>
          <cell r="E1812">
            <v>26</v>
          </cell>
        </row>
        <row r="1813">
          <cell r="A1813" t="str">
            <v>H24</v>
          </cell>
          <cell r="B1813" t="str">
            <v>洋画</v>
          </cell>
          <cell r="D1813" t="str">
            <v>和泉市和気町</v>
          </cell>
          <cell r="E1813">
            <v>77</v>
          </cell>
        </row>
        <row r="1814">
          <cell r="A1814" t="str">
            <v>H24</v>
          </cell>
          <cell r="B1814" t="str">
            <v>洋画</v>
          </cell>
          <cell r="D1814" t="str">
            <v>岸和田市箕土路町</v>
          </cell>
          <cell r="E1814">
            <v>70</v>
          </cell>
        </row>
        <row r="1815">
          <cell r="A1815" t="str">
            <v>H24</v>
          </cell>
          <cell r="B1815" t="str">
            <v>洋画</v>
          </cell>
          <cell r="D1815" t="str">
            <v>岸和田市岸野町</v>
          </cell>
          <cell r="E1815">
            <v>74</v>
          </cell>
        </row>
        <row r="1816">
          <cell r="A1816" t="str">
            <v>H24</v>
          </cell>
          <cell r="B1816" t="str">
            <v>洋画</v>
          </cell>
          <cell r="D1816" t="str">
            <v>和泉市春木川町</v>
          </cell>
          <cell r="E1816">
            <v>84</v>
          </cell>
        </row>
        <row r="1817">
          <cell r="A1817" t="str">
            <v>H24</v>
          </cell>
          <cell r="B1817" t="str">
            <v>洋画</v>
          </cell>
          <cell r="D1817" t="str">
            <v>泉大津市我孫子</v>
          </cell>
          <cell r="E1817">
            <v>70</v>
          </cell>
        </row>
        <row r="1818">
          <cell r="A1818" t="str">
            <v>H24</v>
          </cell>
          <cell r="B1818" t="str">
            <v>洋画</v>
          </cell>
          <cell r="D1818" t="str">
            <v>岸和田市下野町</v>
          </cell>
          <cell r="E1818">
            <v>77</v>
          </cell>
        </row>
        <row r="1819">
          <cell r="A1819" t="str">
            <v>H24</v>
          </cell>
          <cell r="B1819" t="str">
            <v>洋画</v>
          </cell>
          <cell r="D1819" t="str">
            <v>岸和田市春木旭町</v>
          </cell>
          <cell r="E1819">
            <v>59</v>
          </cell>
        </row>
        <row r="1820">
          <cell r="A1820" t="str">
            <v>H24</v>
          </cell>
          <cell r="B1820" t="str">
            <v>洋画</v>
          </cell>
          <cell r="D1820" t="str">
            <v>岸和田市尾生町</v>
          </cell>
          <cell r="E1820">
            <v>51</v>
          </cell>
        </row>
        <row r="1821">
          <cell r="A1821" t="str">
            <v>H24</v>
          </cell>
          <cell r="B1821" t="str">
            <v>陶芸</v>
          </cell>
          <cell r="D1821" t="str">
            <v>堺市中区深阪</v>
          </cell>
          <cell r="E1821">
            <v>69</v>
          </cell>
        </row>
        <row r="1822">
          <cell r="A1822" t="str">
            <v>H24</v>
          </cell>
          <cell r="B1822" t="str">
            <v>陶芸</v>
          </cell>
          <cell r="D1822" t="str">
            <v>岸和田市春木宮本町</v>
          </cell>
          <cell r="E1822">
            <v>67</v>
          </cell>
        </row>
        <row r="1823">
          <cell r="A1823" t="str">
            <v>H24</v>
          </cell>
          <cell r="B1823" t="str">
            <v>陶芸</v>
          </cell>
          <cell r="D1823" t="str">
            <v>岸和田市下池田町</v>
          </cell>
          <cell r="E1823">
            <v>61</v>
          </cell>
        </row>
        <row r="1824">
          <cell r="A1824" t="str">
            <v>H24</v>
          </cell>
          <cell r="B1824" t="str">
            <v>陶芸</v>
          </cell>
          <cell r="D1824" t="str">
            <v>和歌山県和歌山市西庄</v>
          </cell>
          <cell r="E1824">
            <v>66</v>
          </cell>
        </row>
        <row r="1825">
          <cell r="A1825" t="str">
            <v>H24</v>
          </cell>
          <cell r="B1825" t="str">
            <v>陶芸</v>
          </cell>
          <cell r="D1825" t="str">
            <v>和泉市光明台</v>
          </cell>
          <cell r="E1825">
            <v>63</v>
          </cell>
        </row>
        <row r="1826">
          <cell r="A1826" t="str">
            <v>H24</v>
          </cell>
          <cell r="B1826" t="str">
            <v>陶芸</v>
          </cell>
          <cell r="D1826" t="str">
            <v>岸和田市神須屋町</v>
          </cell>
          <cell r="E1826">
            <v>87</v>
          </cell>
        </row>
        <row r="1827">
          <cell r="A1827" t="str">
            <v>H24</v>
          </cell>
          <cell r="B1827" t="str">
            <v>陶芸</v>
          </cell>
          <cell r="D1827" t="str">
            <v>和泉市山荘町</v>
          </cell>
          <cell r="E1827">
            <v>71</v>
          </cell>
        </row>
        <row r="1828">
          <cell r="A1828" t="str">
            <v>H24</v>
          </cell>
          <cell r="B1828" t="str">
            <v>陶芸</v>
          </cell>
          <cell r="D1828" t="str">
            <v>和泉市上町</v>
          </cell>
          <cell r="E1828">
            <v>73</v>
          </cell>
        </row>
        <row r="1829">
          <cell r="A1829" t="str">
            <v>H24</v>
          </cell>
          <cell r="B1829" t="str">
            <v>陶芸</v>
          </cell>
          <cell r="D1829" t="str">
            <v>貝塚市三ツ松</v>
          </cell>
          <cell r="E1829">
            <v>66</v>
          </cell>
        </row>
        <row r="1830">
          <cell r="A1830" t="str">
            <v>H24</v>
          </cell>
          <cell r="B1830" t="str">
            <v>陶芸</v>
          </cell>
          <cell r="D1830" t="str">
            <v>河内長野市荘園町</v>
          </cell>
          <cell r="E1830">
            <v>68</v>
          </cell>
        </row>
        <row r="1831">
          <cell r="A1831" t="str">
            <v>H24</v>
          </cell>
          <cell r="B1831" t="str">
            <v>陶芸</v>
          </cell>
          <cell r="D1831" t="str">
            <v>貝塚市石才</v>
          </cell>
          <cell r="E1831">
            <v>58</v>
          </cell>
        </row>
        <row r="1832">
          <cell r="A1832" t="str">
            <v>H24</v>
          </cell>
          <cell r="B1832" t="str">
            <v>陶芸</v>
          </cell>
          <cell r="D1832" t="str">
            <v>岸和田市宮本町</v>
          </cell>
          <cell r="E1832">
            <v>74</v>
          </cell>
        </row>
        <row r="1833">
          <cell r="A1833" t="str">
            <v>H24</v>
          </cell>
          <cell r="B1833" t="str">
            <v>陶芸</v>
          </cell>
          <cell r="D1833" t="str">
            <v>泉大津市池園町</v>
          </cell>
          <cell r="E1833">
            <v>66</v>
          </cell>
        </row>
        <row r="1834">
          <cell r="A1834" t="str">
            <v>H24</v>
          </cell>
          <cell r="B1834" t="str">
            <v>陶芸</v>
          </cell>
          <cell r="D1834" t="str">
            <v>岸和田市土生町</v>
          </cell>
          <cell r="E1834">
            <v>64</v>
          </cell>
        </row>
        <row r="1835">
          <cell r="A1835" t="str">
            <v>H24</v>
          </cell>
          <cell r="B1835" t="str">
            <v>陶芸</v>
          </cell>
          <cell r="D1835" t="str">
            <v>和泉市尾井町</v>
          </cell>
          <cell r="E1835">
            <v>73</v>
          </cell>
        </row>
        <row r="1836">
          <cell r="A1836" t="str">
            <v>H24</v>
          </cell>
          <cell r="B1836" t="str">
            <v>陶芸</v>
          </cell>
          <cell r="D1836" t="str">
            <v>貝塚市木積</v>
          </cell>
          <cell r="E1836">
            <v>68</v>
          </cell>
        </row>
        <row r="1837">
          <cell r="A1837" t="str">
            <v>H24</v>
          </cell>
          <cell r="B1837" t="str">
            <v>陶芸</v>
          </cell>
          <cell r="D1837" t="str">
            <v>泉佐野市土丸</v>
          </cell>
          <cell r="E1837">
            <v>52</v>
          </cell>
        </row>
        <row r="1838">
          <cell r="A1838" t="str">
            <v>H24</v>
          </cell>
          <cell r="B1838" t="str">
            <v>陶芸</v>
          </cell>
          <cell r="D1838" t="str">
            <v>岸和田市上松町</v>
          </cell>
          <cell r="E1838">
            <v>70</v>
          </cell>
        </row>
        <row r="1839">
          <cell r="A1839" t="str">
            <v>H24</v>
          </cell>
          <cell r="B1839" t="str">
            <v>陶芸</v>
          </cell>
          <cell r="D1839" t="str">
            <v>河内長野市清見台</v>
          </cell>
          <cell r="E1839">
            <v>65</v>
          </cell>
        </row>
        <row r="1840">
          <cell r="A1840" t="str">
            <v>H24</v>
          </cell>
          <cell r="B1840" t="str">
            <v>陶芸</v>
          </cell>
          <cell r="D1840" t="str">
            <v>泉大津市板原町</v>
          </cell>
          <cell r="E1840">
            <v>68</v>
          </cell>
        </row>
        <row r="1841">
          <cell r="A1841" t="str">
            <v>H24</v>
          </cell>
          <cell r="B1841" t="str">
            <v>陶芸</v>
          </cell>
          <cell r="D1841" t="str">
            <v>岸和田市田治米町</v>
          </cell>
          <cell r="E1841">
            <v>76</v>
          </cell>
        </row>
        <row r="1842">
          <cell r="A1842" t="str">
            <v>H24</v>
          </cell>
          <cell r="B1842" t="str">
            <v>陶芸</v>
          </cell>
          <cell r="D1842" t="str">
            <v>岸和田市上松町</v>
          </cell>
          <cell r="E1842">
            <v>67</v>
          </cell>
        </row>
        <row r="1843">
          <cell r="A1843" t="str">
            <v>H24</v>
          </cell>
          <cell r="B1843" t="str">
            <v>陶芸</v>
          </cell>
          <cell r="D1843" t="str">
            <v>泉佐野市上瓦屋</v>
          </cell>
          <cell r="E1843">
            <v>62</v>
          </cell>
        </row>
        <row r="1844">
          <cell r="A1844" t="str">
            <v>H24</v>
          </cell>
          <cell r="B1844" t="str">
            <v>陶芸</v>
          </cell>
          <cell r="D1844" t="str">
            <v>泉南郡熊取町七山西</v>
          </cell>
          <cell r="E1844">
            <v>58</v>
          </cell>
        </row>
        <row r="1845">
          <cell r="A1845" t="str">
            <v>H24</v>
          </cell>
          <cell r="B1845" t="str">
            <v>陶芸</v>
          </cell>
          <cell r="D1845" t="str">
            <v>泉佐野市長滝</v>
          </cell>
          <cell r="E1845">
            <v>42</v>
          </cell>
        </row>
        <row r="1846">
          <cell r="A1846" t="str">
            <v>H24</v>
          </cell>
          <cell r="B1846" t="str">
            <v>陶芸</v>
          </cell>
          <cell r="D1846" t="str">
            <v>泉佐野市羽倉崎</v>
          </cell>
          <cell r="E1846">
            <v>69</v>
          </cell>
        </row>
        <row r="1847">
          <cell r="A1847" t="str">
            <v>H24</v>
          </cell>
          <cell r="B1847" t="str">
            <v>陶芸</v>
          </cell>
          <cell r="D1847" t="str">
            <v>泉佐野市松風台</v>
          </cell>
          <cell r="E1847">
            <v>76</v>
          </cell>
        </row>
        <row r="1848">
          <cell r="A1848" t="str">
            <v>H24</v>
          </cell>
          <cell r="B1848" t="str">
            <v>陶芸</v>
          </cell>
          <cell r="D1848" t="str">
            <v>岸和田市八阪町</v>
          </cell>
          <cell r="E1848">
            <v>62</v>
          </cell>
        </row>
        <row r="1849">
          <cell r="A1849" t="str">
            <v>H24</v>
          </cell>
          <cell r="B1849" t="str">
            <v>陶芸</v>
          </cell>
          <cell r="D1849" t="str">
            <v>泉佐野市泉ケ丘</v>
          </cell>
          <cell r="E1849">
            <v>75</v>
          </cell>
        </row>
        <row r="1850">
          <cell r="A1850" t="str">
            <v>H24</v>
          </cell>
          <cell r="B1850" t="str">
            <v>陶芸</v>
          </cell>
          <cell r="D1850" t="str">
            <v>岸和田市池尻町</v>
          </cell>
          <cell r="E1850">
            <v>72</v>
          </cell>
        </row>
        <row r="1851">
          <cell r="A1851" t="str">
            <v>H24</v>
          </cell>
          <cell r="B1851" t="str">
            <v>陶芸</v>
          </cell>
          <cell r="D1851" t="str">
            <v>岸和田市池尻町</v>
          </cell>
          <cell r="E1851">
            <v>38</v>
          </cell>
        </row>
        <row r="1852">
          <cell r="A1852" t="str">
            <v>H24</v>
          </cell>
          <cell r="B1852" t="str">
            <v>陶芸</v>
          </cell>
          <cell r="D1852" t="str">
            <v>堺市南区赤坂台</v>
          </cell>
          <cell r="E1852">
            <v>71</v>
          </cell>
        </row>
        <row r="1853">
          <cell r="A1853" t="str">
            <v>H24</v>
          </cell>
          <cell r="B1853" t="str">
            <v>陶芸</v>
          </cell>
          <cell r="D1853" t="str">
            <v>河内長野市西之山町</v>
          </cell>
          <cell r="E1853">
            <v>58</v>
          </cell>
        </row>
        <row r="1854">
          <cell r="A1854" t="str">
            <v>H24</v>
          </cell>
          <cell r="B1854" t="str">
            <v>陶芸</v>
          </cell>
          <cell r="D1854" t="str">
            <v>泉佐野市新安松</v>
          </cell>
          <cell r="E1854">
            <v>76</v>
          </cell>
        </row>
        <row r="1855">
          <cell r="A1855" t="str">
            <v>H24</v>
          </cell>
          <cell r="B1855" t="str">
            <v>陶芸</v>
          </cell>
          <cell r="D1855" t="str">
            <v>貝塚市脇浜</v>
          </cell>
          <cell r="E1855">
            <v>61</v>
          </cell>
        </row>
        <row r="1856">
          <cell r="A1856" t="str">
            <v>H24</v>
          </cell>
          <cell r="B1856" t="str">
            <v>陶芸</v>
          </cell>
          <cell r="D1856" t="str">
            <v>堺市中区上之</v>
          </cell>
          <cell r="E1856">
            <v>63</v>
          </cell>
        </row>
        <row r="1857">
          <cell r="A1857" t="str">
            <v>H24</v>
          </cell>
          <cell r="B1857" t="str">
            <v>陶芸</v>
          </cell>
          <cell r="D1857" t="str">
            <v>岸和田市池尻町</v>
          </cell>
          <cell r="E1857">
            <v>69</v>
          </cell>
        </row>
        <row r="1858">
          <cell r="A1858" t="str">
            <v>H24</v>
          </cell>
          <cell r="B1858" t="str">
            <v>陶芸</v>
          </cell>
          <cell r="D1858" t="str">
            <v>貝塚市東</v>
          </cell>
          <cell r="E1858">
            <v>67</v>
          </cell>
        </row>
        <row r="1859">
          <cell r="A1859" t="str">
            <v>H24</v>
          </cell>
          <cell r="B1859" t="str">
            <v>陶芸</v>
          </cell>
          <cell r="D1859" t="str">
            <v>堺市南区三原台</v>
          </cell>
          <cell r="E1859">
            <v>63</v>
          </cell>
        </row>
        <row r="1860">
          <cell r="A1860" t="str">
            <v>H24</v>
          </cell>
          <cell r="B1860" t="str">
            <v>陶芸</v>
          </cell>
          <cell r="D1860" t="str">
            <v>堺市南区桃山台</v>
          </cell>
          <cell r="E1860">
            <v>62</v>
          </cell>
        </row>
        <row r="1861">
          <cell r="A1861" t="str">
            <v>H24</v>
          </cell>
          <cell r="B1861" t="str">
            <v>陶芸</v>
          </cell>
          <cell r="D1861" t="str">
            <v>泉佐野市野出町</v>
          </cell>
          <cell r="E1861">
            <v>35</v>
          </cell>
        </row>
        <row r="1862">
          <cell r="A1862" t="str">
            <v>H24</v>
          </cell>
          <cell r="B1862" t="str">
            <v>陶芸</v>
          </cell>
          <cell r="D1862" t="str">
            <v>泉佐野市野出町</v>
          </cell>
          <cell r="E1862">
            <v>59</v>
          </cell>
        </row>
        <row r="1863">
          <cell r="A1863" t="str">
            <v>H24</v>
          </cell>
          <cell r="B1863" t="str">
            <v>陶芸</v>
          </cell>
          <cell r="D1863" t="str">
            <v>岸和田市春木若松町</v>
          </cell>
          <cell r="E1863">
            <v>68</v>
          </cell>
        </row>
        <row r="1864">
          <cell r="A1864" t="str">
            <v>H24</v>
          </cell>
          <cell r="B1864" t="str">
            <v>陶芸</v>
          </cell>
          <cell r="D1864" t="str">
            <v>泉佐野市鶴原</v>
          </cell>
          <cell r="E1864">
            <v>63</v>
          </cell>
        </row>
        <row r="1865">
          <cell r="A1865" t="str">
            <v>H24</v>
          </cell>
          <cell r="B1865" t="str">
            <v>陶芸</v>
          </cell>
          <cell r="D1865" t="str">
            <v>泉南郡熊取町大久保北</v>
          </cell>
          <cell r="E1865">
            <v>72</v>
          </cell>
        </row>
        <row r="1866">
          <cell r="A1866" t="str">
            <v>H24</v>
          </cell>
          <cell r="B1866" t="str">
            <v>陶芸</v>
          </cell>
          <cell r="D1866" t="str">
            <v>堺市西区浜寺船尾町西</v>
          </cell>
          <cell r="E1866">
            <v>33</v>
          </cell>
        </row>
        <row r="1867">
          <cell r="A1867" t="str">
            <v>H24</v>
          </cell>
          <cell r="B1867" t="str">
            <v>書</v>
          </cell>
          <cell r="D1867" t="str">
            <v>岸和田市包近町</v>
          </cell>
          <cell r="E1867">
            <v>68</v>
          </cell>
        </row>
        <row r="1868">
          <cell r="A1868" t="str">
            <v>H24</v>
          </cell>
          <cell r="B1868" t="str">
            <v>書</v>
          </cell>
          <cell r="D1868" t="str">
            <v>岸和田市春木元町</v>
          </cell>
          <cell r="E1868">
            <v>78</v>
          </cell>
        </row>
        <row r="1869">
          <cell r="A1869" t="str">
            <v>H24</v>
          </cell>
          <cell r="B1869" t="str">
            <v>書</v>
          </cell>
          <cell r="D1869" t="str">
            <v>高知県四万十市下田</v>
          </cell>
          <cell r="E1869">
            <v>68</v>
          </cell>
        </row>
        <row r="1870">
          <cell r="A1870" t="str">
            <v>H24</v>
          </cell>
          <cell r="B1870" t="str">
            <v>書</v>
          </cell>
          <cell r="D1870" t="str">
            <v>岸和田市吉井町</v>
          </cell>
          <cell r="E1870">
            <v>79</v>
          </cell>
        </row>
        <row r="1871">
          <cell r="A1871" t="str">
            <v>H24</v>
          </cell>
          <cell r="B1871" t="str">
            <v>書</v>
          </cell>
          <cell r="D1871" t="str">
            <v>岸和田市上松町</v>
          </cell>
          <cell r="E1871">
            <v>73</v>
          </cell>
        </row>
        <row r="1872">
          <cell r="A1872" t="str">
            <v>H24</v>
          </cell>
          <cell r="B1872" t="str">
            <v>書</v>
          </cell>
          <cell r="D1872" t="str">
            <v>岸和田市西大路町</v>
          </cell>
          <cell r="E1872">
            <v>45</v>
          </cell>
        </row>
        <row r="1873">
          <cell r="A1873" t="str">
            <v>H24</v>
          </cell>
          <cell r="B1873" t="str">
            <v>書</v>
          </cell>
          <cell r="D1873" t="str">
            <v>岸和田市額原町</v>
          </cell>
          <cell r="E1873">
            <v>73</v>
          </cell>
        </row>
        <row r="1874">
          <cell r="A1874" t="str">
            <v>H24</v>
          </cell>
          <cell r="B1874" t="str">
            <v>書</v>
          </cell>
          <cell r="D1874" t="str">
            <v>岸和田市上松町</v>
          </cell>
          <cell r="E1874">
            <v>77</v>
          </cell>
        </row>
        <row r="1875">
          <cell r="A1875" t="str">
            <v>H24</v>
          </cell>
          <cell r="B1875" t="str">
            <v>書</v>
          </cell>
          <cell r="D1875" t="str">
            <v>高槻市日吉台一番町</v>
          </cell>
          <cell r="E1875">
            <v>73</v>
          </cell>
        </row>
        <row r="1876">
          <cell r="A1876" t="str">
            <v>H24</v>
          </cell>
          <cell r="B1876" t="str">
            <v>書</v>
          </cell>
          <cell r="D1876" t="str">
            <v>岸和田市作才町</v>
          </cell>
          <cell r="E1876">
            <v>66</v>
          </cell>
        </row>
        <row r="1877">
          <cell r="A1877" t="str">
            <v>H24</v>
          </cell>
          <cell r="B1877" t="str">
            <v>書</v>
          </cell>
          <cell r="D1877" t="str">
            <v>岸和田市上松町</v>
          </cell>
          <cell r="E1877">
            <v>77</v>
          </cell>
        </row>
        <row r="1878">
          <cell r="A1878" t="str">
            <v>H24</v>
          </cell>
          <cell r="B1878" t="str">
            <v>書</v>
          </cell>
          <cell r="D1878" t="str">
            <v>岸和田市上松町</v>
          </cell>
          <cell r="E1878">
            <v>78</v>
          </cell>
        </row>
        <row r="1879">
          <cell r="A1879" t="str">
            <v>H24</v>
          </cell>
          <cell r="B1879" t="str">
            <v>書</v>
          </cell>
          <cell r="D1879" t="str">
            <v>岸和田市額原町</v>
          </cell>
          <cell r="E1879">
            <v>70</v>
          </cell>
        </row>
        <row r="1880">
          <cell r="A1880" t="str">
            <v>H24</v>
          </cell>
          <cell r="B1880" t="str">
            <v>書</v>
          </cell>
          <cell r="D1880" t="str">
            <v>岸和田市額原町</v>
          </cell>
          <cell r="E1880">
            <v>46</v>
          </cell>
        </row>
        <row r="1881">
          <cell r="A1881" t="str">
            <v>H24</v>
          </cell>
          <cell r="B1881" t="str">
            <v>書</v>
          </cell>
          <cell r="D1881" t="str">
            <v>岸和田市土生町</v>
          </cell>
          <cell r="E1881">
            <v>60</v>
          </cell>
        </row>
        <row r="1882">
          <cell r="A1882" t="str">
            <v>H24</v>
          </cell>
          <cell r="B1882" t="str">
            <v>書</v>
          </cell>
          <cell r="D1882" t="str">
            <v>岸和田市八田町</v>
          </cell>
          <cell r="E1882">
            <v>51</v>
          </cell>
        </row>
        <row r="1883">
          <cell r="A1883" t="str">
            <v>H24</v>
          </cell>
          <cell r="B1883" t="str">
            <v>書</v>
          </cell>
          <cell r="D1883" t="str">
            <v>岸和田市下野町</v>
          </cell>
          <cell r="E1883">
            <v>69</v>
          </cell>
        </row>
        <row r="1884">
          <cell r="A1884" t="str">
            <v>H24</v>
          </cell>
          <cell r="B1884" t="str">
            <v>書</v>
          </cell>
          <cell r="D1884" t="str">
            <v>貝塚市半田</v>
          </cell>
          <cell r="E1884">
            <v>83</v>
          </cell>
        </row>
        <row r="1885">
          <cell r="A1885" t="str">
            <v>H24</v>
          </cell>
          <cell r="B1885" t="str">
            <v>書</v>
          </cell>
          <cell r="D1885" t="str">
            <v>貝塚市半田</v>
          </cell>
          <cell r="E1885">
            <v>84</v>
          </cell>
        </row>
        <row r="1886">
          <cell r="A1886" t="str">
            <v>H24</v>
          </cell>
          <cell r="B1886" t="str">
            <v>書</v>
          </cell>
          <cell r="D1886" t="str">
            <v>岸和田市上野町西</v>
          </cell>
          <cell r="E1886">
            <v>62</v>
          </cell>
        </row>
        <row r="1887">
          <cell r="A1887" t="str">
            <v>H24</v>
          </cell>
          <cell r="B1887" t="str">
            <v>書</v>
          </cell>
          <cell r="D1887" t="str">
            <v>岸和田市下野町</v>
          </cell>
          <cell r="E1887">
            <v>79</v>
          </cell>
        </row>
        <row r="1888">
          <cell r="A1888" t="str">
            <v>H24</v>
          </cell>
          <cell r="B1888" t="str">
            <v>書</v>
          </cell>
          <cell r="D1888" t="str">
            <v>岸和田市荒木町</v>
          </cell>
          <cell r="E1888">
            <v>75</v>
          </cell>
        </row>
        <row r="1889">
          <cell r="A1889" t="str">
            <v>H24</v>
          </cell>
          <cell r="B1889" t="str">
            <v>書</v>
          </cell>
          <cell r="D1889" t="str">
            <v>岸和田市東ケ丘町</v>
          </cell>
          <cell r="E1889">
            <v>87</v>
          </cell>
        </row>
        <row r="1890">
          <cell r="A1890" t="str">
            <v>H24</v>
          </cell>
          <cell r="B1890" t="str">
            <v>書</v>
          </cell>
          <cell r="D1890" t="str">
            <v>岸和田市東ケ丘町</v>
          </cell>
          <cell r="E1890">
            <v>76</v>
          </cell>
        </row>
        <row r="1891">
          <cell r="A1891" t="str">
            <v>H24</v>
          </cell>
          <cell r="B1891" t="str">
            <v>書</v>
          </cell>
          <cell r="D1891" t="str">
            <v>岸和田市紙屋町</v>
          </cell>
          <cell r="E1891">
            <v>57</v>
          </cell>
        </row>
        <row r="1892">
          <cell r="A1892" t="str">
            <v>H24</v>
          </cell>
          <cell r="B1892" t="str">
            <v>書</v>
          </cell>
          <cell r="D1892" t="str">
            <v>岸和田市下松町</v>
          </cell>
          <cell r="E1892">
            <v>71</v>
          </cell>
        </row>
        <row r="1893">
          <cell r="A1893" t="str">
            <v>H24</v>
          </cell>
          <cell r="B1893" t="str">
            <v>書</v>
          </cell>
          <cell r="D1893" t="str">
            <v>貝塚市半田</v>
          </cell>
          <cell r="E1893">
            <v>53</v>
          </cell>
        </row>
        <row r="1894">
          <cell r="A1894" t="str">
            <v>H24</v>
          </cell>
          <cell r="B1894" t="str">
            <v>書</v>
          </cell>
          <cell r="D1894" t="str">
            <v>岸和田市吉井町</v>
          </cell>
          <cell r="E1894">
            <v>25</v>
          </cell>
        </row>
        <row r="1895">
          <cell r="A1895" t="str">
            <v>H24</v>
          </cell>
          <cell r="B1895" t="str">
            <v>書</v>
          </cell>
          <cell r="D1895" t="str">
            <v>岸和田市加守町</v>
          </cell>
          <cell r="E1895">
            <v>19</v>
          </cell>
        </row>
        <row r="1896">
          <cell r="A1896" t="str">
            <v>H24</v>
          </cell>
          <cell r="B1896" t="str">
            <v>書</v>
          </cell>
          <cell r="D1896" t="str">
            <v>岸和田市春木中町</v>
          </cell>
          <cell r="E1896">
            <v>44</v>
          </cell>
        </row>
        <row r="1897">
          <cell r="A1897" t="str">
            <v>H24</v>
          </cell>
          <cell r="B1897" t="str">
            <v>書</v>
          </cell>
          <cell r="D1897" t="str">
            <v>泉佐野市長滝</v>
          </cell>
          <cell r="E1897">
            <v>38</v>
          </cell>
        </row>
        <row r="1898">
          <cell r="A1898" t="str">
            <v>H24</v>
          </cell>
          <cell r="B1898" t="str">
            <v>書</v>
          </cell>
          <cell r="D1898" t="str">
            <v>岸和田市春木宮本町</v>
          </cell>
          <cell r="E1898">
            <v>51</v>
          </cell>
        </row>
        <row r="1899">
          <cell r="A1899" t="str">
            <v>H24</v>
          </cell>
          <cell r="B1899" t="str">
            <v>書</v>
          </cell>
          <cell r="D1899" t="str">
            <v>岸和田市三田町</v>
          </cell>
          <cell r="E1899">
            <v>61</v>
          </cell>
        </row>
        <row r="1900">
          <cell r="A1900" t="str">
            <v>H24</v>
          </cell>
          <cell r="B1900" t="str">
            <v>書</v>
          </cell>
          <cell r="D1900" t="str">
            <v>泉北郡忠岡町忠岡東</v>
          </cell>
          <cell r="E1900">
            <v>57</v>
          </cell>
        </row>
        <row r="1901">
          <cell r="A1901" t="str">
            <v>H24</v>
          </cell>
          <cell r="B1901" t="str">
            <v>書</v>
          </cell>
          <cell r="D1901" t="str">
            <v>岸和田市下池田町</v>
          </cell>
          <cell r="E1901">
            <v>68</v>
          </cell>
        </row>
        <row r="1902">
          <cell r="A1902" t="str">
            <v>H24</v>
          </cell>
          <cell r="B1902" t="str">
            <v>書</v>
          </cell>
          <cell r="D1902" t="str">
            <v>岸和田市大町</v>
          </cell>
          <cell r="E1902">
            <v>67</v>
          </cell>
        </row>
        <row r="1903">
          <cell r="A1903" t="str">
            <v>H24</v>
          </cell>
          <cell r="B1903" t="str">
            <v>書</v>
          </cell>
          <cell r="D1903" t="str">
            <v>和歌山県伊都郡かつらぎ町西渋田</v>
          </cell>
          <cell r="E1903">
            <v>90</v>
          </cell>
        </row>
        <row r="1904">
          <cell r="A1904" t="str">
            <v>H24</v>
          </cell>
          <cell r="B1904" t="str">
            <v>書</v>
          </cell>
          <cell r="D1904" t="str">
            <v>泉佐野市西本町</v>
          </cell>
          <cell r="E1904">
            <v>35</v>
          </cell>
        </row>
        <row r="1905">
          <cell r="A1905" t="str">
            <v>H24</v>
          </cell>
          <cell r="B1905" t="str">
            <v>書</v>
          </cell>
          <cell r="D1905" t="str">
            <v>岸和田市大北町</v>
          </cell>
          <cell r="E1905">
            <v>72</v>
          </cell>
        </row>
        <row r="1906">
          <cell r="A1906" t="str">
            <v>H24</v>
          </cell>
          <cell r="B1906" t="str">
            <v>書</v>
          </cell>
          <cell r="D1906" t="str">
            <v>泉佐野市長滝</v>
          </cell>
          <cell r="E1906">
            <v>81</v>
          </cell>
        </row>
        <row r="1907">
          <cell r="A1907" t="str">
            <v>H24</v>
          </cell>
          <cell r="B1907" t="str">
            <v>書</v>
          </cell>
          <cell r="D1907" t="str">
            <v>泉佐野市羽倉崎</v>
          </cell>
          <cell r="E1907">
            <v>58</v>
          </cell>
        </row>
        <row r="1908">
          <cell r="A1908" t="str">
            <v>H24</v>
          </cell>
          <cell r="B1908" t="str">
            <v>書</v>
          </cell>
          <cell r="D1908" t="str">
            <v>和歌山県伊都郡高野町高野山</v>
          </cell>
          <cell r="E1908">
            <v>29</v>
          </cell>
        </row>
        <row r="1909">
          <cell r="A1909" t="str">
            <v>H24</v>
          </cell>
          <cell r="B1909" t="str">
            <v>書</v>
          </cell>
          <cell r="D1909" t="str">
            <v>和歌山県伊都郡九度山町</v>
          </cell>
          <cell r="E1909">
            <v>76</v>
          </cell>
        </row>
        <row r="1910">
          <cell r="A1910" t="str">
            <v>H24</v>
          </cell>
          <cell r="B1910" t="str">
            <v>書</v>
          </cell>
          <cell r="D1910" t="str">
            <v>和歌山県伊都郡かつらぎ町妙寺</v>
          </cell>
          <cell r="E1910">
            <v>68</v>
          </cell>
        </row>
        <row r="1911">
          <cell r="A1911" t="str">
            <v>H24</v>
          </cell>
          <cell r="B1911" t="str">
            <v>書</v>
          </cell>
          <cell r="D1911" t="str">
            <v>和歌山県伊都郡高野町高野山</v>
          </cell>
          <cell r="E1911">
            <v>73</v>
          </cell>
        </row>
        <row r="1912">
          <cell r="A1912" t="str">
            <v>H24</v>
          </cell>
          <cell r="B1912" t="str">
            <v>書</v>
          </cell>
          <cell r="D1912" t="str">
            <v>和歌山県橋本市学文路</v>
          </cell>
          <cell r="E1912">
            <v>76</v>
          </cell>
        </row>
        <row r="1913">
          <cell r="A1913" t="str">
            <v>H24</v>
          </cell>
          <cell r="B1913" t="str">
            <v>書</v>
          </cell>
          <cell r="D1913" t="str">
            <v>岸和田市大手町</v>
          </cell>
          <cell r="E1913">
            <v>69</v>
          </cell>
        </row>
        <row r="1914">
          <cell r="A1914" t="str">
            <v>H24</v>
          </cell>
          <cell r="B1914" t="str">
            <v>書</v>
          </cell>
          <cell r="D1914" t="str">
            <v>泉佐野市長滝</v>
          </cell>
          <cell r="E1914">
            <v>62</v>
          </cell>
        </row>
        <row r="1915">
          <cell r="A1915" t="str">
            <v>H24</v>
          </cell>
          <cell r="B1915" t="str">
            <v>書</v>
          </cell>
          <cell r="D1915" t="str">
            <v>大阪市西淀川区千舟</v>
          </cell>
          <cell r="E1915">
            <v>18</v>
          </cell>
        </row>
        <row r="1916">
          <cell r="A1916" t="str">
            <v>H24</v>
          </cell>
          <cell r="B1916" t="str">
            <v>書</v>
          </cell>
          <cell r="D1916" t="str">
            <v>大阪市西淀川区千舟</v>
          </cell>
          <cell r="E1916">
            <v>17</v>
          </cell>
        </row>
        <row r="1917">
          <cell r="A1917" t="str">
            <v>H24</v>
          </cell>
          <cell r="B1917" t="str">
            <v>書</v>
          </cell>
          <cell r="D1917" t="str">
            <v>大阪市西淀川区千舟</v>
          </cell>
          <cell r="E1917">
            <v>18</v>
          </cell>
        </row>
        <row r="1918">
          <cell r="A1918" t="str">
            <v>H24</v>
          </cell>
          <cell r="B1918" t="str">
            <v>書</v>
          </cell>
          <cell r="D1918" t="str">
            <v>大阪市西淀川区千舟</v>
          </cell>
          <cell r="E1918">
            <v>17</v>
          </cell>
        </row>
        <row r="1919">
          <cell r="A1919" t="str">
            <v>H24</v>
          </cell>
          <cell r="B1919" t="str">
            <v>書</v>
          </cell>
          <cell r="D1919" t="str">
            <v>大阪市西淀川区千舟</v>
          </cell>
          <cell r="E1919">
            <v>17</v>
          </cell>
        </row>
        <row r="1920">
          <cell r="A1920" t="str">
            <v>H24</v>
          </cell>
          <cell r="B1920" t="str">
            <v>書</v>
          </cell>
          <cell r="D1920" t="str">
            <v>大阪市西淀川区千舟</v>
          </cell>
          <cell r="E1920">
            <v>17</v>
          </cell>
        </row>
        <row r="1921">
          <cell r="A1921" t="str">
            <v>H24</v>
          </cell>
          <cell r="B1921" t="str">
            <v>書</v>
          </cell>
          <cell r="D1921" t="str">
            <v>大阪市西淀川区千舟</v>
          </cell>
          <cell r="E1921">
            <v>17</v>
          </cell>
        </row>
        <row r="1922">
          <cell r="A1922" t="str">
            <v>H24</v>
          </cell>
          <cell r="B1922" t="str">
            <v>書</v>
          </cell>
          <cell r="D1922" t="str">
            <v>岸和田市春木宮川町</v>
          </cell>
          <cell r="E1922">
            <v>70</v>
          </cell>
        </row>
        <row r="1923">
          <cell r="A1923" t="str">
            <v>H24</v>
          </cell>
          <cell r="B1923" t="str">
            <v>書</v>
          </cell>
          <cell r="D1923" t="str">
            <v>岸和田市春木泉町</v>
          </cell>
          <cell r="E1923">
            <v>70</v>
          </cell>
        </row>
        <row r="1924">
          <cell r="A1924" t="str">
            <v>H24</v>
          </cell>
          <cell r="B1924" t="str">
            <v>書</v>
          </cell>
          <cell r="D1924" t="str">
            <v>岸和田市春木若松町</v>
          </cell>
          <cell r="E1924">
            <v>75</v>
          </cell>
        </row>
        <row r="1925">
          <cell r="A1925" t="str">
            <v>H24</v>
          </cell>
          <cell r="B1925" t="str">
            <v>書</v>
          </cell>
          <cell r="D1925" t="str">
            <v>岸和田市加守町</v>
          </cell>
          <cell r="E1925">
            <v>74</v>
          </cell>
        </row>
        <row r="1926">
          <cell r="A1926" t="str">
            <v>H24</v>
          </cell>
          <cell r="B1926" t="str">
            <v>書</v>
          </cell>
          <cell r="D1926" t="str">
            <v>岸和田市春木宮川町</v>
          </cell>
          <cell r="E1926">
            <v>64</v>
          </cell>
        </row>
        <row r="1927">
          <cell r="A1927" t="str">
            <v>H24</v>
          </cell>
          <cell r="B1927" t="str">
            <v>書</v>
          </cell>
          <cell r="D1927" t="str">
            <v>岸和田市春木若松町</v>
          </cell>
          <cell r="E1927">
            <v>72</v>
          </cell>
        </row>
        <row r="1928">
          <cell r="A1928" t="str">
            <v>H24</v>
          </cell>
          <cell r="B1928" t="str">
            <v>書</v>
          </cell>
          <cell r="D1928" t="str">
            <v>岸和田市磯上町</v>
          </cell>
          <cell r="E1928">
            <v>58</v>
          </cell>
        </row>
        <row r="1929">
          <cell r="A1929" t="str">
            <v>H24</v>
          </cell>
          <cell r="B1929" t="str">
            <v>書</v>
          </cell>
          <cell r="D1929" t="str">
            <v>岸和田市春木宮川町</v>
          </cell>
          <cell r="E1929">
            <v>64</v>
          </cell>
        </row>
        <row r="1930">
          <cell r="A1930" t="str">
            <v>H24</v>
          </cell>
          <cell r="B1930" t="str">
            <v>書</v>
          </cell>
          <cell r="D1930" t="str">
            <v>岸和田市加守町</v>
          </cell>
          <cell r="E1930">
            <v>62</v>
          </cell>
        </row>
        <row r="1931">
          <cell r="A1931" t="str">
            <v>H24</v>
          </cell>
          <cell r="B1931" t="str">
            <v>日本画</v>
          </cell>
          <cell r="D1931" t="str">
            <v>泉大津市曽根町</v>
          </cell>
          <cell r="E1931">
            <v>53</v>
          </cell>
        </row>
        <row r="1932">
          <cell r="A1932" t="str">
            <v>H24</v>
          </cell>
          <cell r="B1932" t="str">
            <v>日本画</v>
          </cell>
          <cell r="D1932" t="str">
            <v>岸和田市西之内町</v>
          </cell>
          <cell r="E1932">
            <v>70</v>
          </cell>
        </row>
        <row r="1933">
          <cell r="A1933" t="str">
            <v>H24</v>
          </cell>
          <cell r="B1933" t="str">
            <v>日本画</v>
          </cell>
          <cell r="D1933" t="str">
            <v>岸和田市春木旭町</v>
          </cell>
          <cell r="E1933">
            <v>78</v>
          </cell>
        </row>
        <row r="1934">
          <cell r="A1934" t="str">
            <v>H24</v>
          </cell>
          <cell r="B1934" t="str">
            <v>日本画</v>
          </cell>
          <cell r="D1934" t="str">
            <v>岸和田市上野町西</v>
          </cell>
          <cell r="E1934">
            <v>67</v>
          </cell>
        </row>
        <row r="1935">
          <cell r="A1935" t="str">
            <v>H24</v>
          </cell>
          <cell r="B1935" t="str">
            <v>日本画</v>
          </cell>
          <cell r="D1935" t="str">
            <v>岸和田市野田町</v>
          </cell>
          <cell r="E1935">
            <v>67</v>
          </cell>
        </row>
        <row r="1936">
          <cell r="A1936" t="str">
            <v>H24</v>
          </cell>
          <cell r="B1936" t="str">
            <v>日本画</v>
          </cell>
          <cell r="D1936" t="str">
            <v>泉南郡熊取町山の手台</v>
          </cell>
          <cell r="E1936">
            <v>76</v>
          </cell>
        </row>
        <row r="1937">
          <cell r="A1937" t="str">
            <v>H24</v>
          </cell>
          <cell r="B1937" t="str">
            <v>日本画</v>
          </cell>
          <cell r="D1937" t="str">
            <v>和歌山県和歌山市榎原</v>
          </cell>
          <cell r="E1937">
            <v>62</v>
          </cell>
        </row>
        <row r="1938">
          <cell r="A1938" t="str">
            <v>H24</v>
          </cell>
          <cell r="B1938" t="str">
            <v>日本画</v>
          </cell>
          <cell r="D1938" t="str">
            <v>岸和田市別所町</v>
          </cell>
          <cell r="E1938">
            <v>52</v>
          </cell>
        </row>
        <row r="1939">
          <cell r="A1939" t="str">
            <v>H24</v>
          </cell>
          <cell r="B1939" t="str">
            <v>日本画</v>
          </cell>
          <cell r="D1939" t="str">
            <v>阪南市舞</v>
          </cell>
          <cell r="E1939">
            <v>68</v>
          </cell>
        </row>
        <row r="1940">
          <cell r="A1940" t="str">
            <v>H24</v>
          </cell>
          <cell r="B1940" t="str">
            <v>日本画</v>
          </cell>
          <cell r="D1940" t="str">
            <v>泉南郡熊取町山の手台</v>
          </cell>
          <cell r="E1940">
            <v>70</v>
          </cell>
        </row>
        <row r="1941">
          <cell r="A1941" t="str">
            <v>H24</v>
          </cell>
          <cell r="B1941" t="str">
            <v>日本画</v>
          </cell>
          <cell r="D1941" t="str">
            <v>岸和田市土生町</v>
          </cell>
          <cell r="E1941">
            <v>63</v>
          </cell>
        </row>
        <row r="1942">
          <cell r="A1942" t="str">
            <v>H24</v>
          </cell>
          <cell r="B1942" t="str">
            <v>日本画</v>
          </cell>
          <cell r="D1942" t="str">
            <v>岸和田市加守町</v>
          </cell>
          <cell r="E1942">
            <v>75</v>
          </cell>
        </row>
        <row r="1943">
          <cell r="A1943" t="str">
            <v>H24</v>
          </cell>
          <cell r="B1943" t="str">
            <v>日本画</v>
          </cell>
          <cell r="D1943" t="str">
            <v>岸和田市大手町</v>
          </cell>
          <cell r="E1943">
            <v>69</v>
          </cell>
        </row>
        <row r="1944">
          <cell r="A1944" t="str">
            <v>H24</v>
          </cell>
          <cell r="B1944" t="str">
            <v>日本画</v>
          </cell>
          <cell r="D1944" t="str">
            <v>岸和田市磯上町</v>
          </cell>
          <cell r="E1944">
            <v>72</v>
          </cell>
        </row>
        <row r="1945">
          <cell r="A1945" t="str">
            <v>H24</v>
          </cell>
          <cell r="B1945" t="str">
            <v>日本画</v>
          </cell>
          <cell r="D1945" t="str">
            <v>大阪市中央区谷町</v>
          </cell>
          <cell r="E1945">
            <v>46</v>
          </cell>
        </row>
        <row r="1946">
          <cell r="A1946" t="str">
            <v>H24</v>
          </cell>
          <cell r="B1946" t="str">
            <v>写真</v>
          </cell>
          <cell r="D1946" t="str">
            <v>岸和田市小松里町</v>
          </cell>
          <cell r="E1946">
            <v>75</v>
          </cell>
        </row>
        <row r="1947">
          <cell r="A1947" t="str">
            <v>H24</v>
          </cell>
          <cell r="B1947" t="str">
            <v>写真</v>
          </cell>
          <cell r="D1947" t="str">
            <v>泉佐野市鶴原</v>
          </cell>
          <cell r="E1947">
            <v>68</v>
          </cell>
        </row>
        <row r="1948">
          <cell r="A1948" t="str">
            <v>H24</v>
          </cell>
          <cell r="B1948" t="str">
            <v>写真</v>
          </cell>
          <cell r="D1948" t="str">
            <v>岸和田市下池田町</v>
          </cell>
          <cell r="E1948">
            <v>78</v>
          </cell>
        </row>
        <row r="1949">
          <cell r="A1949" t="str">
            <v>H24</v>
          </cell>
          <cell r="B1949" t="str">
            <v>写真</v>
          </cell>
          <cell r="D1949" t="str">
            <v>岸和田市岡山町</v>
          </cell>
          <cell r="E1949">
            <v>81</v>
          </cell>
        </row>
        <row r="1950">
          <cell r="A1950" t="str">
            <v>H24</v>
          </cell>
          <cell r="B1950" t="str">
            <v>写真</v>
          </cell>
          <cell r="D1950" t="str">
            <v>泉南郡田尻町吉見</v>
          </cell>
          <cell r="E1950">
            <v>74</v>
          </cell>
        </row>
        <row r="1951">
          <cell r="A1951" t="str">
            <v>H24</v>
          </cell>
          <cell r="B1951" t="str">
            <v>写真</v>
          </cell>
          <cell r="D1951" t="str">
            <v>泉南郡熊取町自由が丘</v>
          </cell>
          <cell r="E1951">
            <v>67</v>
          </cell>
        </row>
        <row r="1952">
          <cell r="A1952" t="str">
            <v>H24</v>
          </cell>
          <cell r="B1952" t="str">
            <v>写真</v>
          </cell>
          <cell r="D1952" t="str">
            <v>岸和田市野田町</v>
          </cell>
          <cell r="E1952">
            <v>73</v>
          </cell>
        </row>
        <row r="1953">
          <cell r="A1953" t="str">
            <v>H24</v>
          </cell>
          <cell r="B1953" t="str">
            <v>写真</v>
          </cell>
          <cell r="D1953" t="str">
            <v>羽曳野市古市</v>
          </cell>
          <cell r="E1953">
            <v>73</v>
          </cell>
        </row>
        <row r="1954">
          <cell r="A1954" t="str">
            <v>H24</v>
          </cell>
          <cell r="B1954" t="str">
            <v>写真</v>
          </cell>
          <cell r="D1954" t="str">
            <v>泉佐野市中庄</v>
          </cell>
          <cell r="E1954">
            <v>63</v>
          </cell>
        </row>
        <row r="1955">
          <cell r="A1955" t="str">
            <v>H24</v>
          </cell>
          <cell r="B1955" t="str">
            <v>写真</v>
          </cell>
          <cell r="D1955" t="str">
            <v>岸和田市南上町</v>
          </cell>
          <cell r="E1955">
            <v>68</v>
          </cell>
        </row>
        <row r="1956">
          <cell r="A1956" t="str">
            <v>H24</v>
          </cell>
          <cell r="B1956" t="str">
            <v>写真</v>
          </cell>
          <cell r="D1956" t="str">
            <v>岸和田市春木大小路町</v>
          </cell>
          <cell r="E1956">
            <v>76</v>
          </cell>
        </row>
        <row r="1957">
          <cell r="A1957" t="str">
            <v>H24</v>
          </cell>
          <cell r="B1957" t="str">
            <v>写真</v>
          </cell>
          <cell r="D1957" t="str">
            <v>泉佐野市笠松</v>
          </cell>
          <cell r="E1957">
            <v>68</v>
          </cell>
        </row>
        <row r="1958">
          <cell r="A1958" t="str">
            <v>H24</v>
          </cell>
          <cell r="B1958" t="str">
            <v>写真</v>
          </cell>
          <cell r="D1958" t="str">
            <v>岸和田市加守町</v>
          </cell>
          <cell r="E1958">
            <v>69</v>
          </cell>
        </row>
        <row r="1959">
          <cell r="A1959" t="str">
            <v>H24</v>
          </cell>
          <cell r="B1959" t="str">
            <v>写真</v>
          </cell>
          <cell r="D1959" t="str">
            <v>岸和田市上松町</v>
          </cell>
          <cell r="E1959">
            <v>77</v>
          </cell>
        </row>
        <row r="1960">
          <cell r="A1960" t="str">
            <v>H24</v>
          </cell>
          <cell r="B1960" t="str">
            <v>写真</v>
          </cell>
          <cell r="D1960" t="str">
            <v>泉北郡忠岡町忠岡南</v>
          </cell>
          <cell r="E1960">
            <v>59</v>
          </cell>
        </row>
        <row r="1961">
          <cell r="A1961" t="str">
            <v>H24</v>
          </cell>
          <cell r="B1961" t="str">
            <v>写真</v>
          </cell>
          <cell r="D1961" t="str">
            <v>和泉市北田中町</v>
          </cell>
          <cell r="E1961">
            <v>73</v>
          </cell>
        </row>
        <row r="1962">
          <cell r="A1962" t="str">
            <v>H24</v>
          </cell>
          <cell r="B1962" t="str">
            <v>写真</v>
          </cell>
          <cell r="D1962" t="str">
            <v>泉大津市二田町</v>
          </cell>
          <cell r="E1962">
            <v>70</v>
          </cell>
        </row>
        <row r="1963">
          <cell r="A1963" t="str">
            <v>H24</v>
          </cell>
          <cell r="B1963" t="str">
            <v>写真</v>
          </cell>
          <cell r="D1963" t="str">
            <v>岸和田市五軒屋町</v>
          </cell>
          <cell r="E1963">
            <v>79</v>
          </cell>
        </row>
        <row r="1964">
          <cell r="A1964" t="str">
            <v>H24</v>
          </cell>
          <cell r="B1964" t="str">
            <v>写真</v>
          </cell>
          <cell r="D1964" t="str">
            <v>岸和田市松風町</v>
          </cell>
          <cell r="E1964">
            <v>69</v>
          </cell>
        </row>
        <row r="1965">
          <cell r="A1965" t="str">
            <v>H24</v>
          </cell>
          <cell r="B1965" t="str">
            <v>写真</v>
          </cell>
          <cell r="D1965" t="str">
            <v>貝塚市三ツ松</v>
          </cell>
          <cell r="E1965">
            <v>72</v>
          </cell>
        </row>
        <row r="1966">
          <cell r="A1966" t="str">
            <v>H24</v>
          </cell>
          <cell r="B1966" t="str">
            <v>写真</v>
          </cell>
          <cell r="D1966" t="str">
            <v>岸和田市下松町</v>
          </cell>
          <cell r="E1966">
            <v>76</v>
          </cell>
        </row>
        <row r="1967">
          <cell r="A1967" t="str">
            <v>H24</v>
          </cell>
          <cell r="B1967" t="str">
            <v>写真</v>
          </cell>
          <cell r="D1967" t="str">
            <v>岸和田市下松町</v>
          </cell>
          <cell r="E1967">
            <v>74</v>
          </cell>
        </row>
        <row r="1968">
          <cell r="A1968" t="str">
            <v>H24</v>
          </cell>
          <cell r="B1968" t="str">
            <v>写真</v>
          </cell>
          <cell r="D1968" t="str">
            <v>泉大津市北豊中町</v>
          </cell>
          <cell r="E1968">
            <v>70</v>
          </cell>
        </row>
        <row r="1969">
          <cell r="A1969" t="str">
            <v>H24</v>
          </cell>
          <cell r="B1969" t="str">
            <v>写真</v>
          </cell>
          <cell r="D1969" t="str">
            <v>泉佐野市高松南</v>
          </cell>
          <cell r="E1969">
            <v>70</v>
          </cell>
        </row>
        <row r="1970">
          <cell r="A1970" t="str">
            <v>H24</v>
          </cell>
          <cell r="B1970" t="str">
            <v>写真</v>
          </cell>
          <cell r="D1970" t="str">
            <v>和泉市光明台</v>
          </cell>
          <cell r="E1970">
            <v>74</v>
          </cell>
        </row>
        <row r="1971">
          <cell r="A1971" t="str">
            <v>H24</v>
          </cell>
          <cell r="B1971" t="str">
            <v>写真</v>
          </cell>
          <cell r="D1971" t="str">
            <v>和泉市のぞみ野</v>
          </cell>
          <cell r="E1971">
            <v>76</v>
          </cell>
        </row>
        <row r="1972">
          <cell r="A1972" t="str">
            <v>H24</v>
          </cell>
          <cell r="B1972" t="str">
            <v>写真</v>
          </cell>
          <cell r="D1972" t="str">
            <v>和泉市のぞみ野</v>
          </cell>
          <cell r="E1972">
            <v>70</v>
          </cell>
        </row>
        <row r="1973">
          <cell r="A1973" t="str">
            <v>H24</v>
          </cell>
          <cell r="B1973" t="str">
            <v>写真</v>
          </cell>
          <cell r="D1973" t="str">
            <v>岸和田市春木旭町</v>
          </cell>
          <cell r="E1973">
            <v>75</v>
          </cell>
        </row>
        <row r="1974">
          <cell r="A1974" t="str">
            <v>H24</v>
          </cell>
          <cell r="B1974" t="str">
            <v>写真</v>
          </cell>
          <cell r="D1974" t="str">
            <v>岸和田市稲葉町</v>
          </cell>
          <cell r="E1974">
            <v>69</v>
          </cell>
        </row>
        <row r="1975">
          <cell r="A1975" t="str">
            <v>H24</v>
          </cell>
          <cell r="B1975" t="str">
            <v>写真</v>
          </cell>
          <cell r="D1975" t="str">
            <v>岸和田市包近町</v>
          </cell>
          <cell r="E1975">
            <v>60</v>
          </cell>
        </row>
        <row r="1976">
          <cell r="A1976" t="str">
            <v>H24</v>
          </cell>
          <cell r="B1976" t="str">
            <v>写真</v>
          </cell>
          <cell r="D1976" t="str">
            <v>岸和田市上野町東</v>
          </cell>
          <cell r="E1976">
            <v>69</v>
          </cell>
        </row>
        <row r="1977">
          <cell r="A1977" t="str">
            <v>H24</v>
          </cell>
          <cell r="B1977" t="str">
            <v>写真</v>
          </cell>
          <cell r="D1977" t="str">
            <v>和泉市光明台</v>
          </cell>
          <cell r="E1977">
            <v>75</v>
          </cell>
        </row>
        <row r="1978">
          <cell r="A1978" t="str">
            <v>H24</v>
          </cell>
          <cell r="B1978" t="str">
            <v>写真</v>
          </cell>
          <cell r="D1978" t="str">
            <v>岸和田市藤井町</v>
          </cell>
          <cell r="E1978">
            <v>65</v>
          </cell>
        </row>
        <row r="1979">
          <cell r="A1979" t="str">
            <v>H24</v>
          </cell>
          <cell r="B1979" t="str">
            <v>写真</v>
          </cell>
          <cell r="D1979" t="str">
            <v>岸和田市上松町</v>
          </cell>
          <cell r="E1979">
            <v>77</v>
          </cell>
        </row>
        <row r="1980">
          <cell r="A1980" t="str">
            <v>H24</v>
          </cell>
          <cell r="B1980" t="str">
            <v>写真</v>
          </cell>
          <cell r="D1980" t="str">
            <v>岸和田市東ケ丘町</v>
          </cell>
          <cell r="E1980">
            <v>78</v>
          </cell>
        </row>
        <row r="1981">
          <cell r="A1981" t="str">
            <v>H24</v>
          </cell>
          <cell r="B1981" t="str">
            <v>写真</v>
          </cell>
          <cell r="D1981" t="str">
            <v>泉佐野市日根野</v>
          </cell>
          <cell r="E1981">
            <v>42</v>
          </cell>
        </row>
        <row r="1982">
          <cell r="A1982" t="str">
            <v>H24</v>
          </cell>
          <cell r="B1982" t="str">
            <v>写真</v>
          </cell>
          <cell r="D1982" t="str">
            <v>貝塚市三ケ山</v>
          </cell>
          <cell r="E1982">
            <v>70</v>
          </cell>
        </row>
        <row r="1983">
          <cell r="A1983" t="str">
            <v>H24</v>
          </cell>
          <cell r="B1983" t="str">
            <v>写真</v>
          </cell>
          <cell r="D1983" t="str">
            <v>岸和田市下池田町</v>
          </cell>
          <cell r="E1983">
            <v>75</v>
          </cell>
        </row>
        <row r="1984">
          <cell r="A1984" t="str">
            <v>H24</v>
          </cell>
          <cell r="B1984" t="str">
            <v>写真</v>
          </cell>
          <cell r="D1984" t="str">
            <v>岸和田市下池田町</v>
          </cell>
          <cell r="E1984">
            <v>75</v>
          </cell>
        </row>
        <row r="1985">
          <cell r="A1985" t="str">
            <v>H24</v>
          </cell>
          <cell r="B1985" t="str">
            <v>写真</v>
          </cell>
          <cell r="D1985" t="str">
            <v>岸和田市加守町</v>
          </cell>
          <cell r="E1985">
            <v>72</v>
          </cell>
        </row>
        <row r="1986">
          <cell r="A1986" t="str">
            <v>H24</v>
          </cell>
          <cell r="B1986" t="str">
            <v>写真</v>
          </cell>
          <cell r="D1986" t="str">
            <v>岸和田市下野町</v>
          </cell>
          <cell r="E1986">
            <v>72</v>
          </cell>
        </row>
        <row r="1987">
          <cell r="A1987" t="str">
            <v>H24</v>
          </cell>
          <cell r="B1987" t="str">
            <v>写真</v>
          </cell>
          <cell r="D1987" t="str">
            <v>泉佐野市鶴原</v>
          </cell>
          <cell r="E1987">
            <v>66</v>
          </cell>
        </row>
        <row r="1988">
          <cell r="A1988" t="str">
            <v>H24</v>
          </cell>
          <cell r="B1988" t="str">
            <v>写真</v>
          </cell>
          <cell r="D1988" t="str">
            <v>泉佐野市葵町</v>
          </cell>
          <cell r="E1988">
            <v>75</v>
          </cell>
        </row>
        <row r="1989">
          <cell r="A1989" t="str">
            <v>H24</v>
          </cell>
          <cell r="B1989" t="str">
            <v>写真</v>
          </cell>
          <cell r="D1989" t="str">
            <v>和泉市室堂町</v>
          </cell>
          <cell r="E1989">
            <v>74</v>
          </cell>
        </row>
        <row r="1990">
          <cell r="A1990" t="str">
            <v>H24</v>
          </cell>
          <cell r="B1990" t="str">
            <v>写真</v>
          </cell>
          <cell r="D1990" t="str">
            <v>泉佐野市土丸</v>
          </cell>
          <cell r="E1990">
            <v>63</v>
          </cell>
        </row>
        <row r="1991">
          <cell r="A1991" t="str">
            <v>H24</v>
          </cell>
          <cell r="B1991" t="str">
            <v>写真</v>
          </cell>
          <cell r="D1991" t="str">
            <v>泉佐野市日根野</v>
          </cell>
          <cell r="E1991">
            <v>61</v>
          </cell>
        </row>
        <row r="1992">
          <cell r="A1992" t="str">
            <v>H24</v>
          </cell>
          <cell r="B1992" t="str">
            <v>写真</v>
          </cell>
          <cell r="D1992" t="str">
            <v>岸和田市本町</v>
          </cell>
          <cell r="E1992">
            <v>75</v>
          </cell>
        </row>
        <row r="1993">
          <cell r="A1993" t="str">
            <v>H24</v>
          </cell>
          <cell r="B1993" t="str">
            <v>写真</v>
          </cell>
          <cell r="D1993" t="str">
            <v>岸和田市東ケ丘町</v>
          </cell>
          <cell r="E1993">
            <v>79</v>
          </cell>
        </row>
        <row r="1994">
          <cell r="A1994" t="str">
            <v>H24</v>
          </cell>
          <cell r="B1994" t="str">
            <v>写真</v>
          </cell>
          <cell r="D1994" t="str">
            <v>岸和田市上松町</v>
          </cell>
          <cell r="E1994">
            <v>79</v>
          </cell>
        </row>
        <row r="1995">
          <cell r="A1995" t="str">
            <v>H24</v>
          </cell>
          <cell r="B1995" t="str">
            <v>写真</v>
          </cell>
          <cell r="D1995" t="str">
            <v>岸和田市加守町</v>
          </cell>
          <cell r="E1995">
            <v>62</v>
          </cell>
        </row>
        <row r="1996">
          <cell r="A1996" t="str">
            <v>H24</v>
          </cell>
          <cell r="B1996" t="str">
            <v>写真</v>
          </cell>
          <cell r="D1996" t="str">
            <v>岸和田市流木町</v>
          </cell>
          <cell r="E1996">
            <v>72</v>
          </cell>
        </row>
        <row r="1997">
          <cell r="A1997" t="str">
            <v>H24</v>
          </cell>
          <cell r="B1997" t="str">
            <v>写真</v>
          </cell>
          <cell r="D1997" t="str">
            <v>岸和田市極楽寺町</v>
          </cell>
          <cell r="E1997">
            <v>67</v>
          </cell>
        </row>
        <row r="1998">
          <cell r="A1998" t="str">
            <v>H24</v>
          </cell>
          <cell r="B1998" t="str">
            <v>写真</v>
          </cell>
          <cell r="D1998" t="str">
            <v>泉佐野市羽倉崎上町</v>
          </cell>
          <cell r="E1998">
            <v>65</v>
          </cell>
        </row>
        <row r="1999">
          <cell r="A1999" t="str">
            <v>H24</v>
          </cell>
          <cell r="B1999" t="str">
            <v>写真</v>
          </cell>
          <cell r="D1999" t="str">
            <v>泉佐野市羽倉崎上町</v>
          </cell>
          <cell r="E1999">
            <v>51</v>
          </cell>
        </row>
        <row r="2000">
          <cell r="A2000" t="str">
            <v>H24</v>
          </cell>
          <cell r="B2000" t="str">
            <v>写真</v>
          </cell>
          <cell r="D2000" t="str">
            <v>岸和田市北町</v>
          </cell>
          <cell r="E2000">
            <v>78</v>
          </cell>
        </row>
        <row r="2001">
          <cell r="A2001" t="str">
            <v>H24</v>
          </cell>
          <cell r="B2001" t="str">
            <v>写真</v>
          </cell>
          <cell r="D2001" t="str">
            <v>岸和田市並松町</v>
          </cell>
          <cell r="E2001">
            <v>76</v>
          </cell>
        </row>
        <row r="2002">
          <cell r="A2002" t="str">
            <v>H24</v>
          </cell>
          <cell r="B2002" t="str">
            <v>写真</v>
          </cell>
          <cell r="D2002" t="str">
            <v>岸和田市山直中町</v>
          </cell>
          <cell r="E2002">
            <v>70</v>
          </cell>
        </row>
        <row r="2003">
          <cell r="A2003" t="str">
            <v>H24</v>
          </cell>
          <cell r="B2003" t="str">
            <v>写真</v>
          </cell>
          <cell r="D2003" t="str">
            <v>岸和田市中井町</v>
          </cell>
          <cell r="E2003">
            <v>50</v>
          </cell>
        </row>
        <row r="2004">
          <cell r="A2004" t="str">
            <v>H24</v>
          </cell>
          <cell r="B2004" t="str">
            <v>写真</v>
          </cell>
          <cell r="D2004" t="str">
            <v>岸和田市真上町</v>
          </cell>
          <cell r="E2004">
            <v>54</v>
          </cell>
        </row>
        <row r="2005">
          <cell r="A2005" t="str">
            <v>H24</v>
          </cell>
          <cell r="B2005" t="str">
            <v>写真</v>
          </cell>
          <cell r="D2005" t="str">
            <v>高石市千代田</v>
          </cell>
          <cell r="E2005">
            <v>63</v>
          </cell>
        </row>
        <row r="2006">
          <cell r="A2006" t="str">
            <v>H24</v>
          </cell>
          <cell r="B2006" t="str">
            <v>写真</v>
          </cell>
          <cell r="D2006" t="str">
            <v>岸和田市藤井町</v>
          </cell>
          <cell r="E2006">
            <v>61</v>
          </cell>
        </row>
        <row r="2007">
          <cell r="A2007" t="str">
            <v>H24</v>
          </cell>
          <cell r="B2007" t="str">
            <v>写真</v>
          </cell>
          <cell r="D2007" t="str">
            <v>泉南郡熊取町青葉台</v>
          </cell>
          <cell r="E2007">
            <v>69</v>
          </cell>
        </row>
        <row r="2008">
          <cell r="A2008" t="str">
            <v>H24</v>
          </cell>
          <cell r="B2008" t="str">
            <v>写真</v>
          </cell>
          <cell r="D2008" t="str">
            <v>岸和田市山直中町</v>
          </cell>
          <cell r="E2008">
            <v>71</v>
          </cell>
        </row>
        <row r="2009">
          <cell r="A2009" t="str">
            <v>H24</v>
          </cell>
          <cell r="B2009" t="str">
            <v>写真</v>
          </cell>
          <cell r="D2009" t="str">
            <v>泉南郡熊取町青葉台</v>
          </cell>
          <cell r="E2009">
            <v>71</v>
          </cell>
        </row>
        <row r="2010">
          <cell r="A2010" t="str">
            <v>H24</v>
          </cell>
          <cell r="B2010" t="str">
            <v>写真</v>
          </cell>
          <cell r="D2010" t="str">
            <v>高石市綾園</v>
          </cell>
          <cell r="E2010">
            <v>68</v>
          </cell>
        </row>
        <row r="2011">
          <cell r="A2011" t="str">
            <v>H24</v>
          </cell>
          <cell r="B2011" t="str">
            <v>写真</v>
          </cell>
          <cell r="D2011" t="str">
            <v>岸和田市下野町</v>
          </cell>
          <cell r="E2011">
            <v>72</v>
          </cell>
        </row>
        <row r="2012">
          <cell r="A2012" t="str">
            <v>H24</v>
          </cell>
          <cell r="B2012" t="str">
            <v>写真</v>
          </cell>
          <cell r="D2012" t="str">
            <v>岸和田市並松町</v>
          </cell>
          <cell r="E2012">
            <v>87</v>
          </cell>
        </row>
        <row r="2013">
          <cell r="A2013" t="str">
            <v>H24</v>
          </cell>
          <cell r="B2013" t="str">
            <v>写真</v>
          </cell>
          <cell r="D2013" t="str">
            <v>岸和田市東ケ丘町</v>
          </cell>
          <cell r="E2013">
            <v>80</v>
          </cell>
        </row>
        <row r="2014">
          <cell r="A2014" t="str">
            <v>H24</v>
          </cell>
          <cell r="B2014" t="str">
            <v>写真</v>
          </cell>
          <cell r="D2014" t="str">
            <v>貝塚市福田</v>
          </cell>
          <cell r="E2014">
            <v>71</v>
          </cell>
        </row>
        <row r="2015">
          <cell r="A2015" t="str">
            <v>H24</v>
          </cell>
          <cell r="B2015" t="str">
            <v>写真</v>
          </cell>
          <cell r="D2015" t="str">
            <v>岸和田市東ケ丘町</v>
          </cell>
          <cell r="E2015">
            <v>72</v>
          </cell>
        </row>
        <row r="2016">
          <cell r="A2016" t="str">
            <v>H24</v>
          </cell>
          <cell r="B2016" t="str">
            <v>写真</v>
          </cell>
          <cell r="D2016" t="str">
            <v>泉佐野市松風台</v>
          </cell>
          <cell r="E2016">
            <v>60</v>
          </cell>
        </row>
        <row r="2017">
          <cell r="A2017" t="str">
            <v>H24</v>
          </cell>
          <cell r="B2017" t="str">
            <v>写真</v>
          </cell>
          <cell r="D2017" t="str">
            <v>泉佐野市上瓦屋</v>
          </cell>
          <cell r="E2017">
            <v>69</v>
          </cell>
        </row>
        <row r="2018">
          <cell r="A2018" t="str">
            <v>H24</v>
          </cell>
          <cell r="B2018" t="str">
            <v>写真</v>
          </cell>
          <cell r="D2018" t="str">
            <v>岸和田市八幡町</v>
          </cell>
          <cell r="E2018">
            <v>79</v>
          </cell>
        </row>
        <row r="2019">
          <cell r="A2019" t="str">
            <v>H24</v>
          </cell>
          <cell r="B2019" t="str">
            <v>写真</v>
          </cell>
          <cell r="D2019" t="str">
            <v>岸和田市土生町</v>
          </cell>
          <cell r="E2019">
            <v>65</v>
          </cell>
        </row>
        <row r="2020">
          <cell r="A2020" t="str">
            <v>H24</v>
          </cell>
          <cell r="B2020" t="str">
            <v>写真</v>
          </cell>
          <cell r="D2020" t="str">
            <v>岸和田市吉井町</v>
          </cell>
          <cell r="E2020">
            <v>77</v>
          </cell>
        </row>
        <row r="2021">
          <cell r="A2021" t="str">
            <v>H24</v>
          </cell>
          <cell r="B2021" t="str">
            <v>写真</v>
          </cell>
          <cell r="D2021" t="str">
            <v>和泉市青葉台</v>
          </cell>
          <cell r="E2021">
            <v>74</v>
          </cell>
        </row>
        <row r="2022">
          <cell r="A2022" t="str">
            <v>H24</v>
          </cell>
          <cell r="B2022" t="str">
            <v>写真</v>
          </cell>
          <cell r="D2022" t="str">
            <v>堺市南区鴨谷台</v>
          </cell>
          <cell r="E2022">
            <v>67</v>
          </cell>
        </row>
        <row r="2023">
          <cell r="A2023" t="str">
            <v>H24</v>
          </cell>
          <cell r="B2023" t="str">
            <v>写真</v>
          </cell>
          <cell r="D2023" t="str">
            <v>和泉市光明台</v>
          </cell>
          <cell r="E2023">
            <v>79</v>
          </cell>
        </row>
        <row r="2024">
          <cell r="A2024" t="str">
            <v>H24</v>
          </cell>
          <cell r="B2024" t="str">
            <v>写真</v>
          </cell>
          <cell r="D2024" t="str">
            <v>泉南郡熊取町自由が丘</v>
          </cell>
          <cell r="E2024">
            <v>65</v>
          </cell>
        </row>
        <row r="2025">
          <cell r="A2025" t="str">
            <v>H24</v>
          </cell>
          <cell r="B2025" t="str">
            <v>写真</v>
          </cell>
          <cell r="D2025" t="str">
            <v>岸和田市小松里町</v>
          </cell>
          <cell r="E2025">
            <v>71</v>
          </cell>
        </row>
        <row r="2026">
          <cell r="A2026" t="str">
            <v>H24</v>
          </cell>
          <cell r="B2026" t="str">
            <v>写真</v>
          </cell>
          <cell r="D2026" t="str">
            <v>貝塚市二色</v>
          </cell>
          <cell r="E2026">
            <v>73</v>
          </cell>
        </row>
        <row r="2027">
          <cell r="A2027" t="str">
            <v>H24</v>
          </cell>
          <cell r="B2027" t="str">
            <v>写真</v>
          </cell>
          <cell r="D2027" t="str">
            <v>岸和田市門前町</v>
          </cell>
          <cell r="E2027">
            <v>72</v>
          </cell>
        </row>
        <row r="2028">
          <cell r="A2028" t="str">
            <v>H24</v>
          </cell>
          <cell r="B2028" t="str">
            <v>写真</v>
          </cell>
          <cell r="D2028" t="str">
            <v>阪南市舞</v>
          </cell>
          <cell r="E2028">
            <v>71</v>
          </cell>
        </row>
        <row r="2029">
          <cell r="A2029" t="str">
            <v>H24</v>
          </cell>
          <cell r="B2029" t="str">
            <v>写真</v>
          </cell>
          <cell r="D2029" t="str">
            <v>岸和田市上野町東</v>
          </cell>
          <cell r="E2029">
            <v>39</v>
          </cell>
        </row>
        <row r="2030">
          <cell r="A2030" t="str">
            <v>H24</v>
          </cell>
          <cell r="B2030" t="str">
            <v>写真</v>
          </cell>
          <cell r="D2030" t="str">
            <v>岸和田市東ケ丘町</v>
          </cell>
          <cell r="E2030">
            <v>74</v>
          </cell>
        </row>
        <row r="2031">
          <cell r="A2031" t="str">
            <v>H24</v>
          </cell>
          <cell r="B2031" t="str">
            <v>写真</v>
          </cell>
          <cell r="D2031" t="str">
            <v>泉南郡田尻町吉見</v>
          </cell>
          <cell r="E2031">
            <v>68</v>
          </cell>
        </row>
        <row r="2032">
          <cell r="A2032" t="str">
            <v>H24</v>
          </cell>
          <cell r="B2032" t="str">
            <v>写真</v>
          </cell>
          <cell r="D2032" t="str">
            <v>泉佐野市羽倉崎</v>
          </cell>
          <cell r="E2032">
            <v>69</v>
          </cell>
        </row>
        <row r="2033">
          <cell r="A2033" t="str">
            <v>H24</v>
          </cell>
          <cell r="B2033" t="str">
            <v>写真</v>
          </cell>
          <cell r="D2033" t="str">
            <v>泉佐野市羽倉崎</v>
          </cell>
          <cell r="E2033">
            <v>73</v>
          </cell>
        </row>
        <row r="2034">
          <cell r="A2034" t="str">
            <v>H24</v>
          </cell>
          <cell r="B2034" t="str">
            <v>写真</v>
          </cell>
          <cell r="D2034" t="str">
            <v>岸和田市野田町</v>
          </cell>
          <cell r="E2034">
            <v>76</v>
          </cell>
        </row>
        <row r="2035">
          <cell r="A2035" t="str">
            <v>H24</v>
          </cell>
          <cell r="B2035" t="str">
            <v>写真</v>
          </cell>
          <cell r="D2035" t="str">
            <v>泉大津市東助松町</v>
          </cell>
          <cell r="E2035">
            <v>89</v>
          </cell>
        </row>
        <row r="2036">
          <cell r="A2036" t="str">
            <v>H24</v>
          </cell>
          <cell r="B2036" t="str">
            <v>写真</v>
          </cell>
          <cell r="D2036" t="str">
            <v>岸和田市土生町</v>
          </cell>
          <cell r="E2036">
            <v>76</v>
          </cell>
        </row>
        <row r="2037">
          <cell r="A2037" t="str">
            <v>H24</v>
          </cell>
          <cell r="B2037" t="str">
            <v>写真</v>
          </cell>
          <cell r="D2037" t="str">
            <v>堺市中区八田北町</v>
          </cell>
          <cell r="E2037">
            <v>79</v>
          </cell>
        </row>
        <row r="2038">
          <cell r="A2038" t="str">
            <v>H24</v>
          </cell>
          <cell r="B2038" t="str">
            <v>写真</v>
          </cell>
          <cell r="D2038" t="str">
            <v>貝塚市久保</v>
          </cell>
          <cell r="E2038">
            <v>76</v>
          </cell>
        </row>
        <row r="2039">
          <cell r="A2039" t="str">
            <v>H24</v>
          </cell>
          <cell r="B2039" t="str">
            <v>写真</v>
          </cell>
          <cell r="D2039" t="str">
            <v>岸和田市加守町</v>
          </cell>
          <cell r="E2039">
            <v>61</v>
          </cell>
        </row>
        <row r="2040">
          <cell r="A2040" t="str">
            <v>H24</v>
          </cell>
          <cell r="B2040" t="str">
            <v>写真</v>
          </cell>
          <cell r="D2040" t="str">
            <v>岸和田市別所町</v>
          </cell>
          <cell r="E2040">
            <v>71</v>
          </cell>
        </row>
        <row r="2041">
          <cell r="A2041" t="str">
            <v>H24</v>
          </cell>
          <cell r="B2041" t="str">
            <v>写真</v>
          </cell>
          <cell r="D2041" t="str">
            <v>泉佐野市松風台</v>
          </cell>
          <cell r="E2041">
            <v>63</v>
          </cell>
        </row>
        <row r="2042">
          <cell r="A2042" t="str">
            <v>H24</v>
          </cell>
          <cell r="B2042" t="str">
            <v>写真</v>
          </cell>
          <cell r="D2042" t="str">
            <v>岸和田市別所町</v>
          </cell>
          <cell r="E2042">
            <v>82</v>
          </cell>
        </row>
        <row r="2043">
          <cell r="A2043" t="str">
            <v>H24</v>
          </cell>
          <cell r="B2043" t="str">
            <v>写真</v>
          </cell>
          <cell r="D2043" t="str">
            <v>岸和田市土生町</v>
          </cell>
          <cell r="E2043">
            <v>30</v>
          </cell>
        </row>
        <row r="2044">
          <cell r="A2044" t="str">
            <v>H24</v>
          </cell>
          <cell r="B2044" t="str">
            <v>写真</v>
          </cell>
          <cell r="D2044" t="str">
            <v>岸和田市小松里町</v>
          </cell>
          <cell r="E2044">
            <v>77</v>
          </cell>
        </row>
        <row r="2045">
          <cell r="A2045" t="str">
            <v>H24</v>
          </cell>
          <cell r="B2045" t="str">
            <v>写真</v>
          </cell>
          <cell r="D2045" t="str">
            <v>堺市鳳東町</v>
          </cell>
          <cell r="E2045">
            <v>61</v>
          </cell>
        </row>
        <row r="2046">
          <cell r="A2046" t="str">
            <v>H24</v>
          </cell>
          <cell r="B2046" t="str">
            <v>写真</v>
          </cell>
          <cell r="D2046" t="str">
            <v>岸和田市下松町</v>
          </cell>
          <cell r="E2046">
            <v>59</v>
          </cell>
        </row>
        <row r="2047">
          <cell r="A2047" t="str">
            <v>H24</v>
          </cell>
          <cell r="B2047" t="str">
            <v>俳画</v>
          </cell>
          <cell r="D2047" t="str">
            <v>岸和田市八阪町</v>
          </cell>
          <cell r="E2047">
            <v>53</v>
          </cell>
        </row>
        <row r="2048">
          <cell r="A2048" t="str">
            <v>H24</v>
          </cell>
          <cell r="B2048" t="str">
            <v>俳画</v>
          </cell>
          <cell r="D2048" t="str">
            <v>泉北郡忠岡町忠岡東</v>
          </cell>
          <cell r="E2048">
            <v>75</v>
          </cell>
        </row>
        <row r="2049">
          <cell r="A2049" t="str">
            <v>H24</v>
          </cell>
          <cell r="B2049" t="str">
            <v>俳画</v>
          </cell>
          <cell r="D2049" t="str">
            <v>岸和田市東ケ丘町</v>
          </cell>
          <cell r="E2049">
            <v>75</v>
          </cell>
        </row>
        <row r="2050">
          <cell r="A2050" t="str">
            <v>H24</v>
          </cell>
          <cell r="B2050" t="str">
            <v>俳画</v>
          </cell>
          <cell r="D2050" t="str">
            <v>岸和田市上松町</v>
          </cell>
          <cell r="E2050">
            <v>71</v>
          </cell>
        </row>
        <row r="2051">
          <cell r="A2051" t="str">
            <v>H24</v>
          </cell>
          <cell r="B2051" t="str">
            <v>俳画</v>
          </cell>
          <cell r="D2051" t="str">
            <v>泉北郡忠岡町馬瀬</v>
          </cell>
          <cell r="E2051">
            <v>64</v>
          </cell>
        </row>
        <row r="2052">
          <cell r="A2052" t="str">
            <v>H24</v>
          </cell>
          <cell r="B2052" t="str">
            <v>俳画</v>
          </cell>
          <cell r="D2052" t="str">
            <v>泉北郡忠岡町忠岡東</v>
          </cell>
          <cell r="E2052">
            <v>64</v>
          </cell>
        </row>
        <row r="2053">
          <cell r="A2053" t="str">
            <v>H24</v>
          </cell>
          <cell r="B2053" t="str">
            <v>俳画</v>
          </cell>
          <cell r="D2053" t="str">
            <v>泉佐野市葵町</v>
          </cell>
          <cell r="E2053">
            <v>66</v>
          </cell>
        </row>
        <row r="2054">
          <cell r="A2054" t="str">
            <v>H24</v>
          </cell>
          <cell r="B2054" t="str">
            <v>俳画</v>
          </cell>
          <cell r="D2054" t="str">
            <v>泉佐野市市場西</v>
          </cell>
          <cell r="E2054">
            <v>81</v>
          </cell>
        </row>
        <row r="2055">
          <cell r="A2055" t="str">
            <v>H24</v>
          </cell>
          <cell r="B2055" t="str">
            <v>俳画</v>
          </cell>
          <cell r="D2055" t="str">
            <v>岸和田市吉井町</v>
          </cell>
          <cell r="E2055">
            <v>87</v>
          </cell>
        </row>
        <row r="2056">
          <cell r="A2056" t="str">
            <v>H24</v>
          </cell>
          <cell r="B2056" t="str">
            <v>俳画</v>
          </cell>
          <cell r="D2056" t="str">
            <v>岸和田市磯上町</v>
          </cell>
          <cell r="E2056">
            <v>58</v>
          </cell>
        </row>
        <row r="2057">
          <cell r="A2057" t="str">
            <v>H24</v>
          </cell>
          <cell r="B2057" t="str">
            <v>俳画</v>
          </cell>
          <cell r="D2057" t="str">
            <v>岸和田市吉井町</v>
          </cell>
          <cell r="E2057">
            <v>78</v>
          </cell>
        </row>
        <row r="2058">
          <cell r="A2058" t="str">
            <v>H24</v>
          </cell>
          <cell r="B2058" t="str">
            <v>俳画</v>
          </cell>
          <cell r="D2058" t="str">
            <v>泉北郡忠岡町忠岡中</v>
          </cell>
          <cell r="E2058">
            <v>67</v>
          </cell>
        </row>
        <row r="2059">
          <cell r="A2059" t="str">
            <v>H24</v>
          </cell>
          <cell r="B2059" t="str">
            <v>俳画</v>
          </cell>
          <cell r="D2059" t="str">
            <v>岸和田市野田町</v>
          </cell>
          <cell r="E2059">
            <v>70</v>
          </cell>
        </row>
        <row r="2060">
          <cell r="A2060" t="str">
            <v>H24</v>
          </cell>
          <cell r="B2060" t="str">
            <v>俳画</v>
          </cell>
          <cell r="D2060" t="str">
            <v>岸和田市野田町</v>
          </cell>
          <cell r="E2060">
            <v>67</v>
          </cell>
        </row>
        <row r="2061">
          <cell r="A2061" t="str">
            <v>H24</v>
          </cell>
          <cell r="B2061" t="str">
            <v>俳画</v>
          </cell>
          <cell r="D2061" t="str">
            <v>岸和田市野田町</v>
          </cell>
          <cell r="E2061">
            <v>75</v>
          </cell>
        </row>
        <row r="2062">
          <cell r="A2062" t="str">
            <v>H24</v>
          </cell>
          <cell r="B2062" t="str">
            <v>俳画</v>
          </cell>
          <cell r="D2062" t="str">
            <v>岸和田市野田町</v>
          </cell>
          <cell r="E2062">
            <v>77</v>
          </cell>
        </row>
        <row r="2063">
          <cell r="A2063" t="str">
            <v>H24</v>
          </cell>
          <cell r="B2063" t="str">
            <v>俳画</v>
          </cell>
          <cell r="D2063" t="str">
            <v>岸和田市野田町</v>
          </cell>
          <cell r="E2063">
            <v>68</v>
          </cell>
        </row>
        <row r="2064">
          <cell r="A2064" t="str">
            <v>H24</v>
          </cell>
          <cell r="B2064" t="str">
            <v>俳画</v>
          </cell>
          <cell r="D2064" t="str">
            <v>岸和田市阿間河滝町</v>
          </cell>
          <cell r="E2064">
            <v>44</v>
          </cell>
        </row>
        <row r="2065">
          <cell r="A2065" t="str">
            <v>H24</v>
          </cell>
          <cell r="B2065" t="str">
            <v>俳画</v>
          </cell>
          <cell r="D2065" t="str">
            <v>岸和田市野田町</v>
          </cell>
          <cell r="E2065">
            <v>81</v>
          </cell>
        </row>
        <row r="2066">
          <cell r="A2066" t="str">
            <v>H24</v>
          </cell>
          <cell r="B2066" t="str">
            <v>俳画</v>
          </cell>
          <cell r="D2066" t="str">
            <v>岸和田市加守町</v>
          </cell>
          <cell r="E2066">
            <v>83</v>
          </cell>
        </row>
        <row r="2067">
          <cell r="A2067" t="str">
            <v>H24</v>
          </cell>
          <cell r="B2067" t="str">
            <v>俳画</v>
          </cell>
          <cell r="D2067" t="str">
            <v>岸和田市松風町</v>
          </cell>
          <cell r="E2067">
            <v>68</v>
          </cell>
        </row>
        <row r="2068">
          <cell r="A2068" t="str">
            <v>H24</v>
          </cell>
          <cell r="B2068" t="str">
            <v>俳画</v>
          </cell>
          <cell r="D2068" t="str">
            <v>岸和田市土生町</v>
          </cell>
          <cell r="E2068">
            <v>71</v>
          </cell>
        </row>
        <row r="2069">
          <cell r="A2069" t="str">
            <v>H24</v>
          </cell>
          <cell r="B2069" t="str">
            <v>俳画</v>
          </cell>
          <cell r="D2069" t="str">
            <v>泉北郡忠岡町高月南</v>
          </cell>
          <cell r="E2069">
            <v>70</v>
          </cell>
        </row>
        <row r="2070">
          <cell r="A2070" t="str">
            <v>H24</v>
          </cell>
          <cell r="B2070" t="str">
            <v>俳画</v>
          </cell>
          <cell r="D2070" t="str">
            <v>貝塚市北町</v>
          </cell>
          <cell r="E2070">
            <v>74</v>
          </cell>
        </row>
        <row r="2071">
          <cell r="A2071" t="str">
            <v>H24</v>
          </cell>
          <cell r="B2071" t="str">
            <v>俳画</v>
          </cell>
          <cell r="D2071" t="str">
            <v>岸和田市東ケ丘町</v>
          </cell>
          <cell r="E2071">
            <v>80</v>
          </cell>
        </row>
        <row r="2072">
          <cell r="A2072" t="str">
            <v>H24</v>
          </cell>
          <cell r="B2072" t="str">
            <v>俳画</v>
          </cell>
          <cell r="D2072" t="str">
            <v>和泉市唐国町</v>
          </cell>
          <cell r="E2072">
            <v>68</v>
          </cell>
        </row>
        <row r="2073">
          <cell r="A2073" t="str">
            <v>H24</v>
          </cell>
          <cell r="B2073" t="str">
            <v>俳画</v>
          </cell>
          <cell r="D2073" t="str">
            <v>岸和田市今木町</v>
          </cell>
          <cell r="E2073">
            <v>68</v>
          </cell>
        </row>
        <row r="2074">
          <cell r="A2074" t="str">
            <v>H24</v>
          </cell>
          <cell r="B2074" t="str">
            <v>俳画</v>
          </cell>
          <cell r="D2074" t="str">
            <v>岸和田市岡山町</v>
          </cell>
          <cell r="E2074">
            <v>64</v>
          </cell>
        </row>
        <row r="2075">
          <cell r="A2075" t="str">
            <v>H24</v>
          </cell>
          <cell r="B2075" t="str">
            <v>俳画</v>
          </cell>
          <cell r="D2075" t="str">
            <v>岸和田市別所町</v>
          </cell>
          <cell r="E2075">
            <v>75</v>
          </cell>
        </row>
        <row r="2076">
          <cell r="A2076" t="str">
            <v>H24</v>
          </cell>
          <cell r="B2076" t="str">
            <v>俳画</v>
          </cell>
          <cell r="D2076" t="str">
            <v>泉北郡忠岡町高月北</v>
          </cell>
          <cell r="E2076">
            <v>62</v>
          </cell>
        </row>
        <row r="2077">
          <cell r="A2077" t="str">
            <v>H25</v>
          </cell>
          <cell r="B2077" t="str">
            <v>洋画</v>
          </cell>
          <cell r="D2077" t="str">
            <v>岸和田市尾生町</v>
          </cell>
          <cell r="E2077">
            <v>65</v>
          </cell>
        </row>
        <row r="2078">
          <cell r="A2078" t="str">
            <v>H25</v>
          </cell>
          <cell r="B2078" t="str">
            <v>洋画</v>
          </cell>
          <cell r="D2078" t="str">
            <v>岸和田市門前町</v>
          </cell>
          <cell r="E2078">
            <v>71</v>
          </cell>
        </row>
        <row r="2079">
          <cell r="A2079" t="str">
            <v>H25</v>
          </cell>
          <cell r="B2079" t="str">
            <v>洋画</v>
          </cell>
          <cell r="D2079" t="str">
            <v>岸和田市西之内町</v>
          </cell>
          <cell r="E2079">
            <v>65</v>
          </cell>
        </row>
        <row r="2080">
          <cell r="A2080" t="str">
            <v>H25</v>
          </cell>
          <cell r="B2080" t="str">
            <v>洋画</v>
          </cell>
          <cell r="D2080" t="str">
            <v>泉南郡岬町淡輪</v>
          </cell>
          <cell r="E2080">
            <v>70</v>
          </cell>
        </row>
        <row r="2081">
          <cell r="A2081" t="str">
            <v>H25</v>
          </cell>
          <cell r="B2081" t="str">
            <v>洋画</v>
          </cell>
          <cell r="D2081" t="str">
            <v>岸和田市東ケ丘町</v>
          </cell>
          <cell r="E2081">
            <v>78</v>
          </cell>
        </row>
        <row r="2082">
          <cell r="A2082" t="str">
            <v>H25</v>
          </cell>
          <cell r="B2082" t="str">
            <v>洋画</v>
          </cell>
          <cell r="D2082" t="str">
            <v>泉佐野市中庄</v>
          </cell>
          <cell r="E2082">
            <v>67</v>
          </cell>
        </row>
        <row r="2083">
          <cell r="A2083" t="str">
            <v>H25</v>
          </cell>
          <cell r="B2083" t="str">
            <v>洋画</v>
          </cell>
          <cell r="D2083" t="str">
            <v>泉大津市森町</v>
          </cell>
          <cell r="E2083">
            <v>73</v>
          </cell>
        </row>
        <row r="2084">
          <cell r="A2084" t="str">
            <v>H25</v>
          </cell>
          <cell r="B2084" t="str">
            <v>洋画</v>
          </cell>
          <cell r="D2084" t="str">
            <v>泉南郡熊取町山の手台</v>
          </cell>
          <cell r="E2084">
            <v>65</v>
          </cell>
        </row>
        <row r="2085">
          <cell r="A2085" t="str">
            <v>H25</v>
          </cell>
          <cell r="B2085" t="str">
            <v>洋画</v>
          </cell>
          <cell r="D2085" t="str">
            <v>高石市羽衣</v>
          </cell>
          <cell r="E2085">
            <v>70</v>
          </cell>
        </row>
        <row r="2086">
          <cell r="A2086" t="str">
            <v>H25</v>
          </cell>
          <cell r="B2086" t="str">
            <v>洋画</v>
          </cell>
          <cell r="D2086" t="str">
            <v>岸和田市岡山町</v>
          </cell>
          <cell r="E2086">
            <v>84</v>
          </cell>
        </row>
        <row r="2087">
          <cell r="A2087" t="str">
            <v>H25</v>
          </cell>
          <cell r="B2087" t="str">
            <v>洋画</v>
          </cell>
          <cell r="D2087" t="str">
            <v>岸和田市土生滝町</v>
          </cell>
          <cell r="E2087">
            <v>60</v>
          </cell>
        </row>
        <row r="2088">
          <cell r="A2088" t="str">
            <v>H25</v>
          </cell>
          <cell r="B2088" t="str">
            <v>洋画</v>
          </cell>
          <cell r="D2088" t="str">
            <v>岸和田市下池田町</v>
          </cell>
          <cell r="E2088">
            <v>80</v>
          </cell>
        </row>
        <row r="2089">
          <cell r="A2089" t="str">
            <v>H25</v>
          </cell>
          <cell r="B2089" t="str">
            <v>洋画</v>
          </cell>
          <cell r="D2089" t="str">
            <v>岸和田市内畑町</v>
          </cell>
          <cell r="E2089">
            <v>64</v>
          </cell>
        </row>
        <row r="2090">
          <cell r="A2090" t="str">
            <v>H25</v>
          </cell>
          <cell r="B2090" t="str">
            <v>洋画</v>
          </cell>
          <cell r="D2090" t="str">
            <v>阪南市舞</v>
          </cell>
          <cell r="E2090">
            <v>69</v>
          </cell>
        </row>
        <row r="2091">
          <cell r="A2091" t="str">
            <v>H25</v>
          </cell>
          <cell r="B2091" t="str">
            <v>洋画</v>
          </cell>
          <cell r="D2091" t="str">
            <v>阪南市鳥取中</v>
          </cell>
          <cell r="E2091">
            <v>75</v>
          </cell>
        </row>
        <row r="2092">
          <cell r="A2092" t="str">
            <v>H25</v>
          </cell>
          <cell r="B2092" t="str">
            <v>洋画</v>
          </cell>
          <cell r="D2092" t="str">
            <v>枚方市黄金野</v>
          </cell>
          <cell r="E2092">
            <v>83</v>
          </cell>
        </row>
        <row r="2093">
          <cell r="A2093" t="str">
            <v>H25</v>
          </cell>
          <cell r="B2093" t="str">
            <v>洋画</v>
          </cell>
          <cell r="D2093" t="str">
            <v>和泉市上町</v>
          </cell>
          <cell r="E2093">
            <v>71</v>
          </cell>
        </row>
        <row r="2094">
          <cell r="A2094" t="str">
            <v>H25</v>
          </cell>
          <cell r="B2094" t="str">
            <v>洋画</v>
          </cell>
          <cell r="D2094" t="str">
            <v>和泉市伯太町</v>
          </cell>
          <cell r="E2094">
            <v>69</v>
          </cell>
        </row>
        <row r="2095">
          <cell r="A2095" t="str">
            <v>H25</v>
          </cell>
          <cell r="B2095" t="str">
            <v>洋画</v>
          </cell>
          <cell r="D2095" t="str">
            <v>貝塚市中</v>
          </cell>
          <cell r="E2095">
            <v>63</v>
          </cell>
        </row>
        <row r="2096">
          <cell r="A2096" t="str">
            <v>H25</v>
          </cell>
          <cell r="B2096" t="str">
            <v>洋画</v>
          </cell>
          <cell r="D2096" t="str">
            <v>岸和田市下松町</v>
          </cell>
          <cell r="E2096">
            <v>67</v>
          </cell>
        </row>
        <row r="2097">
          <cell r="A2097" t="str">
            <v>H25</v>
          </cell>
          <cell r="B2097" t="str">
            <v>洋画</v>
          </cell>
          <cell r="D2097" t="str">
            <v>和泉市弥生町</v>
          </cell>
          <cell r="E2097">
            <v>78</v>
          </cell>
        </row>
        <row r="2098">
          <cell r="A2098" t="str">
            <v>H25</v>
          </cell>
          <cell r="B2098" t="str">
            <v>洋画</v>
          </cell>
          <cell r="D2098" t="str">
            <v>泉南市新家</v>
          </cell>
          <cell r="E2098">
            <v>66</v>
          </cell>
        </row>
        <row r="2099">
          <cell r="A2099" t="str">
            <v>H25</v>
          </cell>
          <cell r="B2099" t="str">
            <v>洋画</v>
          </cell>
          <cell r="D2099" t="str">
            <v>河内長野市清見台</v>
          </cell>
          <cell r="E2099">
            <v>70</v>
          </cell>
        </row>
        <row r="2100">
          <cell r="A2100" t="str">
            <v>H25</v>
          </cell>
          <cell r="B2100" t="str">
            <v>洋画</v>
          </cell>
          <cell r="D2100" t="str">
            <v>泉南郡熊取町山の手台</v>
          </cell>
          <cell r="E2100">
            <v>77</v>
          </cell>
        </row>
        <row r="2101">
          <cell r="A2101" t="str">
            <v>H25</v>
          </cell>
          <cell r="B2101" t="str">
            <v>洋画</v>
          </cell>
          <cell r="D2101" t="str">
            <v>岸和田市葛城町</v>
          </cell>
          <cell r="E2101">
            <v>84</v>
          </cell>
        </row>
        <row r="2102">
          <cell r="A2102" t="str">
            <v>H25</v>
          </cell>
          <cell r="B2102" t="str">
            <v>洋画</v>
          </cell>
          <cell r="D2102" t="str">
            <v>阪南市舞</v>
          </cell>
          <cell r="E2102">
            <v>64</v>
          </cell>
        </row>
        <row r="2103">
          <cell r="A2103" t="str">
            <v>H25</v>
          </cell>
          <cell r="B2103" t="str">
            <v>洋画</v>
          </cell>
          <cell r="D2103" t="str">
            <v>堺市中区三原台</v>
          </cell>
          <cell r="E2103">
            <v>79</v>
          </cell>
        </row>
        <row r="2104">
          <cell r="A2104" t="str">
            <v>H25</v>
          </cell>
          <cell r="B2104" t="str">
            <v>洋画</v>
          </cell>
          <cell r="D2104" t="str">
            <v>岸和田市稲葉町</v>
          </cell>
          <cell r="E2104">
            <v>60</v>
          </cell>
        </row>
        <row r="2105">
          <cell r="A2105" t="str">
            <v>H25</v>
          </cell>
          <cell r="B2105" t="str">
            <v>洋画</v>
          </cell>
          <cell r="D2105" t="str">
            <v>武蔵村山市学園</v>
          </cell>
          <cell r="E2105">
            <v>73</v>
          </cell>
        </row>
        <row r="2106">
          <cell r="A2106" t="str">
            <v>H25</v>
          </cell>
          <cell r="B2106" t="str">
            <v>洋画</v>
          </cell>
          <cell r="D2106" t="str">
            <v>岸和田市流木町</v>
          </cell>
          <cell r="E2106">
            <v>64</v>
          </cell>
        </row>
        <row r="2107">
          <cell r="A2107" t="str">
            <v>H25</v>
          </cell>
          <cell r="B2107" t="str">
            <v>洋画</v>
          </cell>
          <cell r="D2107" t="str">
            <v>阪南市箱作</v>
          </cell>
          <cell r="E2107">
            <v>70</v>
          </cell>
        </row>
        <row r="2108">
          <cell r="A2108" t="str">
            <v>H25</v>
          </cell>
          <cell r="B2108" t="str">
            <v>洋画</v>
          </cell>
          <cell r="D2108" t="str">
            <v>岸和田市箕土路町</v>
          </cell>
          <cell r="E2108">
            <v>71</v>
          </cell>
        </row>
        <row r="2109">
          <cell r="A2109" t="str">
            <v>H25</v>
          </cell>
          <cell r="B2109" t="str">
            <v>洋画</v>
          </cell>
          <cell r="D2109" t="str">
            <v>岸和田市畑町</v>
          </cell>
          <cell r="E2109">
            <v>70</v>
          </cell>
        </row>
        <row r="2110">
          <cell r="A2110" t="str">
            <v>H25</v>
          </cell>
          <cell r="B2110" t="str">
            <v>洋画</v>
          </cell>
          <cell r="D2110" t="str">
            <v>阪南市緑ヶ丘</v>
          </cell>
          <cell r="E2110">
            <v>56</v>
          </cell>
        </row>
        <row r="2111">
          <cell r="A2111" t="str">
            <v>H25</v>
          </cell>
          <cell r="B2111" t="str">
            <v>洋画</v>
          </cell>
          <cell r="D2111" t="str">
            <v>高石市加茂</v>
          </cell>
          <cell r="E2111">
            <v>77</v>
          </cell>
        </row>
        <row r="2112">
          <cell r="A2112" t="str">
            <v>H25</v>
          </cell>
          <cell r="B2112" t="str">
            <v>洋画</v>
          </cell>
          <cell r="D2112" t="str">
            <v>泉大津市曽根町</v>
          </cell>
          <cell r="E2112">
            <v>59</v>
          </cell>
        </row>
        <row r="2113">
          <cell r="A2113" t="str">
            <v>H25</v>
          </cell>
          <cell r="B2113" t="str">
            <v>洋画</v>
          </cell>
          <cell r="D2113" t="str">
            <v>高石市高師浜</v>
          </cell>
          <cell r="E2113">
            <v>68</v>
          </cell>
        </row>
        <row r="2114">
          <cell r="A2114" t="str">
            <v>H25</v>
          </cell>
          <cell r="B2114" t="str">
            <v>洋画</v>
          </cell>
          <cell r="D2114" t="str">
            <v>高石市綾園</v>
          </cell>
          <cell r="E2114">
            <v>76</v>
          </cell>
        </row>
        <row r="2115">
          <cell r="A2115" t="str">
            <v>H25</v>
          </cell>
          <cell r="B2115" t="str">
            <v>洋画</v>
          </cell>
          <cell r="D2115" t="str">
            <v>泉南郡熊取町希望が丘</v>
          </cell>
          <cell r="E2115">
            <v>69</v>
          </cell>
        </row>
        <row r="2116">
          <cell r="A2116" t="str">
            <v>H25</v>
          </cell>
          <cell r="B2116" t="str">
            <v>洋画</v>
          </cell>
          <cell r="D2116" t="str">
            <v>和泉市光明台</v>
          </cell>
          <cell r="E2116">
            <v>71</v>
          </cell>
        </row>
        <row r="2117">
          <cell r="A2117" t="str">
            <v>H25</v>
          </cell>
          <cell r="B2117" t="str">
            <v>洋画</v>
          </cell>
          <cell r="D2117" t="str">
            <v>和泉市光明台</v>
          </cell>
          <cell r="E2117">
            <v>63</v>
          </cell>
        </row>
        <row r="2118">
          <cell r="A2118" t="str">
            <v>H25</v>
          </cell>
          <cell r="B2118" t="str">
            <v>洋画</v>
          </cell>
          <cell r="D2118" t="str">
            <v>和泉市光明台</v>
          </cell>
          <cell r="E2118">
            <v>68</v>
          </cell>
        </row>
        <row r="2119">
          <cell r="A2119" t="str">
            <v>H25</v>
          </cell>
          <cell r="B2119" t="str">
            <v>洋画</v>
          </cell>
          <cell r="D2119" t="str">
            <v>岸和田市尾生町</v>
          </cell>
          <cell r="E2119">
            <v>65</v>
          </cell>
        </row>
        <row r="2120">
          <cell r="A2120" t="str">
            <v>H25</v>
          </cell>
          <cell r="B2120" t="str">
            <v>洋画</v>
          </cell>
          <cell r="D2120" t="str">
            <v>和泉市緑ケ丘</v>
          </cell>
          <cell r="E2120">
            <v>66</v>
          </cell>
        </row>
        <row r="2121">
          <cell r="A2121" t="str">
            <v>H25</v>
          </cell>
          <cell r="B2121" t="str">
            <v>洋画</v>
          </cell>
          <cell r="D2121" t="str">
            <v>泉南郡岬町深日</v>
          </cell>
          <cell r="E2121">
            <v>67</v>
          </cell>
        </row>
        <row r="2122">
          <cell r="A2122" t="str">
            <v>H25</v>
          </cell>
          <cell r="B2122" t="str">
            <v>洋画</v>
          </cell>
          <cell r="D2122" t="str">
            <v>岸和田市池尻町</v>
          </cell>
          <cell r="E2122">
            <v>70</v>
          </cell>
        </row>
        <row r="2123">
          <cell r="A2123" t="str">
            <v>H25</v>
          </cell>
          <cell r="B2123" t="str">
            <v>洋画</v>
          </cell>
          <cell r="D2123" t="str">
            <v>岸和田市下野町</v>
          </cell>
          <cell r="E2123">
            <v>78</v>
          </cell>
        </row>
        <row r="2124">
          <cell r="A2124" t="str">
            <v>H25</v>
          </cell>
          <cell r="B2124" t="str">
            <v>洋画</v>
          </cell>
          <cell r="D2124" t="str">
            <v>泉南郡熊取町五門東</v>
          </cell>
          <cell r="E2124">
            <v>70</v>
          </cell>
        </row>
        <row r="2125">
          <cell r="A2125" t="str">
            <v>H25</v>
          </cell>
          <cell r="B2125" t="str">
            <v>洋画</v>
          </cell>
          <cell r="D2125" t="str">
            <v>堺市堺区戎之町東</v>
          </cell>
          <cell r="E2125">
            <v>64</v>
          </cell>
        </row>
        <row r="2126">
          <cell r="A2126" t="str">
            <v>H25</v>
          </cell>
          <cell r="B2126" t="str">
            <v>洋画</v>
          </cell>
          <cell r="D2126" t="str">
            <v>岸和田市土生町</v>
          </cell>
          <cell r="E2126">
            <v>77</v>
          </cell>
        </row>
        <row r="2127">
          <cell r="A2127" t="str">
            <v>H25</v>
          </cell>
          <cell r="B2127" t="str">
            <v>洋画</v>
          </cell>
          <cell r="D2127" t="str">
            <v>岸和田市荒木町</v>
          </cell>
          <cell r="E2127">
            <v>79</v>
          </cell>
        </row>
        <row r="2128">
          <cell r="A2128" t="str">
            <v>H25</v>
          </cell>
          <cell r="B2128" t="str">
            <v>洋画</v>
          </cell>
          <cell r="D2128" t="str">
            <v>和泉市伯太町</v>
          </cell>
          <cell r="E2128">
            <v>64</v>
          </cell>
        </row>
        <row r="2129">
          <cell r="A2129" t="str">
            <v>H25</v>
          </cell>
          <cell r="B2129" t="str">
            <v>洋画</v>
          </cell>
          <cell r="D2129" t="str">
            <v>岸和田市東ケ丘町</v>
          </cell>
          <cell r="E2129">
            <v>68</v>
          </cell>
        </row>
        <row r="2130">
          <cell r="A2130" t="str">
            <v>H25</v>
          </cell>
          <cell r="B2130" t="str">
            <v>洋画</v>
          </cell>
          <cell r="D2130" t="str">
            <v>泉南郡熊取町小垣内</v>
          </cell>
          <cell r="E2130">
            <v>77</v>
          </cell>
        </row>
        <row r="2131">
          <cell r="A2131" t="str">
            <v>H25</v>
          </cell>
          <cell r="B2131" t="str">
            <v>洋画</v>
          </cell>
          <cell r="D2131" t="str">
            <v>阪南市光陽台</v>
          </cell>
          <cell r="E2131">
            <v>59</v>
          </cell>
        </row>
        <row r="2132">
          <cell r="A2132" t="str">
            <v>H25</v>
          </cell>
          <cell r="B2132" t="str">
            <v>洋画</v>
          </cell>
          <cell r="D2132" t="str">
            <v>岸和田市上松町</v>
          </cell>
          <cell r="E2132">
            <v>74</v>
          </cell>
        </row>
        <row r="2133">
          <cell r="A2133" t="str">
            <v>H25</v>
          </cell>
          <cell r="B2133" t="str">
            <v>洋画</v>
          </cell>
          <cell r="D2133" t="str">
            <v>岸和田市葛城町</v>
          </cell>
          <cell r="E2133">
            <v>80</v>
          </cell>
        </row>
        <row r="2134">
          <cell r="A2134" t="str">
            <v>H25</v>
          </cell>
          <cell r="B2134" t="str">
            <v>洋画</v>
          </cell>
          <cell r="D2134" t="str">
            <v>泉南市新家</v>
          </cell>
          <cell r="E2134">
            <v>65</v>
          </cell>
        </row>
        <row r="2135">
          <cell r="A2135" t="str">
            <v>H25</v>
          </cell>
          <cell r="B2135" t="str">
            <v>洋画</v>
          </cell>
          <cell r="D2135" t="str">
            <v>岸和田市河合町</v>
          </cell>
          <cell r="E2135">
            <v>62</v>
          </cell>
        </row>
        <row r="2136">
          <cell r="A2136" t="str">
            <v>H25</v>
          </cell>
          <cell r="B2136" t="str">
            <v>洋画</v>
          </cell>
          <cell r="D2136" t="str">
            <v>泉大津市末広町</v>
          </cell>
          <cell r="E2136">
            <v>65</v>
          </cell>
        </row>
        <row r="2137">
          <cell r="A2137" t="str">
            <v>H25</v>
          </cell>
          <cell r="B2137" t="str">
            <v>洋画</v>
          </cell>
          <cell r="D2137" t="str">
            <v>岸和田市上松町</v>
          </cell>
          <cell r="E2137">
            <v>72</v>
          </cell>
        </row>
        <row r="2138">
          <cell r="A2138" t="str">
            <v>H25</v>
          </cell>
          <cell r="B2138" t="str">
            <v>洋画</v>
          </cell>
          <cell r="D2138" t="str">
            <v>岸和田市東ケ丘町</v>
          </cell>
          <cell r="E2138">
            <v>68</v>
          </cell>
        </row>
        <row r="2139">
          <cell r="A2139" t="str">
            <v>H25</v>
          </cell>
          <cell r="B2139" t="str">
            <v>洋画</v>
          </cell>
          <cell r="D2139" t="str">
            <v>岸和田市稲葉町</v>
          </cell>
          <cell r="E2139">
            <v>64</v>
          </cell>
        </row>
        <row r="2140">
          <cell r="A2140" t="str">
            <v>H25</v>
          </cell>
          <cell r="B2140" t="str">
            <v>洋画</v>
          </cell>
          <cell r="D2140" t="str">
            <v>岸和田市大町</v>
          </cell>
          <cell r="E2140">
            <v>70</v>
          </cell>
        </row>
        <row r="2141">
          <cell r="A2141" t="str">
            <v>H25</v>
          </cell>
          <cell r="B2141" t="str">
            <v>洋画</v>
          </cell>
          <cell r="D2141" t="str">
            <v>岸和田市東ケ丘町</v>
          </cell>
          <cell r="E2141">
            <v>69</v>
          </cell>
        </row>
        <row r="2142">
          <cell r="A2142" t="str">
            <v>H25</v>
          </cell>
          <cell r="B2142" t="str">
            <v>洋画</v>
          </cell>
          <cell r="D2142" t="str">
            <v>岸和田市上松町</v>
          </cell>
          <cell r="E2142">
            <v>62</v>
          </cell>
        </row>
        <row r="2143">
          <cell r="A2143" t="str">
            <v>H25</v>
          </cell>
          <cell r="B2143" t="str">
            <v>洋画</v>
          </cell>
          <cell r="D2143" t="str">
            <v>高石市綾園</v>
          </cell>
          <cell r="E2143">
            <v>63</v>
          </cell>
        </row>
        <row r="2144">
          <cell r="A2144" t="str">
            <v>H25</v>
          </cell>
          <cell r="B2144" t="str">
            <v>洋画</v>
          </cell>
          <cell r="D2144" t="str">
            <v>岸和田市東ケ丘町</v>
          </cell>
          <cell r="E2144">
            <v>78</v>
          </cell>
        </row>
        <row r="2145">
          <cell r="A2145" t="str">
            <v>H25</v>
          </cell>
          <cell r="B2145" t="str">
            <v>洋画</v>
          </cell>
          <cell r="D2145" t="str">
            <v>岸和田市上松町</v>
          </cell>
          <cell r="E2145">
            <v>72</v>
          </cell>
        </row>
        <row r="2146">
          <cell r="A2146" t="str">
            <v>H25</v>
          </cell>
          <cell r="B2146" t="str">
            <v>洋画</v>
          </cell>
          <cell r="D2146" t="str">
            <v>堺市西区浜寺南町</v>
          </cell>
          <cell r="E2146">
            <v>58</v>
          </cell>
        </row>
        <row r="2147">
          <cell r="A2147" t="str">
            <v>H25</v>
          </cell>
          <cell r="B2147" t="str">
            <v>洋画</v>
          </cell>
          <cell r="D2147" t="str">
            <v>岸和田市尾生町</v>
          </cell>
          <cell r="E2147">
            <v>68</v>
          </cell>
        </row>
        <row r="2148">
          <cell r="A2148" t="str">
            <v>H25</v>
          </cell>
          <cell r="B2148" t="str">
            <v>洋画</v>
          </cell>
          <cell r="D2148" t="str">
            <v>阪南市舞</v>
          </cell>
          <cell r="E2148">
            <v>68</v>
          </cell>
        </row>
        <row r="2149">
          <cell r="A2149" t="str">
            <v>H25</v>
          </cell>
          <cell r="B2149" t="str">
            <v>洋画</v>
          </cell>
          <cell r="D2149" t="str">
            <v>貝塚市西町</v>
          </cell>
          <cell r="E2149">
            <v>71</v>
          </cell>
        </row>
        <row r="2150">
          <cell r="A2150" t="str">
            <v>H25</v>
          </cell>
          <cell r="B2150" t="str">
            <v>洋画</v>
          </cell>
          <cell r="D2150" t="str">
            <v>岸和田市南上町</v>
          </cell>
          <cell r="E2150">
            <v>77</v>
          </cell>
        </row>
        <row r="2151">
          <cell r="A2151" t="str">
            <v>H25</v>
          </cell>
          <cell r="B2151" t="str">
            <v>洋画</v>
          </cell>
          <cell r="D2151" t="str">
            <v>堺市堺区石津町</v>
          </cell>
          <cell r="E2151">
            <v>75</v>
          </cell>
        </row>
        <row r="2152">
          <cell r="A2152" t="str">
            <v>H25</v>
          </cell>
          <cell r="B2152" t="str">
            <v>洋画</v>
          </cell>
          <cell r="D2152" t="str">
            <v>岸和田市大町</v>
          </cell>
          <cell r="E2152">
            <v>72</v>
          </cell>
        </row>
        <row r="2153">
          <cell r="A2153" t="str">
            <v>H25</v>
          </cell>
          <cell r="B2153" t="str">
            <v>洋画</v>
          </cell>
          <cell r="D2153" t="str">
            <v>泉北郡忠岡町忠岡中</v>
          </cell>
          <cell r="E2153">
            <v>71</v>
          </cell>
        </row>
        <row r="2154">
          <cell r="A2154" t="str">
            <v>H25</v>
          </cell>
          <cell r="B2154" t="str">
            <v>洋画</v>
          </cell>
          <cell r="D2154" t="str">
            <v>泉南郡熊取町桜が丘</v>
          </cell>
          <cell r="E2154">
            <v>72</v>
          </cell>
        </row>
        <row r="2155">
          <cell r="A2155" t="str">
            <v>H25</v>
          </cell>
          <cell r="B2155" t="str">
            <v>洋画</v>
          </cell>
          <cell r="D2155" t="str">
            <v>岸和田市尾生町</v>
          </cell>
          <cell r="E2155">
            <v>52</v>
          </cell>
        </row>
        <row r="2156">
          <cell r="A2156" t="str">
            <v>H25</v>
          </cell>
          <cell r="B2156" t="str">
            <v>洋画</v>
          </cell>
          <cell r="D2156" t="str">
            <v>貝塚市久保</v>
          </cell>
          <cell r="E2156">
            <v>65</v>
          </cell>
        </row>
        <row r="2157">
          <cell r="A2157" t="str">
            <v>H25</v>
          </cell>
          <cell r="B2157" t="str">
            <v>洋画</v>
          </cell>
          <cell r="D2157" t="str">
            <v>岸和田市荒木町</v>
          </cell>
          <cell r="E2157">
            <v>83</v>
          </cell>
        </row>
        <row r="2158">
          <cell r="A2158" t="str">
            <v>H25</v>
          </cell>
          <cell r="B2158" t="str">
            <v>洋画</v>
          </cell>
          <cell r="D2158" t="str">
            <v>岸和田市田治米町</v>
          </cell>
          <cell r="E2158">
            <v>74</v>
          </cell>
        </row>
        <row r="2159">
          <cell r="A2159" t="str">
            <v>H25</v>
          </cell>
          <cell r="B2159" t="str">
            <v>洋画</v>
          </cell>
          <cell r="D2159" t="str">
            <v>大阪市天王寺区四天王寺</v>
          </cell>
          <cell r="E2159">
            <v>68</v>
          </cell>
        </row>
        <row r="2160">
          <cell r="A2160" t="str">
            <v>H25</v>
          </cell>
          <cell r="B2160" t="str">
            <v>洋画</v>
          </cell>
          <cell r="D2160" t="str">
            <v>岸和田市内畑町</v>
          </cell>
          <cell r="E2160">
            <v>68</v>
          </cell>
        </row>
        <row r="2161">
          <cell r="A2161" t="str">
            <v>H25</v>
          </cell>
          <cell r="B2161" t="str">
            <v>洋画</v>
          </cell>
          <cell r="D2161" t="str">
            <v>阪南市自然田</v>
          </cell>
          <cell r="E2161">
            <v>74</v>
          </cell>
        </row>
        <row r="2162">
          <cell r="A2162" t="str">
            <v>H25</v>
          </cell>
          <cell r="B2162" t="str">
            <v>洋画</v>
          </cell>
          <cell r="D2162" t="str">
            <v>岸和田市下野町</v>
          </cell>
          <cell r="E2162">
            <v>61</v>
          </cell>
        </row>
        <row r="2163">
          <cell r="A2163" t="str">
            <v>H25</v>
          </cell>
          <cell r="B2163" t="str">
            <v>洋画</v>
          </cell>
          <cell r="D2163" t="str">
            <v>和泉市和気町</v>
          </cell>
          <cell r="E2163">
            <v>61</v>
          </cell>
        </row>
        <row r="2164">
          <cell r="A2164" t="str">
            <v>H25</v>
          </cell>
          <cell r="B2164" t="str">
            <v>洋画</v>
          </cell>
          <cell r="D2164" t="str">
            <v>岸和田市小松里町</v>
          </cell>
          <cell r="E2164">
            <v>86</v>
          </cell>
        </row>
        <row r="2165">
          <cell r="A2165" t="str">
            <v>H25</v>
          </cell>
          <cell r="B2165" t="str">
            <v>洋画</v>
          </cell>
          <cell r="D2165" t="str">
            <v>貝塚市北町</v>
          </cell>
          <cell r="E2165">
            <v>76</v>
          </cell>
        </row>
        <row r="2166">
          <cell r="A2166" t="str">
            <v>H25</v>
          </cell>
          <cell r="B2166" t="str">
            <v>洋画</v>
          </cell>
          <cell r="D2166" t="str">
            <v>岸和田市行遇町</v>
          </cell>
          <cell r="E2166">
            <v>64</v>
          </cell>
        </row>
        <row r="2167">
          <cell r="A2167" t="str">
            <v>H25</v>
          </cell>
          <cell r="B2167" t="str">
            <v>洋画</v>
          </cell>
          <cell r="D2167" t="str">
            <v>泉南郡熊取町山の手台</v>
          </cell>
          <cell r="E2167">
            <v>71</v>
          </cell>
        </row>
        <row r="2168">
          <cell r="A2168" t="str">
            <v>H25</v>
          </cell>
          <cell r="B2168" t="str">
            <v>洋画</v>
          </cell>
          <cell r="D2168" t="str">
            <v>泉南市新家</v>
          </cell>
          <cell r="E2168">
            <v>58</v>
          </cell>
        </row>
        <row r="2169">
          <cell r="A2169" t="str">
            <v>H25</v>
          </cell>
          <cell r="B2169" t="str">
            <v>洋画</v>
          </cell>
          <cell r="D2169" t="str">
            <v>泉大津市我孫子</v>
          </cell>
          <cell r="E2169">
            <v>71</v>
          </cell>
        </row>
        <row r="2170">
          <cell r="A2170" t="str">
            <v>H25</v>
          </cell>
          <cell r="B2170" t="str">
            <v>洋画</v>
          </cell>
          <cell r="D2170" t="str">
            <v>和泉市はつが野</v>
          </cell>
          <cell r="E2170">
            <v>92</v>
          </cell>
        </row>
        <row r="2171">
          <cell r="A2171" t="str">
            <v>H25</v>
          </cell>
          <cell r="B2171" t="str">
            <v>洋画</v>
          </cell>
          <cell r="D2171" t="str">
            <v>和泉市尾井町</v>
          </cell>
          <cell r="E2171">
            <v>64</v>
          </cell>
        </row>
        <row r="2172">
          <cell r="A2172" t="str">
            <v>H25</v>
          </cell>
          <cell r="B2172" t="str">
            <v>洋画</v>
          </cell>
          <cell r="D2172" t="str">
            <v>貝塚市石才</v>
          </cell>
          <cell r="E2172">
            <v>64</v>
          </cell>
        </row>
        <row r="2173">
          <cell r="A2173" t="str">
            <v>H25</v>
          </cell>
          <cell r="B2173" t="str">
            <v>洋画</v>
          </cell>
          <cell r="D2173" t="str">
            <v>岸和田市加守町</v>
          </cell>
          <cell r="E2173">
            <v>76</v>
          </cell>
        </row>
        <row r="2174">
          <cell r="A2174" t="str">
            <v>H25</v>
          </cell>
          <cell r="B2174" t="str">
            <v>洋画</v>
          </cell>
          <cell r="D2174" t="str">
            <v>泉佐野市葵町</v>
          </cell>
          <cell r="E2174">
            <v>74</v>
          </cell>
        </row>
        <row r="2175">
          <cell r="A2175" t="str">
            <v>H25</v>
          </cell>
          <cell r="B2175" t="str">
            <v>洋画</v>
          </cell>
          <cell r="D2175" t="str">
            <v>阪南市桃の木台</v>
          </cell>
          <cell r="E2175">
            <v>63</v>
          </cell>
        </row>
        <row r="2176">
          <cell r="A2176" t="str">
            <v>H25</v>
          </cell>
          <cell r="B2176" t="str">
            <v>洋画</v>
          </cell>
          <cell r="D2176" t="str">
            <v>和泉市唐国町</v>
          </cell>
          <cell r="E2176">
            <v>73</v>
          </cell>
        </row>
        <row r="2177">
          <cell r="A2177" t="str">
            <v>H25</v>
          </cell>
          <cell r="B2177" t="str">
            <v>洋画</v>
          </cell>
          <cell r="D2177" t="str">
            <v>岸和田市上松町</v>
          </cell>
          <cell r="E2177">
            <v>69</v>
          </cell>
        </row>
        <row r="2178">
          <cell r="A2178" t="str">
            <v>H25</v>
          </cell>
          <cell r="B2178" t="str">
            <v>洋画</v>
          </cell>
          <cell r="D2178" t="str">
            <v>岸和田市岸野町</v>
          </cell>
          <cell r="E2178">
            <v>75</v>
          </cell>
        </row>
        <row r="2179">
          <cell r="A2179" t="str">
            <v>H25</v>
          </cell>
          <cell r="B2179" t="str">
            <v>洋画</v>
          </cell>
          <cell r="D2179" t="str">
            <v>羽曳野市碓井</v>
          </cell>
          <cell r="E2179">
            <v>66</v>
          </cell>
        </row>
        <row r="2180">
          <cell r="A2180" t="str">
            <v>H25</v>
          </cell>
          <cell r="B2180" t="str">
            <v>洋画</v>
          </cell>
          <cell r="D2180" t="str">
            <v>岸和田市藤井町</v>
          </cell>
          <cell r="E2180">
            <v>59</v>
          </cell>
        </row>
        <row r="2181">
          <cell r="A2181" t="str">
            <v>H25</v>
          </cell>
          <cell r="B2181" t="str">
            <v>洋画</v>
          </cell>
          <cell r="D2181" t="str">
            <v>泉南郡熊取町つばさが丘北</v>
          </cell>
          <cell r="E2181">
            <v>74</v>
          </cell>
        </row>
        <row r="2182">
          <cell r="A2182" t="str">
            <v>H25</v>
          </cell>
          <cell r="B2182" t="str">
            <v>陶芸</v>
          </cell>
          <cell r="D2182" t="str">
            <v>岸和田市八阪町</v>
          </cell>
          <cell r="E2182">
            <v>63</v>
          </cell>
        </row>
        <row r="2183">
          <cell r="A2183" t="str">
            <v>H25</v>
          </cell>
          <cell r="B2183" t="str">
            <v>陶芸</v>
          </cell>
          <cell r="D2183" t="str">
            <v>岸和田市土生滝町</v>
          </cell>
          <cell r="E2183">
            <v>64</v>
          </cell>
        </row>
        <row r="2184">
          <cell r="A2184" t="str">
            <v>H25</v>
          </cell>
          <cell r="B2184" t="str">
            <v>陶芸</v>
          </cell>
          <cell r="D2184" t="str">
            <v>和歌山市西庄</v>
          </cell>
          <cell r="E2184">
            <v>67</v>
          </cell>
        </row>
        <row r="2185">
          <cell r="A2185" t="str">
            <v>H25</v>
          </cell>
          <cell r="B2185" t="str">
            <v>陶芸</v>
          </cell>
          <cell r="D2185" t="str">
            <v>和泉市山荘町</v>
          </cell>
          <cell r="E2185">
            <v>72</v>
          </cell>
        </row>
        <row r="2186">
          <cell r="A2186" t="str">
            <v>H25</v>
          </cell>
          <cell r="B2186" t="str">
            <v>陶芸</v>
          </cell>
          <cell r="D2186" t="str">
            <v>河内長野市荘園町</v>
          </cell>
          <cell r="E2186">
            <v>69</v>
          </cell>
        </row>
        <row r="2187">
          <cell r="A2187" t="str">
            <v>H25</v>
          </cell>
          <cell r="B2187" t="str">
            <v>陶芸</v>
          </cell>
          <cell r="D2187" t="str">
            <v>河内長野市緑ケ丘北町</v>
          </cell>
          <cell r="E2187">
            <v>72</v>
          </cell>
        </row>
        <row r="2188">
          <cell r="A2188" t="str">
            <v>H25</v>
          </cell>
          <cell r="B2188" t="str">
            <v>陶芸</v>
          </cell>
          <cell r="D2188" t="str">
            <v>和泉市光明台</v>
          </cell>
          <cell r="E2188">
            <v>65</v>
          </cell>
        </row>
        <row r="2189">
          <cell r="A2189" t="str">
            <v>H25</v>
          </cell>
          <cell r="B2189" t="str">
            <v>陶芸</v>
          </cell>
          <cell r="D2189" t="str">
            <v>和泉市寺門町</v>
          </cell>
          <cell r="E2189">
            <v>64</v>
          </cell>
        </row>
        <row r="2190">
          <cell r="A2190" t="str">
            <v>H25</v>
          </cell>
          <cell r="B2190" t="str">
            <v>陶芸</v>
          </cell>
          <cell r="D2190" t="str">
            <v>岸和田市東ケ丘町</v>
          </cell>
          <cell r="E2190">
            <v>65</v>
          </cell>
        </row>
        <row r="2191">
          <cell r="A2191" t="str">
            <v>H25</v>
          </cell>
          <cell r="B2191" t="str">
            <v>陶芸</v>
          </cell>
          <cell r="D2191" t="str">
            <v>枚方市南中振</v>
          </cell>
          <cell r="E2191">
            <v>62</v>
          </cell>
        </row>
        <row r="2192">
          <cell r="A2192" t="str">
            <v>H25</v>
          </cell>
          <cell r="B2192" t="str">
            <v>陶芸</v>
          </cell>
          <cell r="D2192" t="str">
            <v>岸和田市池尻町</v>
          </cell>
          <cell r="E2192">
            <v>73</v>
          </cell>
        </row>
        <row r="2193">
          <cell r="A2193" t="str">
            <v>H25</v>
          </cell>
          <cell r="B2193" t="str">
            <v>陶芸</v>
          </cell>
          <cell r="D2193" t="str">
            <v>岸和田市春木若松町</v>
          </cell>
          <cell r="E2193">
            <v>70</v>
          </cell>
        </row>
        <row r="2194">
          <cell r="A2194" t="str">
            <v>H25</v>
          </cell>
          <cell r="B2194" t="str">
            <v>陶芸</v>
          </cell>
          <cell r="D2194" t="str">
            <v>貝塚市石才</v>
          </cell>
          <cell r="E2194">
            <v>59</v>
          </cell>
        </row>
        <row r="2195">
          <cell r="A2195" t="str">
            <v>H25</v>
          </cell>
          <cell r="B2195" t="str">
            <v>陶芸</v>
          </cell>
          <cell r="D2195" t="str">
            <v>貝塚市東</v>
          </cell>
          <cell r="E2195">
            <v>68</v>
          </cell>
        </row>
        <row r="2196">
          <cell r="A2196" t="str">
            <v>H25</v>
          </cell>
          <cell r="B2196" t="str">
            <v>陶芸</v>
          </cell>
          <cell r="D2196" t="str">
            <v>貝塚市畠中</v>
          </cell>
          <cell r="E2196">
            <v>42</v>
          </cell>
        </row>
        <row r="2197">
          <cell r="A2197" t="str">
            <v>H25</v>
          </cell>
          <cell r="B2197" t="str">
            <v>陶芸</v>
          </cell>
          <cell r="D2197" t="str">
            <v>和泉市唐国町</v>
          </cell>
          <cell r="E2197">
            <v>69</v>
          </cell>
        </row>
        <row r="2198">
          <cell r="A2198" t="str">
            <v>H25</v>
          </cell>
          <cell r="B2198" t="str">
            <v>陶芸</v>
          </cell>
          <cell r="D2198" t="str">
            <v>堺市中区上之</v>
          </cell>
          <cell r="E2198">
            <v>64</v>
          </cell>
        </row>
        <row r="2199">
          <cell r="A2199" t="str">
            <v>H25</v>
          </cell>
          <cell r="B2199" t="str">
            <v>陶芸</v>
          </cell>
          <cell r="D2199" t="str">
            <v>大阪狭山市東茱萸木</v>
          </cell>
          <cell r="E2199">
            <v>32</v>
          </cell>
        </row>
        <row r="2200">
          <cell r="A2200" t="str">
            <v>H25</v>
          </cell>
          <cell r="B2200" t="str">
            <v>陶芸</v>
          </cell>
          <cell r="D2200" t="str">
            <v>堺市西区浜寺元町</v>
          </cell>
          <cell r="E2200">
            <v>68</v>
          </cell>
        </row>
        <row r="2201">
          <cell r="A2201" t="str">
            <v>H25</v>
          </cell>
          <cell r="B2201" t="str">
            <v>陶芸</v>
          </cell>
          <cell r="D2201" t="str">
            <v>岸和田市尾生町</v>
          </cell>
          <cell r="E2201">
            <v>50</v>
          </cell>
        </row>
        <row r="2202">
          <cell r="A2202" t="str">
            <v>H25</v>
          </cell>
          <cell r="B2202" t="str">
            <v>陶芸</v>
          </cell>
          <cell r="D2202" t="str">
            <v>泉佐野市土丸</v>
          </cell>
          <cell r="E2202">
            <v>52</v>
          </cell>
        </row>
        <row r="2203">
          <cell r="A2203" t="str">
            <v>H25</v>
          </cell>
          <cell r="B2203" t="str">
            <v>陶芸</v>
          </cell>
          <cell r="D2203" t="str">
            <v>貝塚市木積</v>
          </cell>
          <cell r="E2203">
            <v>69</v>
          </cell>
        </row>
        <row r="2204">
          <cell r="A2204" t="str">
            <v>H25</v>
          </cell>
          <cell r="B2204" t="str">
            <v>陶芸</v>
          </cell>
          <cell r="D2204" t="str">
            <v>泉大津市板原町</v>
          </cell>
          <cell r="E2204">
            <v>55</v>
          </cell>
        </row>
        <row r="2205">
          <cell r="A2205" t="str">
            <v>H25</v>
          </cell>
          <cell r="B2205" t="str">
            <v>陶芸</v>
          </cell>
          <cell r="D2205" t="str">
            <v>岸和田市土生町</v>
          </cell>
          <cell r="E2205">
            <v>66</v>
          </cell>
        </row>
        <row r="2206">
          <cell r="A2206" t="str">
            <v>H25</v>
          </cell>
          <cell r="B2206" t="str">
            <v>陶芸</v>
          </cell>
          <cell r="D2206" t="str">
            <v>泉南郡熊取町大久保南</v>
          </cell>
          <cell r="E2206">
            <v>68</v>
          </cell>
        </row>
        <row r="2207">
          <cell r="A2207" t="str">
            <v>H25</v>
          </cell>
          <cell r="B2207" t="str">
            <v>陶芸</v>
          </cell>
          <cell r="D2207" t="str">
            <v>泉南郡熊取町大久保北</v>
          </cell>
          <cell r="E2207">
            <v>73</v>
          </cell>
        </row>
        <row r="2208">
          <cell r="A2208" t="str">
            <v>H25</v>
          </cell>
          <cell r="B2208" t="str">
            <v>陶芸</v>
          </cell>
          <cell r="D2208" t="str">
            <v>岸和田市上松町</v>
          </cell>
          <cell r="E2208">
            <v>68</v>
          </cell>
        </row>
        <row r="2209">
          <cell r="A2209" t="str">
            <v>H25</v>
          </cell>
          <cell r="B2209" t="str">
            <v>陶芸</v>
          </cell>
          <cell r="D2209" t="str">
            <v>和泉市太町</v>
          </cell>
          <cell r="E2209">
            <v>64</v>
          </cell>
        </row>
        <row r="2210">
          <cell r="A2210" t="str">
            <v>H25</v>
          </cell>
          <cell r="B2210" t="str">
            <v>陶芸</v>
          </cell>
          <cell r="D2210" t="str">
            <v>河内長野市西之山町</v>
          </cell>
          <cell r="E2210">
            <v>59</v>
          </cell>
        </row>
        <row r="2211">
          <cell r="A2211" t="str">
            <v>H25</v>
          </cell>
          <cell r="B2211" t="str">
            <v>陶芸</v>
          </cell>
          <cell r="D2211" t="str">
            <v>河内長野市清見台</v>
          </cell>
          <cell r="E2211">
            <v>66</v>
          </cell>
        </row>
        <row r="2212">
          <cell r="A2212" t="str">
            <v>H25</v>
          </cell>
          <cell r="B2212" t="str">
            <v>陶芸</v>
          </cell>
          <cell r="D2212" t="str">
            <v>岸和田市下池田町</v>
          </cell>
          <cell r="E2212">
            <v>62</v>
          </cell>
        </row>
        <row r="2213">
          <cell r="A2213" t="str">
            <v>H25</v>
          </cell>
          <cell r="B2213" t="str">
            <v>陶芸</v>
          </cell>
          <cell r="D2213" t="str">
            <v>泉佐野市泉ケ丘</v>
          </cell>
          <cell r="E2213">
            <v>76</v>
          </cell>
        </row>
        <row r="2214">
          <cell r="A2214" t="str">
            <v>H25</v>
          </cell>
          <cell r="B2214" t="str">
            <v>陶芸</v>
          </cell>
          <cell r="D2214" t="str">
            <v>堺市南区赤坂台</v>
          </cell>
          <cell r="E2214">
            <v>72</v>
          </cell>
        </row>
        <row r="2215">
          <cell r="A2215" t="str">
            <v>H25</v>
          </cell>
          <cell r="B2215" t="str">
            <v>陶芸</v>
          </cell>
          <cell r="D2215" t="str">
            <v>泉佐野市新安松</v>
          </cell>
          <cell r="E2215">
            <v>78</v>
          </cell>
        </row>
        <row r="2216">
          <cell r="A2216" t="str">
            <v>H25</v>
          </cell>
          <cell r="B2216" t="str">
            <v>陶芸</v>
          </cell>
          <cell r="D2216" t="str">
            <v>岸和田市神須屋町</v>
          </cell>
          <cell r="E2216">
            <v>88</v>
          </cell>
        </row>
        <row r="2217">
          <cell r="A2217" t="str">
            <v>H25</v>
          </cell>
          <cell r="B2217" t="str">
            <v>陶芸</v>
          </cell>
          <cell r="D2217" t="str">
            <v>岸和田市尾生町</v>
          </cell>
          <cell r="E2217">
            <v>69</v>
          </cell>
        </row>
        <row r="2218">
          <cell r="A2218" t="str">
            <v>H25</v>
          </cell>
          <cell r="B2218" t="str">
            <v>陶芸</v>
          </cell>
          <cell r="D2218" t="str">
            <v>和泉市尾井町</v>
          </cell>
          <cell r="E2218">
            <v>74</v>
          </cell>
        </row>
        <row r="2219">
          <cell r="A2219" t="str">
            <v>H25</v>
          </cell>
          <cell r="B2219" t="str">
            <v>陶芸</v>
          </cell>
          <cell r="D2219" t="str">
            <v>和泉市上町</v>
          </cell>
          <cell r="E2219">
            <v>75</v>
          </cell>
        </row>
        <row r="2220">
          <cell r="A2220" t="str">
            <v>H25</v>
          </cell>
          <cell r="B2220" t="str">
            <v>陶芸</v>
          </cell>
          <cell r="D2220" t="str">
            <v>貝塚市名越</v>
          </cell>
          <cell r="E2220">
            <v>61</v>
          </cell>
        </row>
        <row r="2221">
          <cell r="A2221" t="str">
            <v>H25</v>
          </cell>
          <cell r="B2221" t="str">
            <v>陶芸</v>
          </cell>
          <cell r="D2221" t="str">
            <v>泉佐野市上瓦屋</v>
          </cell>
          <cell r="E2221">
            <v>63</v>
          </cell>
        </row>
        <row r="2222">
          <cell r="A2222" t="str">
            <v>H25</v>
          </cell>
          <cell r="B2222" t="str">
            <v>陶芸</v>
          </cell>
          <cell r="D2222" t="str">
            <v>堺市中区深阪</v>
          </cell>
          <cell r="E2222">
            <v>70</v>
          </cell>
        </row>
        <row r="2223">
          <cell r="A2223" t="str">
            <v>H25</v>
          </cell>
          <cell r="B2223" t="str">
            <v>陶芸</v>
          </cell>
          <cell r="D2223" t="str">
            <v>泉佐野市長滝</v>
          </cell>
          <cell r="E2223">
            <v>43</v>
          </cell>
        </row>
        <row r="2224">
          <cell r="A2224" t="str">
            <v>H25</v>
          </cell>
          <cell r="B2224" t="str">
            <v>陶芸</v>
          </cell>
          <cell r="D2224" t="str">
            <v>堺市南区三原台</v>
          </cell>
          <cell r="E2224">
            <v>64</v>
          </cell>
        </row>
        <row r="2225">
          <cell r="A2225" t="str">
            <v>H25</v>
          </cell>
          <cell r="B2225" t="str">
            <v>陶芸</v>
          </cell>
          <cell r="D2225" t="str">
            <v>泉佐野市日根野</v>
          </cell>
          <cell r="E2225">
            <v>78</v>
          </cell>
        </row>
        <row r="2226">
          <cell r="A2226" t="str">
            <v>H25</v>
          </cell>
          <cell r="B2226" t="str">
            <v>陶芸</v>
          </cell>
          <cell r="D2226" t="str">
            <v>岸和田市田治米町</v>
          </cell>
          <cell r="E2226">
            <v>77</v>
          </cell>
        </row>
        <row r="2227">
          <cell r="A2227" t="str">
            <v>H25</v>
          </cell>
          <cell r="B2227" t="str">
            <v>書</v>
          </cell>
          <cell r="D2227" t="str">
            <v>岸和田市西大路町</v>
          </cell>
          <cell r="E2227">
            <v>46</v>
          </cell>
        </row>
        <row r="2228">
          <cell r="A2228" t="str">
            <v>H25</v>
          </cell>
          <cell r="B2228" t="str">
            <v>書</v>
          </cell>
          <cell r="D2228" t="str">
            <v>岸和田市包近町</v>
          </cell>
          <cell r="E2228">
            <v>69</v>
          </cell>
        </row>
        <row r="2229">
          <cell r="A2229" t="str">
            <v>H25</v>
          </cell>
          <cell r="B2229" t="str">
            <v>書</v>
          </cell>
          <cell r="D2229" t="str">
            <v>岸和田市下池田町</v>
          </cell>
          <cell r="E2229">
            <v>69</v>
          </cell>
        </row>
        <row r="2230">
          <cell r="A2230" t="str">
            <v>H25</v>
          </cell>
          <cell r="B2230" t="str">
            <v>書</v>
          </cell>
          <cell r="D2230" t="str">
            <v>岸和田市東ケ丘町</v>
          </cell>
          <cell r="E2230">
            <v>76</v>
          </cell>
        </row>
        <row r="2231">
          <cell r="A2231" t="str">
            <v>H25</v>
          </cell>
          <cell r="B2231" t="str">
            <v>書</v>
          </cell>
          <cell r="D2231" t="str">
            <v>岸和田市春木元町</v>
          </cell>
          <cell r="E2231">
            <v>79</v>
          </cell>
        </row>
        <row r="2232">
          <cell r="A2232" t="str">
            <v>H25</v>
          </cell>
          <cell r="B2232" t="str">
            <v>書</v>
          </cell>
          <cell r="D2232" t="str">
            <v>岸和田市阿間河滝町</v>
          </cell>
          <cell r="E2232">
            <v>60</v>
          </cell>
        </row>
        <row r="2233">
          <cell r="A2233" t="str">
            <v>H25</v>
          </cell>
          <cell r="B2233" t="str">
            <v>書</v>
          </cell>
          <cell r="D2233" t="str">
            <v>岸和田市塔原町</v>
          </cell>
          <cell r="E2233">
            <v>65</v>
          </cell>
        </row>
        <row r="2234">
          <cell r="A2234" t="str">
            <v>H25</v>
          </cell>
          <cell r="B2234" t="str">
            <v>書</v>
          </cell>
          <cell r="D2234" t="str">
            <v>岸和田市尾生町</v>
          </cell>
          <cell r="E2234">
            <v>80</v>
          </cell>
        </row>
        <row r="2235">
          <cell r="A2235" t="str">
            <v>H25</v>
          </cell>
          <cell r="B2235" t="str">
            <v>書</v>
          </cell>
          <cell r="D2235" t="str">
            <v>岸和田市天神山町</v>
          </cell>
          <cell r="E2235">
            <v>71</v>
          </cell>
        </row>
        <row r="2236">
          <cell r="A2236" t="str">
            <v>H25</v>
          </cell>
          <cell r="B2236" t="str">
            <v>書</v>
          </cell>
          <cell r="D2236" t="str">
            <v>岸和田市尾生町</v>
          </cell>
          <cell r="E2236">
            <v>72</v>
          </cell>
        </row>
        <row r="2237">
          <cell r="A2237" t="str">
            <v>H25</v>
          </cell>
          <cell r="B2237" t="str">
            <v>書</v>
          </cell>
          <cell r="D2237" t="str">
            <v>岸和田市上松町</v>
          </cell>
          <cell r="E2237">
            <v>77</v>
          </cell>
        </row>
        <row r="2238">
          <cell r="A2238" t="str">
            <v>H25</v>
          </cell>
          <cell r="B2238" t="str">
            <v>書</v>
          </cell>
          <cell r="D2238" t="str">
            <v>岸和田市作才町</v>
          </cell>
          <cell r="E2238">
            <v>67</v>
          </cell>
        </row>
        <row r="2239">
          <cell r="A2239" t="str">
            <v>H25</v>
          </cell>
          <cell r="B2239" t="str">
            <v>書</v>
          </cell>
          <cell r="D2239" t="str">
            <v>岸和田市上松町</v>
          </cell>
          <cell r="E2239">
            <v>79</v>
          </cell>
        </row>
        <row r="2240">
          <cell r="A2240" t="str">
            <v>H25</v>
          </cell>
          <cell r="B2240" t="str">
            <v>書</v>
          </cell>
          <cell r="D2240" t="str">
            <v>岸和田市額原町</v>
          </cell>
          <cell r="E2240">
            <v>74</v>
          </cell>
        </row>
        <row r="2241">
          <cell r="A2241" t="str">
            <v>H25</v>
          </cell>
          <cell r="B2241" t="str">
            <v>書</v>
          </cell>
          <cell r="D2241" t="str">
            <v>岸和田市上松町</v>
          </cell>
          <cell r="E2241">
            <v>78</v>
          </cell>
        </row>
        <row r="2242">
          <cell r="A2242" t="str">
            <v>H25</v>
          </cell>
          <cell r="B2242" t="str">
            <v>書</v>
          </cell>
          <cell r="D2242" t="str">
            <v>岸和田市上松町</v>
          </cell>
          <cell r="E2242">
            <v>74</v>
          </cell>
        </row>
        <row r="2243">
          <cell r="A2243" t="str">
            <v>H25</v>
          </cell>
          <cell r="B2243" t="str">
            <v>書</v>
          </cell>
          <cell r="D2243" t="str">
            <v>岸和田市上松町</v>
          </cell>
          <cell r="E2243">
            <v>72</v>
          </cell>
        </row>
        <row r="2244">
          <cell r="A2244" t="str">
            <v>H25</v>
          </cell>
          <cell r="B2244" t="str">
            <v>書</v>
          </cell>
          <cell r="D2244" t="str">
            <v>岸和田市春木宮川町</v>
          </cell>
          <cell r="E2244">
            <v>70</v>
          </cell>
        </row>
        <row r="2245">
          <cell r="A2245" t="str">
            <v>H25</v>
          </cell>
          <cell r="B2245" t="str">
            <v>書</v>
          </cell>
          <cell r="D2245" t="str">
            <v>岸和田市春木宮川町</v>
          </cell>
          <cell r="E2245">
            <v>67</v>
          </cell>
        </row>
        <row r="2246">
          <cell r="A2246" t="str">
            <v>H25</v>
          </cell>
          <cell r="B2246" t="str">
            <v>書</v>
          </cell>
          <cell r="D2246" t="str">
            <v>岸和田市加守町</v>
          </cell>
          <cell r="E2246">
            <v>65</v>
          </cell>
        </row>
        <row r="2247">
          <cell r="A2247" t="str">
            <v>H25</v>
          </cell>
          <cell r="B2247" t="str">
            <v>書</v>
          </cell>
          <cell r="D2247" t="str">
            <v>岸和田市小松里町</v>
          </cell>
          <cell r="E2247">
            <v>77</v>
          </cell>
        </row>
        <row r="2248">
          <cell r="A2248" t="str">
            <v>H25</v>
          </cell>
          <cell r="B2248" t="str">
            <v>書</v>
          </cell>
          <cell r="D2248" t="str">
            <v>岸和田市上野町西</v>
          </cell>
          <cell r="E2248">
            <v>70</v>
          </cell>
        </row>
        <row r="2249">
          <cell r="A2249" t="str">
            <v>H25</v>
          </cell>
          <cell r="B2249" t="str">
            <v>書</v>
          </cell>
          <cell r="D2249" t="str">
            <v>岸和田市東ケ丘町</v>
          </cell>
          <cell r="E2249">
            <v>88</v>
          </cell>
        </row>
        <row r="2250">
          <cell r="A2250" t="str">
            <v>H25</v>
          </cell>
          <cell r="B2250" t="str">
            <v>書</v>
          </cell>
          <cell r="D2250" t="str">
            <v>岸和田市加守町</v>
          </cell>
          <cell r="E2250">
            <v>75</v>
          </cell>
        </row>
        <row r="2251">
          <cell r="A2251" t="str">
            <v>H25</v>
          </cell>
          <cell r="B2251" t="str">
            <v>書</v>
          </cell>
          <cell r="D2251" t="str">
            <v>岸和田市南上町</v>
          </cell>
          <cell r="E2251">
            <v>57</v>
          </cell>
        </row>
        <row r="2252">
          <cell r="A2252" t="str">
            <v>H25</v>
          </cell>
          <cell r="B2252" t="str">
            <v>書</v>
          </cell>
          <cell r="D2252" t="str">
            <v>岸和田市南上町</v>
          </cell>
          <cell r="E2252">
            <v>77</v>
          </cell>
        </row>
        <row r="2253">
          <cell r="A2253" t="str">
            <v>H25</v>
          </cell>
          <cell r="B2253" t="str">
            <v>書</v>
          </cell>
          <cell r="D2253" t="str">
            <v>岸和田市下松町</v>
          </cell>
          <cell r="E2253">
            <v>72</v>
          </cell>
        </row>
        <row r="2254">
          <cell r="A2254" t="str">
            <v>H25</v>
          </cell>
          <cell r="B2254" t="str">
            <v>書</v>
          </cell>
          <cell r="D2254" t="str">
            <v>岸和田市下池田町</v>
          </cell>
          <cell r="E2254">
            <v>60</v>
          </cell>
        </row>
        <row r="2255">
          <cell r="A2255" t="str">
            <v>H25</v>
          </cell>
          <cell r="B2255" t="str">
            <v>書</v>
          </cell>
          <cell r="D2255" t="str">
            <v>岸和田市大町</v>
          </cell>
          <cell r="E2255">
            <v>68</v>
          </cell>
        </row>
        <row r="2256">
          <cell r="A2256" t="str">
            <v>H25</v>
          </cell>
          <cell r="B2256" t="str">
            <v>書</v>
          </cell>
          <cell r="D2256" t="str">
            <v>岸和田市上野町東</v>
          </cell>
          <cell r="E2256">
            <v>66</v>
          </cell>
        </row>
        <row r="2257">
          <cell r="A2257" t="str">
            <v>H25</v>
          </cell>
          <cell r="B2257" t="str">
            <v>書</v>
          </cell>
          <cell r="D2257" t="str">
            <v>岸和田市八田町</v>
          </cell>
          <cell r="E2257">
            <v>52</v>
          </cell>
        </row>
        <row r="2258">
          <cell r="A2258" t="str">
            <v>H25</v>
          </cell>
          <cell r="B2258" t="str">
            <v>書</v>
          </cell>
          <cell r="D2258" t="str">
            <v>岸和田市下野町</v>
          </cell>
          <cell r="E2258">
            <v>81</v>
          </cell>
        </row>
        <row r="2259">
          <cell r="A2259" t="str">
            <v>H25</v>
          </cell>
          <cell r="B2259" t="str">
            <v>書</v>
          </cell>
          <cell r="D2259" t="str">
            <v>岸和田市上野町西</v>
          </cell>
          <cell r="E2259">
            <v>63</v>
          </cell>
        </row>
        <row r="2260">
          <cell r="A2260" t="str">
            <v>H25</v>
          </cell>
          <cell r="B2260" t="str">
            <v>書</v>
          </cell>
          <cell r="D2260" t="str">
            <v>岸和田市上野町西</v>
          </cell>
          <cell r="E2260">
            <v>71</v>
          </cell>
        </row>
        <row r="2261">
          <cell r="A2261" t="str">
            <v>H25</v>
          </cell>
          <cell r="B2261" t="str">
            <v>書</v>
          </cell>
          <cell r="D2261" t="str">
            <v>貝塚市半田</v>
          </cell>
          <cell r="E2261">
            <v>84</v>
          </cell>
        </row>
        <row r="2262">
          <cell r="A2262" t="str">
            <v>H25</v>
          </cell>
          <cell r="B2262" t="str">
            <v>書</v>
          </cell>
          <cell r="D2262" t="str">
            <v>岸和田市上野町西</v>
          </cell>
          <cell r="E2262">
            <v>55</v>
          </cell>
        </row>
        <row r="2263">
          <cell r="A2263" t="str">
            <v>H25</v>
          </cell>
          <cell r="B2263" t="str">
            <v>書</v>
          </cell>
          <cell r="D2263" t="str">
            <v>岸和田市下野町</v>
          </cell>
          <cell r="E2263">
            <v>70</v>
          </cell>
        </row>
        <row r="2264">
          <cell r="A2264" t="str">
            <v>H25</v>
          </cell>
          <cell r="B2264" t="str">
            <v>書</v>
          </cell>
          <cell r="D2264" t="str">
            <v>阪南市黒田</v>
          </cell>
          <cell r="E2264">
            <v>56</v>
          </cell>
        </row>
        <row r="2265">
          <cell r="A2265" t="str">
            <v>H25</v>
          </cell>
          <cell r="B2265" t="str">
            <v>書</v>
          </cell>
          <cell r="D2265" t="str">
            <v>岸和田市土生町</v>
          </cell>
          <cell r="E2265">
            <v>61</v>
          </cell>
        </row>
        <row r="2266">
          <cell r="A2266" t="str">
            <v>H25</v>
          </cell>
          <cell r="B2266" t="str">
            <v>書</v>
          </cell>
          <cell r="D2266" t="str">
            <v>貝塚市清児</v>
          </cell>
          <cell r="E2266">
            <v>77</v>
          </cell>
        </row>
        <row r="2267">
          <cell r="A2267" t="str">
            <v>H25</v>
          </cell>
          <cell r="B2267" t="str">
            <v>書</v>
          </cell>
          <cell r="D2267" t="str">
            <v>和歌山県伊都郡高野町高野山</v>
          </cell>
          <cell r="E2267">
            <v>75</v>
          </cell>
        </row>
        <row r="2268">
          <cell r="A2268" t="str">
            <v>H25</v>
          </cell>
          <cell r="B2268" t="str">
            <v>書</v>
          </cell>
          <cell r="D2268" t="str">
            <v>泉佐野市西本町</v>
          </cell>
          <cell r="E2268">
            <v>36</v>
          </cell>
        </row>
        <row r="2269">
          <cell r="A2269" t="str">
            <v>H25</v>
          </cell>
          <cell r="B2269" t="str">
            <v>書</v>
          </cell>
          <cell r="D2269" t="str">
            <v>和歌山県伊都郡九度山町九度山</v>
          </cell>
          <cell r="E2269">
            <v>77</v>
          </cell>
        </row>
        <row r="2270">
          <cell r="A2270" t="str">
            <v>H25</v>
          </cell>
          <cell r="B2270" t="str">
            <v>書</v>
          </cell>
          <cell r="D2270" t="str">
            <v>和歌山県伊都郡かつらぎ町妙寺</v>
          </cell>
          <cell r="E2270">
            <v>69</v>
          </cell>
        </row>
        <row r="2271">
          <cell r="A2271" t="str">
            <v>H25</v>
          </cell>
          <cell r="B2271" t="str">
            <v>書</v>
          </cell>
          <cell r="D2271" t="str">
            <v>和歌山県伊都郡高野町高野山</v>
          </cell>
          <cell r="E2271">
            <v>30</v>
          </cell>
        </row>
        <row r="2272">
          <cell r="A2272" t="str">
            <v>H25</v>
          </cell>
          <cell r="B2272" t="str">
            <v>書</v>
          </cell>
          <cell r="D2272" t="str">
            <v>泉佐野市長滝</v>
          </cell>
          <cell r="E2272">
            <v>82</v>
          </cell>
        </row>
        <row r="2273">
          <cell r="A2273" t="str">
            <v>H25</v>
          </cell>
          <cell r="B2273" t="str">
            <v>書</v>
          </cell>
          <cell r="D2273" t="str">
            <v>岸和田市大北町</v>
          </cell>
          <cell r="E2273">
            <v>73</v>
          </cell>
        </row>
        <row r="2274">
          <cell r="A2274" t="str">
            <v>H25</v>
          </cell>
          <cell r="B2274" t="str">
            <v>書</v>
          </cell>
          <cell r="D2274" t="str">
            <v>泉佐野市長滝</v>
          </cell>
          <cell r="E2274">
            <v>63</v>
          </cell>
        </row>
        <row r="2275">
          <cell r="A2275" t="str">
            <v>H25</v>
          </cell>
          <cell r="B2275" t="str">
            <v>書</v>
          </cell>
          <cell r="D2275" t="str">
            <v>和歌山県伊都郡かつらぎ町佐野</v>
          </cell>
          <cell r="E2275">
            <v>63</v>
          </cell>
        </row>
        <row r="2276">
          <cell r="A2276" t="str">
            <v>H25</v>
          </cell>
          <cell r="B2276" t="str">
            <v>書</v>
          </cell>
          <cell r="D2276" t="str">
            <v>和歌山県伊都郡かつらぎ町西渋田</v>
          </cell>
          <cell r="E2276">
            <v>91</v>
          </cell>
        </row>
        <row r="2277">
          <cell r="A2277" t="str">
            <v>H25</v>
          </cell>
          <cell r="B2277" t="str">
            <v>書</v>
          </cell>
          <cell r="D2277" t="str">
            <v>岸和田市額原町</v>
          </cell>
          <cell r="E2277">
            <v>47</v>
          </cell>
        </row>
        <row r="2278">
          <cell r="A2278" t="str">
            <v>H25</v>
          </cell>
          <cell r="B2278" t="str">
            <v>書</v>
          </cell>
          <cell r="D2278" t="str">
            <v>岸和田市荒木町</v>
          </cell>
          <cell r="E2278">
            <v>77</v>
          </cell>
        </row>
        <row r="2279">
          <cell r="A2279" t="str">
            <v>H25</v>
          </cell>
          <cell r="B2279" t="str">
            <v>書</v>
          </cell>
          <cell r="D2279" t="str">
            <v>高知県四万十市下田</v>
          </cell>
          <cell r="E2279">
            <v>70</v>
          </cell>
        </row>
        <row r="2280">
          <cell r="A2280" t="str">
            <v>H25</v>
          </cell>
          <cell r="B2280" t="str">
            <v>書</v>
          </cell>
          <cell r="D2280" t="str">
            <v>岸和田市加守町</v>
          </cell>
          <cell r="E2280">
            <v>65</v>
          </cell>
        </row>
        <row r="2281">
          <cell r="A2281" t="str">
            <v>H25</v>
          </cell>
          <cell r="B2281" t="str">
            <v>書</v>
          </cell>
          <cell r="D2281" t="str">
            <v>岸和田市加守町</v>
          </cell>
          <cell r="E2281">
            <v>27</v>
          </cell>
        </row>
        <row r="2282">
          <cell r="A2282" t="str">
            <v>H25</v>
          </cell>
          <cell r="B2282" t="str">
            <v>書</v>
          </cell>
          <cell r="D2282" t="str">
            <v>岸和田市春木泉町</v>
          </cell>
          <cell r="E2282">
            <v>75</v>
          </cell>
        </row>
        <row r="2283">
          <cell r="A2283" t="str">
            <v>H25</v>
          </cell>
          <cell r="B2283" t="str">
            <v>書</v>
          </cell>
          <cell r="D2283" t="str">
            <v>岸和田市東ケ丘町</v>
          </cell>
          <cell r="E2283">
            <v>77</v>
          </cell>
        </row>
        <row r="2284">
          <cell r="A2284" t="str">
            <v>H25</v>
          </cell>
          <cell r="B2284" t="str">
            <v>書</v>
          </cell>
          <cell r="D2284" t="str">
            <v>岸和田市加守町</v>
          </cell>
          <cell r="E2284">
            <v>20</v>
          </cell>
        </row>
        <row r="2285">
          <cell r="A2285" t="str">
            <v>H25</v>
          </cell>
          <cell r="B2285" t="str">
            <v>書</v>
          </cell>
          <cell r="D2285" t="str">
            <v>岸和田市春木宮本町</v>
          </cell>
          <cell r="E2285">
            <v>52</v>
          </cell>
        </row>
        <row r="2286">
          <cell r="A2286" t="str">
            <v>H25</v>
          </cell>
          <cell r="B2286" t="str">
            <v>書</v>
          </cell>
          <cell r="D2286" t="str">
            <v>岸和田市春木中町</v>
          </cell>
          <cell r="E2286">
            <v>45</v>
          </cell>
        </row>
        <row r="2287">
          <cell r="A2287" t="str">
            <v>H25</v>
          </cell>
          <cell r="B2287" t="str">
            <v>書</v>
          </cell>
          <cell r="D2287" t="str">
            <v>泉佐野市長滝</v>
          </cell>
          <cell r="E2287">
            <v>39</v>
          </cell>
        </row>
        <row r="2288">
          <cell r="A2288" t="str">
            <v>H25</v>
          </cell>
          <cell r="B2288" t="str">
            <v>書</v>
          </cell>
          <cell r="D2288" t="str">
            <v>貝塚市半田</v>
          </cell>
          <cell r="E2288">
            <v>54</v>
          </cell>
        </row>
        <row r="2289">
          <cell r="A2289" t="str">
            <v>H25</v>
          </cell>
          <cell r="B2289" t="str">
            <v>書</v>
          </cell>
          <cell r="D2289" t="str">
            <v>泉佐野市長滝</v>
          </cell>
          <cell r="E2289">
            <v>65</v>
          </cell>
        </row>
        <row r="2290">
          <cell r="A2290" t="str">
            <v>H25</v>
          </cell>
          <cell r="B2290" t="str">
            <v>書</v>
          </cell>
          <cell r="D2290" t="str">
            <v>岸和田市大手町</v>
          </cell>
          <cell r="E2290">
            <v>70</v>
          </cell>
        </row>
        <row r="2291">
          <cell r="A2291" t="str">
            <v>H25</v>
          </cell>
          <cell r="B2291" t="str">
            <v>書</v>
          </cell>
          <cell r="D2291" t="str">
            <v>岸和田市東ケ丘町</v>
          </cell>
          <cell r="E2291">
            <v>62</v>
          </cell>
        </row>
        <row r="2292">
          <cell r="A2292" t="str">
            <v>H25</v>
          </cell>
          <cell r="B2292" t="str">
            <v>書</v>
          </cell>
          <cell r="D2292" t="str">
            <v>岸和田市下池田町</v>
          </cell>
          <cell r="E2292">
            <v>53</v>
          </cell>
        </row>
        <row r="2293">
          <cell r="A2293" t="str">
            <v>H25</v>
          </cell>
          <cell r="B2293" t="str">
            <v>書</v>
          </cell>
          <cell r="D2293" t="str">
            <v>岸和田市吉井町</v>
          </cell>
          <cell r="E2293">
            <v>26</v>
          </cell>
        </row>
        <row r="2294">
          <cell r="A2294" t="str">
            <v>H25</v>
          </cell>
          <cell r="B2294" t="str">
            <v>日本画</v>
          </cell>
          <cell r="D2294" t="str">
            <v>泉大津市曾根町</v>
          </cell>
          <cell r="E2294">
            <v>54</v>
          </cell>
        </row>
        <row r="2295">
          <cell r="A2295" t="str">
            <v>H25</v>
          </cell>
          <cell r="B2295" t="str">
            <v>日本画</v>
          </cell>
          <cell r="D2295" t="str">
            <v>岸和田市野田町</v>
          </cell>
          <cell r="E2295">
            <v>68</v>
          </cell>
        </row>
        <row r="2296">
          <cell r="A2296" t="str">
            <v>H25</v>
          </cell>
          <cell r="B2296" t="str">
            <v>日本画</v>
          </cell>
          <cell r="D2296" t="str">
            <v>泉南郡熊取町小垣内</v>
          </cell>
          <cell r="E2296">
            <v>77</v>
          </cell>
        </row>
        <row r="2297">
          <cell r="A2297" t="str">
            <v>H25</v>
          </cell>
          <cell r="B2297" t="str">
            <v>日本画</v>
          </cell>
          <cell r="D2297" t="str">
            <v>岸和田市土生町</v>
          </cell>
          <cell r="E2297">
            <v>64</v>
          </cell>
        </row>
        <row r="2298">
          <cell r="A2298" t="str">
            <v>H25</v>
          </cell>
          <cell r="B2298" t="str">
            <v>日本画</v>
          </cell>
          <cell r="D2298" t="str">
            <v>泉南郡熊取町山の手台</v>
          </cell>
          <cell r="E2298">
            <v>77</v>
          </cell>
        </row>
        <row r="2299">
          <cell r="A2299" t="str">
            <v>H25</v>
          </cell>
          <cell r="B2299" t="str">
            <v>日本画</v>
          </cell>
          <cell r="D2299" t="str">
            <v>岸和田市上野町東</v>
          </cell>
          <cell r="E2299">
            <v>62</v>
          </cell>
        </row>
        <row r="2300">
          <cell r="A2300" t="str">
            <v>H25</v>
          </cell>
          <cell r="B2300" t="str">
            <v>日本画</v>
          </cell>
          <cell r="D2300" t="str">
            <v>岸和田市大手町</v>
          </cell>
          <cell r="E2300">
            <v>70</v>
          </cell>
        </row>
        <row r="2301">
          <cell r="A2301" t="str">
            <v>H25</v>
          </cell>
          <cell r="B2301" t="str">
            <v>日本画</v>
          </cell>
          <cell r="D2301" t="str">
            <v>泉南郡熊取町山の手台</v>
          </cell>
          <cell r="E2301">
            <v>71</v>
          </cell>
        </row>
        <row r="2302">
          <cell r="A2302" t="str">
            <v>H25</v>
          </cell>
          <cell r="B2302" t="str">
            <v>日本画</v>
          </cell>
          <cell r="D2302" t="str">
            <v>岸和田市加守町</v>
          </cell>
          <cell r="E2302">
            <v>76</v>
          </cell>
        </row>
        <row r="2303">
          <cell r="A2303" t="str">
            <v>H25</v>
          </cell>
          <cell r="B2303" t="str">
            <v>日本画</v>
          </cell>
          <cell r="D2303" t="str">
            <v>岸和田市磯上町</v>
          </cell>
          <cell r="E2303">
            <v>73</v>
          </cell>
        </row>
        <row r="2304">
          <cell r="A2304" t="str">
            <v>H25</v>
          </cell>
          <cell r="B2304" t="str">
            <v>写真</v>
          </cell>
          <cell r="D2304" t="str">
            <v>岸和田市稲葉町</v>
          </cell>
          <cell r="E2304">
            <v>59</v>
          </cell>
        </row>
        <row r="2305">
          <cell r="A2305" t="str">
            <v>H25</v>
          </cell>
          <cell r="B2305" t="str">
            <v>写真</v>
          </cell>
          <cell r="D2305" t="str">
            <v>阪南市舞</v>
          </cell>
          <cell r="E2305">
            <v>72</v>
          </cell>
        </row>
        <row r="2306">
          <cell r="A2306" t="str">
            <v>H25</v>
          </cell>
          <cell r="B2306" t="str">
            <v>写真</v>
          </cell>
          <cell r="D2306" t="str">
            <v>岸和田市藤井町</v>
          </cell>
          <cell r="E2306">
            <v>66</v>
          </cell>
        </row>
        <row r="2307">
          <cell r="A2307" t="str">
            <v>H25</v>
          </cell>
          <cell r="B2307" t="str">
            <v>写真</v>
          </cell>
          <cell r="D2307" t="str">
            <v>高石市羽衣</v>
          </cell>
          <cell r="E2307">
            <v>83</v>
          </cell>
        </row>
        <row r="2308">
          <cell r="A2308" t="str">
            <v>H25</v>
          </cell>
          <cell r="B2308" t="str">
            <v>写真</v>
          </cell>
          <cell r="D2308" t="str">
            <v>岸和田市下野町</v>
          </cell>
          <cell r="E2308">
            <v>73</v>
          </cell>
        </row>
        <row r="2309">
          <cell r="A2309" t="str">
            <v>H25</v>
          </cell>
          <cell r="B2309" t="str">
            <v>写真</v>
          </cell>
          <cell r="D2309" t="str">
            <v>高石市千代田</v>
          </cell>
          <cell r="E2309">
            <v>64</v>
          </cell>
        </row>
        <row r="2310">
          <cell r="A2310" t="str">
            <v>H25</v>
          </cell>
          <cell r="B2310" t="str">
            <v>写真</v>
          </cell>
          <cell r="D2310" t="str">
            <v>岸和田市南上町</v>
          </cell>
          <cell r="E2310">
            <v>69</v>
          </cell>
        </row>
        <row r="2311">
          <cell r="A2311" t="str">
            <v>H25</v>
          </cell>
          <cell r="B2311" t="str">
            <v>写真</v>
          </cell>
          <cell r="D2311" t="str">
            <v>岸和田市岡山町</v>
          </cell>
          <cell r="E2311">
            <v>79</v>
          </cell>
        </row>
        <row r="2312">
          <cell r="A2312" t="str">
            <v>H25</v>
          </cell>
          <cell r="B2312" t="str">
            <v>写真</v>
          </cell>
          <cell r="D2312" t="str">
            <v>堺市西区鳳南町</v>
          </cell>
          <cell r="E2312">
            <v>71</v>
          </cell>
        </row>
        <row r="2313">
          <cell r="A2313" t="str">
            <v>H25</v>
          </cell>
          <cell r="B2313" t="str">
            <v>写真</v>
          </cell>
          <cell r="D2313" t="str">
            <v>泉南郡熊取町青葉台</v>
          </cell>
          <cell r="E2313">
            <v>70</v>
          </cell>
        </row>
        <row r="2314">
          <cell r="A2314" t="str">
            <v>H25</v>
          </cell>
          <cell r="B2314" t="str">
            <v>写真</v>
          </cell>
          <cell r="D2314" t="str">
            <v>泉南郡熊取町青葉台</v>
          </cell>
          <cell r="E2314">
            <v>72</v>
          </cell>
        </row>
        <row r="2315">
          <cell r="A2315" t="str">
            <v>H25</v>
          </cell>
          <cell r="B2315" t="str">
            <v>写真</v>
          </cell>
          <cell r="D2315" t="str">
            <v>岸和田市下池田町</v>
          </cell>
          <cell r="E2315">
            <v>79</v>
          </cell>
        </row>
        <row r="2316">
          <cell r="A2316" t="str">
            <v>H25</v>
          </cell>
          <cell r="B2316" t="str">
            <v>写真</v>
          </cell>
          <cell r="D2316" t="str">
            <v>和泉市光明台</v>
          </cell>
          <cell r="E2316">
            <v>80</v>
          </cell>
        </row>
        <row r="2317">
          <cell r="A2317" t="str">
            <v>H25</v>
          </cell>
          <cell r="B2317" t="str">
            <v>写真</v>
          </cell>
          <cell r="D2317" t="str">
            <v>堺市南区鴨谷台</v>
          </cell>
          <cell r="E2317">
            <v>68</v>
          </cell>
        </row>
        <row r="2318">
          <cell r="A2318" t="str">
            <v>H25</v>
          </cell>
          <cell r="B2318" t="str">
            <v>写真</v>
          </cell>
          <cell r="D2318" t="str">
            <v>岸和田市下野町</v>
          </cell>
          <cell r="E2318">
            <v>78</v>
          </cell>
        </row>
        <row r="2319">
          <cell r="A2319" t="str">
            <v>H25</v>
          </cell>
          <cell r="B2319" t="str">
            <v>写真</v>
          </cell>
          <cell r="D2319" t="str">
            <v>岸和田市八幡町</v>
          </cell>
          <cell r="E2319">
            <v>80</v>
          </cell>
        </row>
        <row r="2320">
          <cell r="A2320" t="str">
            <v>H25</v>
          </cell>
          <cell r="B2320" t="str">
            <v>写真</v>
          </cell>
          <cell r="D2320" t="str">
            <v>岸和田市畑町</v>
          </cell>
          <cell r="E2320">
            <v>77</v>
          </cell>
        </row>
        <row r="2321">
          <cell r="A2321" t="str">
            <v>H25</v>
          </cell>
          <cell r="B2321" t="str">
            <v>写真</v>
          </cell>
          <cell r="D2321" t="str">
            <v>泉南郡熊取町自由が丘</v>
          </cell>
          <cell r="E2321">
            <v>66</v>
          </cell>
        </row>
        <row r="2322">
          <cell r="A2322" t="str">
            <v>H25</v>
          </cell>
          <cell r="B2322" t="str">
            <v>写真</v>
          </cell>
          <cell r="D2322" t="str">
            <v>岸和田市加守町</v>
          </cell>
          <cell r="E2322">
            <v>68</v>
          </cell>
        </row>
        <row r="2323">
          <cell r="A2323" t="str">
            <v>H25</v>
          </cell>
          <cell r="B2323" t="str">
            <v>写真</v>
          </cell>
          <cell r="D2323" t="str">
            <v>岸和田市岡山町</v>
          </cell>
          <cell r="E2323">
            <v>82</v>
          </cell>
        </row>
        <row r="2324">
          <cell r="A2324" t="str">
            <v>H25</v>
          </cell>
          <cell r="B2324" t="str">
            <v>写真</v>
          </cell>
          <cell r="D2324" t="str">
            <v>泉佐野市中庄</v>
          </cell>
          <cell r="E2324">
            <v>64</v>
          </cell>
        </row>
        <row r="2325">
          <cell r="A2325" t="str">
            <v>H25</v>
          </cell>
          <cell r="B2325" t="str">
            <v>写真</v>
          </cell>
          <cell r="D2325" t="str">
            <v>貝塚市福田</v>
          </cell>
          <cell r="E2325">
            <v>72</v>
          </cell>
        </row>
        <row r="2326">
          <cell r="A2326" t="str">
            <v>H25</v>
          </cell>
          <cell r="B2326" t="str">
            <v>写真</v>
          </cell>
          <cell r="D2326" t="str">
            <v>岸和田市野田町</v>
          </cell>
          <cell r="E2326">
            <v>74</v>
          </cell>
        </row>
        <row r="2327">
          <cell r="A2327" t="str">
            <v>H25</v>
          </cell>
          <cell r="B2327" t="str">
            <v>写真</v>
          </cell>
          <cell r="D2327" t="str">
            <v>和泉市光明台</v>
          </cell>
          <cell r="E2327">
            <v>71</v>
          </cell>
        </row>
        <row r="2328">
          <cell r="A2328" t="str">
            <v>H25</v>
          </cell>
          <cell r="B2328" t="str">
            <v>写真</v>
          </cell>
          <cell r="D2328" t="str">
            <v>和泉市光明台</v>
          </cell>
          <cell r="E2328">
            <v>70</v>
          </cell>
        </row>
        <row r="2329">
          <cell r="A2329" t="str">
            <v>H25</v>
          </cell>
          <cell r="B2329" t="str">
            <v>写真</v>
          </cell>
          <cell r="D2329" t="str">
            <v>泉佐野市松風台</v>
          </cell>
          <cell r="E2329">
            <v>64</v>
          </cell>
        </row>
        <row r="2330">
          <cell r="A2330" t="str">
            <v>H25</v>
          </cell>
          <cell r="B2330" t="str">
            <v>写真</v>
          </cell>
          <cell r="D2330" t="str">
            <v>貝塚市三ツ松</v>
          </cell>
          <cell r="E2330">
            <v>72</v>
          </cell>
        </row>
        <row r="2331">
          <cell r="A2331" t="str">
            <v>H25</v>
          </cell>
          <cell r="B2331" t="str">
            <v>写真</v>
          </cell>
          <cell r="D2331" t="str">
            <v>岸和田市加守町</v>
          </cell>
          <cell r="E2331">
            <v>62</v>
          </cell>
        </row>
        <row r="2332">
          <cell r="A2332" t="str">
            <v>H25</v>
          </cell>
          <cell r="B2332" t="str">
            <v>写真</v>
          </cell>
          <cell r="D2332" t="str">
            <v>岸和田市藤井町</v>
          </cell>
          <cell r="E2332">
            <v>62</v>
          </cell>
        </row>
        <row r="2333">
          <cell r="A2333" t="str">
            <v>H25</v>
          </cell>
          <cell r="B2333" t="str">
            <v>写真</v>
          </cell>
          <cell r="D2333" t="str">
            <v>岸和田市北町</v>
          </cell>
          <cell r="E2333">
            <v>79</v>
          </cell>
        </row>
        <row r="2334">
          <cell r="A2334" t="str">
            <v>H25</v>
          </cell>
          <cell r="B2334" t="str">
            <v>写真</v>
          </cell>
          <cell r="D2334" t="str">
            <v>岸和田市北町</v>
          </cell>
          <cell r="E2334">
            <v>74</v>
          </cell>
        </row>
        <row r="2335">
          <cell r="A2335" t="str">
            <v>H25</v>
          </cell>
          <cell r="B2335" t="str">
            <v>写真</v>
          </cell>
          <cell r="D2335" t="str">
            <v>和泉市光明台</v>
          </cell>
          <cell r="E2335">
            <v>76</v>
          </cell>
        </row>
        <row r="2336">
          <cell r="A2336" t="str">
            <v>H25</v>
          </cell>
          <cell r="B2336" t="str">
            <v>写真</v>
          </cell>
          <cell r="D2336" t="str">
            <v>和泉市のぞみ野</v>
          </cell>
          <cell r="E2336">
            <v>76</v>
          </cell>
        </row>
        <row r="2337">
          <cell r="A2337" t="str">
            <v>H25</v>
          </cell>
          <cell r="B2337" t="str">
            <v>写真</v>
          </cell>
          <cell r="D2337" t="str">
            <v>和泉市光明台</v>
          </cell>
          <cell r="E2337">
            <v>76</v>
          </cell>
        </row>
        <row r="2338">
          <cell r="A2338" t="str">
            <v>H25</v>
          </cell>
          <cell r="B2338" t="str">
            <v>写真</v>
          </cell>
          <cell r="D2338" t="str">
            <v>岸和田市稲葉町</v>
          </cell>
          <cell r="E2338">
            <v>70</v>
          </cell>
        </row>
        <row r="2339">
          <cell r="A2339" t="str">
            <v>H25</v>
          </cell>
          <cell r="B2339" t="str">
            <v>写真</v>
          </cell>
          <cell r="D2339" t="str">
            <v>泉南郡田尻町吉見</v>
          </cell>
          <cell r="E2339">
            <v>64</v>
          </cell>
        </row>
        <row r="2340">
          <cell r="A2340" t="str">
            <v>H25</v>
          </cell>
          <cell r="B2340" t="str">
            <v>写真</v>
          </cell>
          <cell r="D2340" t="str">
            <v>和泉市のぞみ野</v>
          </cell>
          <cell r="E2340">
            <v>71</v>
          </cell>
        </row>
        <row r="2341">
          <cell r="A2341" t="str">
            <v>H25</v>
          </cell>
          <cell r="B2341" t="str">
            <v>写真</v>
          </cell>
          <cell r="D2341" t="str">
            <v>泉佐野市羽倉崎</v>
          </cell>
          <cell r="E2341">
            <v>70</v>
          </cell>
        </row>
        <row r="2342">
          <cell r="A2342" t="str">
            <v>H25</v>
          </cell>
          <cell r="B2342" t="str">
            <v>写真</v>
          </cell>
          <cell r="D2342" t="str">
            <v>岸和田市中井町</v>
          </cell>
          <cell r="E2342">
            <v>78</v>
          </cell>
        </row>
        <row r="2343">
          <cell r="A2343" t="str">
            <v>H25</v>
          </cell>
          <cell r="B2343" t="str">
            <v>写真</v>
          </cell>
          <cell r="D2343" t="str">
            <v>泉佐野市羽倉崎</v>
          </cell>
          <cell r="E2343">
            <v>74</v>
          </cell>
        </row>
        <row r="2344">
          <cell r="A2344" t="str">
            <v>H25</v>
          </cell>
          <cell r="B2344" t="str">
            <v>写真</v>
          </cell>
          <cell r="D2344" t="str">
            <v>和泉市いぶき野</v>
          </cell>
          <cell r="E2344">
            <v>74</v>
          </cell>
        </row>
        <row r="2345">
          <cell r="A2345" t="str">
            <v>H25</v>
          </cell>
          <cell r="B2345" t="str">
            <v>写真</v>
          </cell>
          <cell r="D2345" t="str">
            <v>和泉市北田中町</v>
          </cell>
          <cell r="E2345">
            <v>74</v>
          </cell>
        </row>
        <row r="2346">
          <cell r="A2346" t="str">
            <v>H25</v>
          </cell>
          <cell r="B2346" t="str">
            <v>写真</v>
          </cell>
          <cell r="D2346" t="str">
            <v>泉大津市二田町</v>
          </cell>
          <cell r="E2346">
            <v>71</v>
          </cell>
        </row>
        <row r="2347">
          <cell r="A2347" t="str">
            <v>H25</v>
          </cell>
          <cell r="B2347" t="str">
            <v>写真</v>
          </cell>
          <cell r="D2347" t="str">
            <v>泉佐野市笠松</v>
          </cell>
          <cell r="E2347">
            <v>69</v>
          </cell>
        </row>
        <row r="2348">
          <cell r="A2348" t="str">
            <v>H25</v>
          </cell>
          <cell r="B2348" t="str">
            <v>写真</v>
          </cell>
          <cell r="D2348" t="str">
            <v>堺市西区浜寺諏訪森町東</v>
          </cell>
          <cell r="E2348">
            <v>75</v>
          </cell>
        </row>
        <row r="2349">
          <cell r="A2349" t="str">
            <v>H25</v>
          </cell>
          <cell r="B2349" t="str">
            <v>写真</v>
          </cell>
          <cell r="D2349" t="str">
            <v>堺市西区浜寺諏訪森町東</v>
          </cell>
          <cell r="E2349">
            <v>66</v>
          </cell>
        </row>
        <row r="2350">
          <cell r="A2350" t="str">
            <v>H25</v>
          </cell>
          <cell r="B2350" t="str">
            <v>写真</v>
          </cell>
          <cell r="D2350" t="str">
            <v>岸和田市下野町</v>
          </cell>
          <cell r="E2350">
            <v>72</v>
          </cell>
        </row>
        <row r="2351">
          <cell r="A2351" t="str">
            <v>H25</v>
          </cell>
          <cell r="B2351" t="str">
            <v>写真</v>
          </cell>
          <cell r="D2351" t="str">
            <v>岸和田市上松町</v>
          </cell>
          <cell r="E2351">
            <v>79</v>
          </cell>
        </row>
        <row r="2352">
          <cell r="A2352" t="str">
            <v>H25</v>
          </cell>
          <cell r="B2352" t="str">
            <v>写真</v>
          </cell>
          <cell r="D2352" t="str">
            <v>堺市南区新檜尾台</v>
          </cell>
          <cell r="E2352">
            <v>83</v>
          </cell>
        </row>
        <row r="2353">
          <cell r="A2353" t="str">
            <v>H25</v>
          </cell>
          <cell r="B2353" t="str">
            <v>写真</v>
          </cell>
          <cell r="D2353" t="str">
            <v>岸和田市下松町</v>
          </cell>
          <cell r="E2353">
            <v>53</v>
          </cell>
        </row>
        <row r="2354">
          <cell r="A2354" t="str">
            <v>H25</v>
          </cell>
          <cell r="B2354" t="str">
            <v>写真</v>
          </cell>
          <cell r="D2354" t="str">
            <v>泉佐野市高松南</v>
          </cell>
          <cell r="E2354">
            <v>71</v>
          </cell>
        </row>
        <row r="2355">
          <cell r="A2355" t="str">
            <v>H25</v>
          </cell>
          <cell r="B2355" t="str">
            <v>写真</v>
          </cell>
          <cell r="D2355" t="str">
            <v>泉佐野市鶴原</v>
          </cell>
          <cell r="E2355">
            <v>69</v>
          </cell>
        </row>
        <row r="2356">
          <cell r="A2356" t="str">
            <v>H25</v>
          </cell>
          <cell r="B2356" t="str">
            <v>写真</v>
          </cell>
          <cell r="D2356" t="str">
            <v>泉大津市東助松町</v>
          </cell>
          <cell r="E2356">
            <v>90</v>
          </cell>
        </row>
        <row r="2357">
          <cell r="A2357" t="str">
            <v>H25</v>
          </cell>
          <cell r="B2357" t="str">
            <v>写真</v>
          </cell>
          <cell r="D2357" t="str">
            <v>岸和田市野田町</v>
          </cell>
          <cell r="E2357">
            <v>77</v>
          </cell>
        </row>
        <row r="2358">
          <cell r="A2358" t="str">
            <v>H25</v>
          </cell>
          <cell r="B2358" t="str">
            <v>写真</v>
          </cell>
          <cell r="D2358" t="str">
            <v>岸和田市下池田町</v>
          </cell>
          <cell r="E2358">
            <v>76</v>
          </cell>
        </row>
        <row r="2359">
          <cell r="A2359" t="str">
            <v>H25</v>
          </cell>
          <cell r="B2359" t="str">
            <v>写真</v>
          </cell>
          <cell r="D2359" t="str">
            <v>岸和田市上野町東</v>
          </cell>
          <cell r="E2359">
            <v>70</v>
          </cell>
        </row>
        <row r="2360">
          <cell r="A2360" t="str">
            <v>H25</v>
          </cell>
          <cell r="B2360" t="str">
            <v>写真</v>
          </cell>
          <cell r="D2360" t="str">
            <v>岸和田市極楽寺町</v>
          </cell>
          <cell r="E2360">
            <v>68</v>
          </cell>
        </row>
        <row r="2361">
          <cell r="A2361" t="str">
            <v>H25</v>
          </cell>
          <cell r="B2361" t="str">
            <v>写真</v>
          </cell>
          <cell r="D2361" t="str">
            <v>和泉市弥生町</v>
          </cell>
          <cell r="E2361">
            <v>78</v>
          </cell>
        </row>
        <row r="2362">
          <cell r="A2362" t="str">
            <v>H25</v>
          </cell>
          <cell r="B2362" t="str">
            <v>写真</v>
          </cell>
          <cell r="D2362" t="str">
            <v>岸和田市松風町</v>
          </cell>
          <cell r="E2362">
            <v>70</v>
          </cell>
        </row>
        <row r="2363">
          <cell r="A2363" t="str">
            <v>H25</v>
          </cell>
          <cell r="B2363" t="str">
            <v>写真</v>
          </cell>
          <cell r="D2363" t="str">
            <v>岸和田市本町</v>
          </cell>
          <cell r="E2363">
            <v>76</v>
          </cell>
        </row>
        <row r="2364">
          <cell r="A2364" t="str">
            <v>H25</v>
          </cell>
          <cell r="B2364" t="str">
            <v>写真</v>
          </cell>
          <cell r="D2364" t="str">
            <v>岸和田市五軒屋町</v>
          </cell>
          <cell r="E2364">
            <v>80</v>
          </cell>
        </row>
        <row r="2365">
          <cell r="A2365" t="str">
            <v>H25</v>
          </cell>
          <cell r="B2365" t="str">
            <v>写真</v>
          </cell>
          <cell r="D2365" t="str">
            <v>岸和田市葛城町</v>
          </cell>
          <cell r="E2365">
            <v>71</v>
          </cell>
        </row>
        <row r="2366">
          <cell r="A2366" t="str">
            <v>H25</v>
          </cell>
          <cell r="B2366" t="str">
            <v>写真</v>
          </cell>
          <cell r="D2366" t="str">
            <v>岸和田市東ケ丘町</v>
          </cell>
          <cell r="E2366">
            <v>73</v>
          </cell>
        </row>
        <row r="2367">
          <cell r="A2367" t="str">
            <v>H25</v>
          </cell>
          <cell r="B2367" t="str">
            <v>写真</v>
          </cell>
          <cell r="D2367" t="str">
            <v>岸和田市吉井町</v>
          </cell>
          <cell r="E2367">
            <v>78</v>
          </cell>
        </row>
        <row r="2368">
          <cell r="A2368" t="str">
            <v>H25</v>
          </cell>
          <cell r="B2368" t="str">
            <v>写真</v>
          </cell>
          <cell r="D2368" t="str">
            <v>泉佐野市鶴原</v>
          </cell>
          <cell r="E2368">
            <v>67</v>
          </cell>
        </row>
        <row r="2369">
          <cell r="A2369" t="str">
            <v>H25</v>
          </cell>
          <cell r="B2369" t="str">
            <v>写真</v>
          </cell>
          <cell r="D2369" t="str">
            <v>岸和田市別所町</v>
          </cell>
          <cell r="E2369">
            <v>72</v>
          </cell>
        </row>
        <row r="2370">
          <cell r="A2370" t="str">
            <v>H25</v>
          </cell>
          <cell r="B2370" t="str">
            <v>写真</v>
          </cell>
          <cell r="D2370" t="str">
            <v>岸和田市東ケ丘町</v>
          </cell>
          <cell r="E2370">
            <v>81</v>
          </cell>
        </row>
        <row r="2371">
          <cell r="A2371" t="str">
            <v>H25</v>
          </cell>
          <cell r="B2371" t="str">
            <v>写真</v>
          </cell>
          <cell r="D2371" t="str">
            <v>和泉市室堂町</v>
          </cell>
          <cell r="E2371">
            <v>75</v>
          </cell>
        </row>
        <row r="2372">
          <cell r="A2372" t="str">
            <v>H25</v>
          </cell>
          <cell r="B2372" t="str">
            <v>写真</v>
          </cell>
          <cell r="D2372" t="str">
            <v>岸和田市春木旭町</v>
          </cell>
          <cell r="E2372">
            <v>76</v>
          </cell>
        </row>
        <row r="2373">
          <cell r="A2373" t="str">
            <v>H25</v>
          </cell>
          <cell r="B2373" t="str">
            <v>写真</v>
          </cell>
          <cell r="D2373" t="str">
            <v>岸和田市上松町</v>
          </cell>
          <cell r="E2373">
            <v>80</v>
          </cell>
        </row>
        <row r="2374">
          <cell r="A2374" t="str">
            <v>H25</v>
          </cell>
          <cell r="B2374" t="str">
            <v>写真</v>
          </cell>
          <cell r="D2374" t="str">
            <v>岸和田市土生町</v>
          </cell>
          <cell r="E2374">
            <v>73</v>
          </cell>
        </row>
        <row r="2375">
          <cell r="A2375" t="str">
            <v>H25</v>
          </cell>
          <cell r="B2375" t="str">
            <v>写真</v>
          </cell>
          <cell r="D2375" t="str">
            <v>泉佐野市羽倉崎</v>
          </cell>
          <cell r="E2375">
            <v>63</v>
          </cell>
        </row>
        <row r="2376">
          <cell r="A2376" t="str">
            <v>H25</v>
          </cell>
          <cell r="B2376" t="str">
            <v>写真</v>
          </cell>
          <cell r="D2376" t="str">
            <v>岸和田市東ケ丘町</v>
          </cell>
          <cell r="E2376">
            <v>75</v>
          </cell>
        </row>
        <row r="2377">
          <cell r="A2377" t="str">
            <v>H25</v>
          </cell>
          <cell r="B2377" t="str">
            <v>写真</v>
          </cell>
          <cell r="D2377" t="str">
            <v>泉佐野市上瓦屋</v>
          </cell>
          <cell r="E2377">
            <v>70</v>
          </cell>
        </row>
        <row r="2378">
          <cell r="A2378" t="str">
            <v>H25</v>
          </cell>
          <cell r="B2378" t="str">
            <v>写真</v>
          </cell>
          <cell r="D2378" t="str">
            <v>岸和田市加守町</v>
          </cell>
          <cell r="E2378">
            <v>73</v>
          </cell>
        </row>
        <row r="2379">
          <cell r="A2379" t="str">
            <v>H25</v>
          </cell>
          <cell r="B2379" t="str">
            <v>写真</v>
          </cell>
          <cell r="D2379" t="str">
            <v>泉佐野市葵町</v>
          </cell>
          <cell r="E2379">
            <v>76</v>
          </cell>
        </row>
        <row r="2380">
          <cell r="A2380" t="str">
            <v>H25</v>
          </cell>
          <cell r="B2380" t="str">
            <v>写真</v>
          </cell>
          <cell r="D2380" t="str">
            <v>岸和田市山直中町</v>
          </cell>
          <cell r="E2380">
            <v>71</v>
          </cell>
        </row>
        <row r="2381">
          <cell r="A2381" t="str">
            <v>H25</v>
          </cell>
          <cell r="B2381" t="str">
            <v>写真</v>
          </cell>
          <cell r="D2381" t="str">
            <v>泉佐野市土丸</v>
          </cell>
          <cell r="E2381">
            <v>64</v>
          </cell>
        </row>
        <row r="2382">
          <cell r="A2382" t="str">
            <v>H25</v>
          </cell>
          <cell r="B2382" t="str">
            <v>写真</v>
          </cell>
          <cell r="D2382" t="str">
            <v>泉佐野市日根野</v>
          </cell>
          <cell r="E2382">
            <v>62</v>
          </cell>
        </row>
        <row r="2383">
          <cell r="A2383" t="str">
            <v>H25</v>
          </cell>
          <cell r="B2383" t="str">
            <v>写真</v>
          </cell>
          <cell r="D2383" t="str">
            <v>岸和田市八阪町</v>
          </cell>
          <cell r="E2383">
            <v>79</v>
          </cell>
        </row>
        <row r="2384">
          <cell r="A2384" t="str">
            <v>H25</v>
          </cell>
          <cell r="B2384" t="str">
            <v>写真</v>
          </cell>
          <cell r="D2384" t="str">
            <v>高石市綾園</v>
          </cell>
          <cell r="E2384">
            <v>69</v>
          </cell>
        </row>
        <row r="2385">
          <cell r="A2385" t="str">
            <v>H25</v>
          </cell>
          <cell r="B2385" t="str">
            <v>写真</v>
          </cell>
          <cell r="D2385" t="str">
            <v>岸和田市中井町</v>
          </cell>
          <cell r="E2385">
            <v>51</v>
          </cell>
        </row>
        <row r="2386">
          <cell r="A2386" t="str">
            <v>H25</v>
          </cell>
          <cell r="B2386" t="str">
            <v>写真</v>
          </cell>
          <cell r="D2386" t="str">
            <v>貝塚市脇浜</v>
          </cell>
          <cell r="E2386">
            <v>75</v>
          </cell>
        </row>
        <row r="2387">
          <cell r="A2387" t="str">
            <v>H25</v>
          </cell>
          <cell r="B2387" t="str">
            <v>写真</v>
          </cell>
          <cell r="D2387" t="str">
            <v>堺市中区毛穴町</v>
          </cell>
          <cell r="E2387">
            <v>69</v>
          </cell>
        </row>
        <row r="2388">
          <cell r="A2388" t="str">
            <v>H25</v>
          </cell>
          <cell r="B2388" t="str">
            <v>写真</v>
          </cell>
          <cell r="D2388" t="str">
            <v>岸和田市港緑町</v>
          </cell>
          <cell r="E2388">
            <v>65</v>
          </cell>
        </row>
        <row r="2389">
          <cell r="A2389" t="str">
            <v>H25</v>
          </cell>
          <cell r="B2389" t="str">
            <v>写真</v>
          </cell>
          <cell r="D2389" t="str">
            <v>岸和田市東ケ丘町</v>
          </cell>
          <cell r="E2389">
            <v>79</v>
          </cell>
        </row>
        <row r="2390">
          <cell r="A2390" t="str">
            <v>H25</v>
          </cell>
          <cell r="B2390" t="str">
            <v>写真</v>
          </cell>
          <cell r="D2390" t="str">
            <v>和泉市和気町</v>
          </cell>
          <cell r="E2390">
            <v>71</v>
          </cell>
        </row>
        <row r="2391">
          <cell r="A2391" t="str">
            <v>H25</v>
          </cell>
          <cell r="B2391" t="str">
            <v>写真</v>
          </cell>
          <cell r="D2391" t="str">
            <v>岸和田市下松町</v>
          </cell>
          <cell r="E2391">
            <v>60</v>
          </cell>
        </row>
        <row r="2392">
          <cell r="A2392" t="str">
            <v>H25</v>
          </cell>
          <cell r="B2392" t="str">
            <v>写真</v>
          </cell>
          <cell r="D2392" t="str">
            <v>岸和田市真上町</v>
          </cell>
          <cell r="E2392">
            <v>55</v>
          </cell>
        </row>
        <row r="2393">
          <cell r="A2393" t="str">
            <v>H25</v>
          </cell>
          <cell r="B2393" t="str">
            <v>写真</v>
          </cell>
          <cell r="D2393" t="str">
            <v>神戸市東灘区本山北町</v>
          </cell>
          <cell r="E2393">
            <v>52</v>
          </cell>
        </row>
        <row r="2394">
          <cell r="A2394" t="str">
            <v>H25</v>
          </cell>
          <cell r="B2394" t="str">
            <v>写真</v>
          </cell>
          <cell r="D2394" t="str">
            <v>堺市中区八田北町</v>
          </cell>
          <cell r="E2394">
            <v>80</v>
          </cell>
        </row>
        <row r="2395">
          <cell r="A2395" t="str">
            <v>H25</v>
          </cell>
          <cell r="B2395" t="str">
            <v>写真</v>
          </cell>
          <cell r="D2395" t="str">
            <v>岸和田市並松町</v>
          </cell>
          <cell r="E2395">
            <v>77</v>
          </cell>
        </row>
        <row r="2396">
          <cell r="A2396" t="str">
            <v>H25</v>
          </cell>
          <cell r="B2396" t="str">
            <v>写真</v>
          </cell>
          <cell r="D2396" t="str">
            <v>貝塚市久保</v>
          </cell>
          <cell r="E2396">
            <v>76</v>
          </cell>
        </row>
        <row r="2397">
          <cell r="A2397" t="str">
            <v>H25</v>
          </cell>
          <cell r="B2397" t="str">
            <v>写真</v>
          </cell>
          <cell r="D2397" t="str">
            <v>岸和田市東ケ丘町</v>
          </cell>
          <cell r="E2397">
            <v>80</v>
          </cell>
        </row>
        <row r="2398">
          <cell r="A2398" t="str">
            <v>H25</v>
          </cell>
          <cell r="B2398" t="str">
            <v>写真</v>
          </cell>
          <cell r="D2398" t="str">
            <v>貝塚市二色</v>
          </cell>
          <cell r="E2398">
            <v>74</v>
          </cell>
        </row>
        <row r="2399">
          <cell r="A2399" t="str">
            <v>H25</v>
          </cell>
          <cell r="B2399" t="str">
            <v>写真</v>
          </cell>
          <cell r="D2399" t="str">
            <v>岸和田市春木大小路町</v>
          </cell>
          <cell r="E2399">
            <v>77</v>
          </cell>
        </row>
        <row r="2400">
          <cell r="A2400" t="str">
            <v>H25</v>
          </cell>
          <cell r="B2400" t="str">
            <v>写真</v>
          </cell>
          <cell r="D2400" t="str">
            <v>岸和田市内畑町</v>
          </cell>
          <cell r="E2400">
            <v>63</v>
          </cell>
        </row>
        <row r="2401">
          <cell r="A2401" t="str">
            <v>H25</v>
          </cell>
          <cell r="B2401" t="str">
            <v>写真</v>
          </cell>
          <cell r="D2401" t="str">
            <v>岸和田市土生町</v>
          </cell>
          <cell r="E2401">
            <v>77</v>
          </cell>
        </row>
        <row r="2402">
          <cell r="A2402" t="str">
            <v>H25</v>
          </cell>
          <cell r="B2402" t="str">
            <v>写真</v>
          </cell>
          <cell r="D2402" t="str">
            <v>泉佐野市羽倉崎上町</v>
          </cell>
          <cell r="E2402">
            <v>52</v>
          </cell>
        </row>
        <row r="2403">
          <cell r="A2403" t="str">
            <v>H25</v>
          </cell>
          <cell r="B2403" t="str">
            <v>写真</v>
          </cell>
          <cell r="D2403" t="str">
            <v>泉佐野市羽倉崎上町</v>
          </cell>
          <cell r="E2403">
            <v>66</v>
          </cell>
        </row>
        <row r="2404">
          <cell r="A2404" t="str">
            <v>H25</v>
          </cell>
          <cell r="B2404" t="str">
            <v>写真</v>
          </cell>
          <cell r="D2404" t="str">
            <v>岸和田市東ケ丘町</v>
          </cell>
          <cell r="E2404">
            <v>75</v>
          </cell>
        </row>
        <row r="2405">
          <cell r="A2405" t="str">
            <v>H25</v>
          </cell>
          <cell r="B2405" t="str">
            <v>写真</v>
          </cell>
          <cell r="D2405" t="str">
            <v>泉佐野市松風台</v>
          </cell>
          <cell r="E2405">
            <v>63</v>
          </cell>
        </row>
        <row r="2406">
          <cell r="A2406" t="str">
            <v>H25</v>
          </cell>
          <cell r="B2406" t="str">
            <v>写真</v>
          </cell>
          <cell r="D2406" t="str">
            <v>和泉市青葉台</v>
          </cell>
          <cell r="E2406">
            <v>74</v>
          </cell>
        </row>
        <row r="2407">
          <cell r="A2407" t="str">
            <v>H25</v>
          </cell>
          <cell r="B2407" t="str">
            <v>写真</v>
          </cell>
          <cell r="D2407" t="str">
            <v>阪南市自然田</v>
          </cell>
          <cell r="E2407">
            <v>68</v>
          </cell>
        </row>
        <row r="2408">
          <cell r="A2408" t="str">
            <v>H25</v>
          </cell>
          <cell r="B2408" t="str">
            <v>写真</v>
          </cell>
          <cell r="D2408" t="str">
            <v>岸和田市別所町</v>
          </cell>
          <cell r="E2408">
            <v>83</v>
          </cell>
        </row>
        <row r="2409">
          <cell r="A2409" t="str">
            <v>H25</v>
          </cell>
          <cell r="B2409" t="str">
            <v>写真</v>
          </cell>
          <cell r="D2409" t="str">
            <v>岸和田市門前町</v>
          </cell>
          <cell r="E2409">
            <v>73</v>
          </cell>
        </row>
        <row r="2410">
          <cell r="A2410" t="str">
            <v>H25</v>
          </cell>
          <cell r="B2410" t="str">
            <v>写真</v>
          </cell>
          <cell r="D2410" t="str">
            <v>大阪市福島区鷺洲</v>
          </cell>
          <cell r="E2410">
            <v>75</v>
          </cell>
        </row>
        <row r="2411">
          <cell r="A2411" t="str">
            <v>H25</v>
          </cell>
          <cell r="B2411" t="str">
            <v>写真</v>
          </cell>
          <cell r="D2411" t="str">
            <v>泉北郡忠岡町忠岡南</v>
          </cell>
          <cell r="E2411">
            <v>61</v>
          </cell>
        </row>
        <row r="2412">
          <cell r="A2412" t="str">
            <v>H25</v>
          </cell>
          <cell r="B2412" t="str">
            <v>写真</v>
          </cell>
          <cell r="D2412" t="str">
            <v>岸和田市土生町</v>
          </cell>
          <cell r="E2412">
            <v>66</v>
          </cell>
        </row>
        <row r="2413">
          <cell r="A2413" t="str">
            <v>H25</v>
          </cell>
          <cell r="B2413" t="str">
            <v>写真</v>
          </cell>
          <cell r="D2413" t="str">
            <v>岸和田市内畑町</v>
          </cell>
          <cell r="E2413">
            <v>66</v>
          </cell>
        </row>
        <row r="2414">
          <cell r="A2414" t="str">
            <v>H25</v>
          </cell>
          <cell r="B2414" t="str">
            <v>写真</v>
          </cell>
          <cell r="D2414" t="str">
            <v>岸和田市南町</v>
          </cell>
          <cell r="E2414">
            <v>70</v>
          </cell>
        </row>
        <row r="2415">
          <cell r="A2415" t="str">
            <v>H25</v>
          </cell>
          <cell r="B2415" t="str">
            <v>写真</v>
          </cell>
          <cell r="D2415" t="str">
            <v>岸和田市別所町</v>
          </cell>
          <cell r="E2415">
            <v>66</v>
          </cell>
        </row>
        <row r="2416">
          <cell r="A2416" t="str">
            <v>H25</v>
          </cell>
          <cell r="B2416" t="str">
            <v>写真</v>
          </cell>
          <cell r="D2416" t="str">
            <v>岸和田市加守町</v>
          </cell>
          <cell r="E2416">
            <v>62</v>
          </cell>
        </row>
        <row r="2417">
          <cell r="A2417" t="str">
            <v>H25</v>
          </cell>
          <cell r="B2417" t="str">
            <v>写真</v>
          </cell>
          <cell r="D2417" t="str">
            <v>岸和田市大工町</v>
          </cell>
          <cell r="E2417">
            <v>61</v>
          </cell>
        </row>
        <row r="2418">
          <cell r="A2418" t="str">
            <v>H25</v>
          </cell>
          <cell r="B2418" t="str">
            <v>写真</v>
          </cell>
          <cell r="D2418" t="str">
            <v>泉大津市北豊中町</v>
          </cell>
          <cell r="E2418">
            <v>71</v>
          </cell>
        </row>
        <row r="2419">
          <cell r="A2419" t="str">
            <v>H25</v>
          </cell>
          <cell r="B2419" t="str">
            <v>俳画</v>
          </cell>
          <cell r="D2419" t="str">
            <v>泉北郡忠岡町忠岡東</v>
          </cell>
          <cell r="E2419">
            <v>65</v>
          </cell>
        </row>
        <row r="2420">
          <cell r="A2420" t="str">
            <v>H25</v>
          </cell>
          <cell r="B2420" t="str">
            <v>俳画</v>
          </cell>
          <cell r="D2420" t="str">
            <v>泉北郡忠岡町忠岡東</v>
          </cell>
          <cell r="E2420">
            <v>76</v>
          </cell>
        </row>
        <row r="2421">
          <cell r="A2421" t="str">
            <v>H25</v>
          </cell>
          <cell r="B2421" t="str">
            <v>俳画</v>
          </cell>
          <cell r="D2421" t="str">
            <v>泉北郡忠岡町忠岡中</v>
          </cell>
          <cell r="E2421">
            <v>68</v>
          </cell>
        </row>
        <row r="2422">
          <cell r="A2422" t="str">
            <v>H25</v>
          </cell>
          <cell r="B2422" t="str">
            <v>俳画</v>
          </cell>
          <cell r="D2422" t="str">
            <v>岸和田市磯上町</v>
          </cell>
          <cell r="E2422">
            <v>66</v>
          </cell>
        </row>
        <row r="2423">
          <cell r="A2423" t="str">
            <v>H25</v>
          </cell>
          <cell r="B2423" t="str">
            <v>俳画</v>
          </cell>
          <cell r="D2423" t="str">
            <v>岸和田市野田町</v>
          </cell>
          <cell r="E2423">
            <v>82</v>
          </cell>
        </row>
        <row r="2424">
          <cell r="A2424" t="str">
            <v>H25</v>
          </cell>
          <cell r="B2424" t="str">
            <v>俳画</v>
          </cell>
          <cell r="D2424" t="str">
            <v>岸和田市磯上町</v>
          </cell>
          <cell r="E2424">
            <v>59</v>
          </cell>
        </row>
        <row r="2425">
          <cell r="A2425" t="str">
            <v>H25</v>
          </cell>
          <cell r="B2425" t="str">
            <v>俳画</v>
          </cell>
          <cell r="D2425" t="str">
            <v>岸和田市松風町</v>
          </cell>
          <cell r="E2425">
            <v>69</v>
          </cell>
        </row>
        <row r="2426">
          <cell r="A2426" t="str">
            <v>H25</v>
          </cell>
          <cell r="B2426" t="str">
            <v>俳画</v>
          </cell>
          <cell r="D2426" t="str">
            <v>岸和田市野田町</v>
          </cell>
          <cell r="E2426">
            <v>72</v>
          </cell>
        </row>
        <row r="2427">
          <cell r="A2427" t="str">
            <v>H25</v>
          </cell>
          <cell r="B2427" t="str">
            <v>俳画</v>
          </cell>
          <cell r="D2427" t="str">
            <v>岸和田市野田町</v>
          </cell>
          <cell r="E2427">
            <v>76</v>
          </cell>
        </row>
        <row r="2428">
          <cell r="A2428" t="str">
            <v>H25</v>
          </cell>
          <cell r="B2428" t="str">
            <v>俳画</v>
          </cell>
          <cell r="D2428" t="str">
            <v>岸和田市野田町</v>
          </cell>
          <cell r="E2428">
            <v>78</v>
          </cell>
        </row>
        <row r="2429">
          <cell r="A2429" t="str">
            <v>H25</v>
          </cell>
          <cell r="B2429" t="str">
            <v>俳画</v>
          </cell>
          <cell r="D2429" t="str">
            <v>岸和田市吉井町</v>
          </cell>
          <cell r="E2429">
            <v>88</v>
          </cell>
        </row>
        <row r="2430">
          <cell r="A2430" t="str">
            <v>H25</v>
          </cell>
          <cell r="B2430" t="str">
            <v>俳画</v>
          </cell>
          <cell r="D2430" t="str">
            <v>岸和田市吉井町</v>
          </cell>
          <cell r="E2430">
            <v>79</v>
          </cell>
        </row>
        <row r="2431">
          <cell r="A2431" t="str">
            <v>H25</v>
          </cell>
          <cell r="B2431" t="str">
            <v>俳画</v>
          </cell>
          <cell r="D2431" t="str">
            <v>岸和田市加守町</v>
          </cell>
          <cell r="E2431">
            <v>84</v>
          </cell>
        </row>
        <row r="2432">
          <cell r="A2432" t="str">
            <v>H25</v>
          </cell>
          <cell r="B2432" t="str">
            <v>俳画</v>
          </cell>
          <cell r="D2432" t="str">
            <v>泉佐野市葵町</v>
          </cell>
          <cell r="E2432">
            <v>67</v>
          </cell>
        </row>
        <row r="2433">
          <cell r="A2433" t="str">
            <v>H25</v>
          </cell>
          <cell r="B2433" t="str">
            <v>俳画</v>
          </cell>
          <cell r="D2433" t="str">
            <v>岸和田市野田町</v>
          </cell>
          <cell r="E2433">
            <v>69</v>
          </cell>
        </row>
        <row r="2434">
          <cell r="A2434" t="str">
            <v>H25</v>
          </cell>
          <cell r="B2434" t="str">
            <v>俳画</v>
          </cell>
          <cell r="D2434" t="str">
            <v>岸和田市野田町</v>
          </cell>
          <cell r="E2434">
            <v>68</v>
          </cell>
        </row>
        <row r="2435">
          <cell r="A2435" t="str">
            <v>H25</v>
          </cell>
          <cell r="B2435" t="str">
            <v>俳画</v>
          </cell>
          <cell r="D2435" t="str">
            <v>貝塚市北町</v>
          </cell>
          <cell r="E2435">
            <v>75</v>
          </cell>
        </row>
        <row r="2436">
          <cell r="A2436" t="str">
            <v>H25</v>
          </cell>
          <cell r="B2436" t="str">
            <v>俳画</v>
          </cell>
          <cell r="D2436" t="str">
            <v>岸和田市岡山町</v>
          </cell>
          <cell r="E2436">
            <v>65</v>
          </cell>
        </row>
        <row r="2437">
          <cell r="A2437" t="str">
            <v>H25</v>
          </cell>
          <cell r="B2437" t="str">
            <v>俳画</v>
          </cell>
          <cell r="D2437" t="str">
            <v>岸和田市八阪町</v>
          </cell>
          <cell r="E2437">
            <v>54</v>
          </cell>
        </row>
        <row r="2438">
          <cell r="A2438" t="str">
            <v>H25</v>
          </cell>
          <cell r="B2438" t="str">
            <v>俳画</v>
          </cell>
          <cell r="D2438" t="str">
            <v>岸和田市東ケ丘町</v>
          </cell>
          <cell r="E2438">
            <v>81</v>
          </cell>
        </row>
        <row r="2439">
          <cell r="A2439" t="str">
            <v>H25</v>
          </cell>
          <cell r="B2439" t="str">
            <v>俳画</v>
          </cell>
          <cell r="D2439" t="str">
            <v>和泉市唐国町</v>
          </cell>
          <cell r="E2439">
            <v>69</v>
          </cell>
        </row>
        <row r="2440">
          <cell r="A2440" t="str">
            <v>H25</v>
          </cell>
          <cell r="B2440" t="str">
            <v>俳画</v>
          </cell>
          <cell r="D2440" t="str">
            <v>岸和田市今木町</v>
          </cell>
          <cell r="E2440">
            <v>69</v>
          </cell>
        </row>
        <row r="2441">
          <cell r="A2441" t="str">
            <v>H25</v>
          </cell>
          <cell r="B2441" t="str">
            <v>俳画</v>
          </cell>
          <cell r="D2441" t="str">
            <v>岸和田市岡山町</v>
          </cell>
          <cell r="E2441">
            <v>72</v>
          </cell>
        </row>
        <row r="2442">
          <cell r="A2442" t="str">
            <v>H25</v>
          </cell>
          <cell r="B2442" t="str">
            <v>俳画</v>
          </cell>
          <cell r="D2442" t="str">
            <v>岸和田市別所町</v>
          </cell>
          <cell r="E2442">
            <v>76</v>
          </cell>
        </row>
        <row r="2443">
          <cell r="A2443" t="str">
            <v>H26</v>
          </cell>
          <cell r="B2443" t="str">
            <v>洋画</v>
          </cell>
          <cell r="D2443" t="str">
            <v>泉大津市森町</v>
          </cell>
          <cell r="E2443">
            <v>74</v>
          </cell>
        </row>
        <row r="2444">
          <cell r="A2444" t="str">
            <v>H26</v>
          </cell>
          <cell r="B2444" t="str">
            <v>洋画</v>
          </cell>
          <cell r="D2444" t="str">
            <v>泉南郡熊取町山の手台</v>
          </cell>
          <cell r="E2444">
            <v>66</v>
          </cell>
        </row>
        <row r="2445">
          <cell r="A2445" t="str">
            <v>H26</v>
          </cell>
          <cell r="B2445" t="str">
            <v>洋画</v>
          </cell>
          <cell r="D2445" t="str">
            <v>高石市綾園</v>
          </cell>
          <cell r="E2445">
            <v>64</v>
          </cell>
        </row>
        <row r="2446">
          <cell r="A2446" t="str">
            <v>H26</v>
          </cell>
          <cell r="B2446" t="str">
            <v>洋画</v>
          </cell>
          <cell r="D2446" t="str">
            <v>岸和田市春木旭町</v>
          </cell>
          <cell r="E2446">
            <v>68</v>
          </cell>
        </row>
        <row r="2447">
          <cell r="A2447" t="str">
            <v>H26</v>
          </cell>
          <cell r="B2447" t="str">
            <v>洋画</v>
          </cell>
          <cell r="D2447" t="str">
            <v>阪南市舞</v>
          </cell>
          <cell r="E2447">
            <v>69</v>
          </cell>
        </row>
        <row r="2448">
          <cell r="A2448" t="str">
            <v>H26</v>
          </cell>
          <cell r="B2448" t="str">
            <v>洋画</v>
          </cell>
          <cell r="D2448" t="str">
            <v>堺市堺区石津町</v>
          </cell>
          <cell r="E2448">
            <v>76</v>
          </cell>
        </row>
        <row r="2449">
          <cell r="A2449" t="str">
            <v>H26</v>
          </cell>
          <cell r="B2449" t="str">
            <v>洋画</v>
          </cell>
          <cell r="D2449" t="str">
            <v>泉南郡熊取町小垣内</v>
          </cell>
          <cell r="E2449">
            <v>78</v>
          </cell>
        </row>
        <row r="2450">
          <cell r="A2450" t="str">
            <v>H26</v>
          </cell>
          <cell r="B2450" t="str">
            <v>洋画</v>
          </cell>
          <cell r="D2450" t="str">
            <v>岸和田市西之内町</v>
          </cell>
          <cell r="E2450">
            <v>70</v>
          </cell>
        </row>
        <row r="2451">
          <cell r="A2451" t="str">
            <v>H26</v>
          </cell>
          <cell r="B2451" t="str">
            <v>洋画</v>
          </cell>
          <cell r="D2451" t="str">
            <v>泉佐野市中庄</v>
          </cell>
          <cell r="E2451">
            <v>68</v>
          </cell>
        </row>
        <row r="2452">
          <cell r="A2452" t="str">
            <v>H26</v>
          </cell>
          <cell r="B2452" t="str">
            <v>洋画</v>
          </cell>
          <cell r="D2452" t="str">
            <v>岸和田市上松町</v>
          </cell>
          <cell r="E2452">
            <v>75</v>
          </cell>
        </row>
        <row r="2453">
          <cell r="A2453" t="str">
            <v>H26</v>
          </cell>
          <cell r="B2453" t="str">
            <v>洋画</v>
          </cell>
          <cell r="D2453" t="str">
            <v>和泉市和気町</v>
          </cell>
          <cell r="E2453">
            <v>79</v>
          </cell>
        </row>
        <row r="2454">
          <cell r="A2454" t="str">
            <v>H26</v>
          </cell>
          <cell r="B2454" t="str">
            <v>洋画</v>
          </cell>
          <cell r="D2454" t="str">
            <v>泉南市信達市場</v>
          </cell>
          <cell r="E2454">
            <v>65</v>
          </cell>
        </row>
        <row r="2455">
          <cell r="A2455" t="str">
            <v>H26</v>
          </cell>
          <cell r="B2455" t="str">
            <v>洋画</v>
          </cell>
          <cell r="D2455" t="str">
            <v>阪南市桃の木台</v>
          </cell>
          <cell r="E2455">
            <v>64</v>
          </cell>
        </row>
        <row r="2456">
          <cell r="A2456" t="str">
            <v>H26</v>
          </cell>
          <cell r="B2456" t="str">
            <v>洋画</v>
          </cell>
          <cell r="D2456" t="str">
            <v>岸和田市流木町</v>
          </cell>
          <cell r="E2456">
            <v>65</v>
          </cell>
        </row>
        <row r="2457">
          <cell r="A2457" t="str">
            <v>H26</v>
          </cell>
          <cell r="B2457" t="str">
            <v>洋画</v>
          </cell>
          <cell r="D2457" t="str">
            <v>泉南郡熊取町山の手台</v>
          </cell>
          <cell r="E2457">
            <v>72</v>
          </cell>
        </row>
        <row r="2458">
          <cell r="A2458" t="str">
            <v>H26</v>
          </cell>
          <cell r="B2458" t="str">
            <v>洋画</v>
          </cell>
          <cell r="D2458" t="str">
            <v>岸和田市尾生町</v>
          </cell>
          <cell r="E2458">
            <v>69</v>
          </cell>
        </row>
        <row r="2459">
          <cell r="A2459" t="str">
            <v>H26</v>
          </cell>
          <cell r="B2459" t="str">
            <v>洋画</v>
          </cell>
          <cell r="D2459" t="str">
            <v>阪南市自然田</v>
          </cell>
          <cell r="E2459">
            <v>75</v>
          </cell>
        </row>
        <row r="2460">
          <cell r="A2460" t="str">
            <v>H26</v>
          </cell>
          <cell r="B2460" t="str">
            <v>洋画</v>
          </cell>
          <cell r="D2460" t="str">
            <v>岸和田市岡山町</v>
          </cell>
          <cell r="E2460">
            <v>85</v>
          </cell>
        </row>
        <row r="2461">
          <cell r="A2461" t="str">
            <v>H26</v>
          </cell>
          <cell r="B2461" t="str">
            <v>洋画</v>
          </cell>
          <cell r="D2461" t="str">
            <v>岸和田市大町</v>
          </cell>
          <cell r="E2461">
            <v>71</v>
          </cell>
        </row>
        <row r="2462">
          <cell r="A2462" t="str">
            <v>H26</v>
          </cell>
          <cell r="B2462" t="str">
            <v>洋画</v>
          </cell>
          <cell r="D2462" t="str">
            <v>岸和田市門前町</v>
          </cell>
          <cell r="E2462">
            <v>73</v>
          </cell>
        </row>
        <row r="2463">
          <cell r="A2463" t="str">
            <v>H26</v>
          </cell>
          <cell r="B2463" t="str">
            <v>洋画</v>
          </cell>
          <cell r="D2463" t="str">
            <v>和泉市伯太町</v>
          </cell>
          <cell r="E2463">
            <v>65</v>
          </cell>
        </row>
        <row r="2464">
          <cell r="A2464" t="str">
            <v>H26</v>
          </cell>
          <cell r="B2464" t="str">
            <v>洋画</v>
          </cell>
          <cell r="D2464" t="str">
            <v>阪南市舞</v>
          </cell>
          <cell r="E2464">
            <v>74</v>
          </cell>
        </row>
        <row r="2465">
          <cell r="A2465" t="str">
            <v>H26</v>
          </cell>
          <cell r="B2465" t="str">
            <v>洋画</v>
          </cell>
          <cell r="D2465" t="str">
            <v>阪南市舞</v>
          </cell>
          <cell r="E2465">
            <v>70</v>
          </cell>
        </row>
        <row r="2466">
          <cell r="A2466" t="str">
            <v>H26</v>
          </cell>
          <cell r="B2466" t="str">
            <v>洋画</v>
          </cell>
          <cell r="D2466" t="str">
            <v>和泉市光明台</v>
          </cell>
          <cell r="E2466">
            <v>69</v>
          </cell>
        </row>
        <row r="2467">
          <cell r="A2467" t="str">
            <v>H26</v>
          </cell>
          <cell r="B2467" t="str">
            <v>洋画</v>
          </cell>
          <cell r="D2467" t="str">
            <v>岸和田市行遇町</v>
          </cell>
          <cell r="E2467">
            <v>65</v>
          </cell>
        </row>
        <row r="2468">
          <cell r="A2468" t="str">
            <v>H26</v>
          </cell>
          <cell r="B2468" t="str">
            <v>洋画</v>
          </cell>
          <cell r="D2468" t="str">
            <v>岸和田市葛城町</v>
          </cell>
          <cell r="E2468">
            <v>85</v>
          </cell>
        </row>
        <row r="2469">
          <cell r="A2469" t="str">
            <v>H26</v>
          </cell>
          <cell r="B2469" t="str">
            <v>洋画</v>
          </cell>
          <cell r="D2469" t="str">
            <v>岸和田市上松町</v>
          </cell>
          <cell r="E2469">
            <v>73</v>
          </cell>
        </row>
        <row r="2470">
          <cell r="A2470" t="str">
            <v>H26</v>
          </cell>
          <cell r="B2470" t="str">
            <v>洋画</v>
          </cell>
          <cell r="D2470" t="str">
            <v>岸和田市下池田町</v>
          </cell>
          <cell r="E2470">
            <v>81</v>
          </cell>
        </row>
        <row r="2471">
          <cell r="A2471" t="str">
            <v>H26</v>
          </cell>
          <cell r="B2471" t="str">
            <v>洋画</v>
          </cell>
          <cell r="D2471" t="str">
            <v>堺市中区福田</v>
          </cell>
          <cell r="E2471">
            <v>77</v>
          </cell>
        </row>
        <row r="2472">
          <cell r="A2472" t="str">
            <v>H26</v>
          </cell>
          <cell r="B2472" t="str">
            <v>洋画</v>
          </cell>
          <cell r="D2472" t="str">
            <v>岸和田市東ヶ丘町</v>
          </cell>
          <cell r="E2472">
            <v>69</v>
          </cell>
        </row>
        <row r="2473">
          <cell r="A2473" t="str">
            <v>H26</v>
          </cell>
          <cell r="B2473" t="str">
            <v>洋画</v>
          </cell>
          <cell r="D2473" t="str">
            <v>岸和田市東ケ丘町</v>
          </cell>
          <cell r="E2473">
            <v>70</v>
          </cell>
        </row>
        <row r="2474">
          <cell r="A2474" t="str">
            <v>H26</v>
          </cell>
          <cell r="B2474" t="str">
            <v>洋画</v>
          </cell>
          <cell r="D2474" t="str">
            <v>岸和田市東ヶ丘町</v>
          </cell>
          <cell r="E2474">
            <v>79</v>
          </cell>
        </row>
        <row r="2475">
          <cell r="A2475" t="str">
            <v>H26</v>
          </cell>
          <cell r="B2475" t="str">
            <v>洋画</v>
          </cell>
          <cell r="D2475" t="str">
            <v>泉南郡熊取町山の手台</v>
          </cell>
          <cell r="E2475">
            <v>78</v>
          </cell>
        </row>
        <row r="2476">
          <cell r="A2476" t="str">
            <v>H26</v>
          </cell>
          <cell r="B2476" t="str">
            <v>洋画</v>
          </cell>
          <cell r="D2476" t="str">
            <v>岸和田市池尻町</v>
          </cell>
          <cell r="E2476">
            <v>74</v>
          </cell>
        </row>
        <row r="2477">
          <cell r="A2477" t="str">
            <v>H26</v>
          </cell>
          <cell r="B2477" t="str">
            <v>洋画</v>
          </cell>
          <cell r="D2477" t="str">
            <v>岸和田市池尻町</v>
          </cell>
          <cell r="E2477">
            <v>66</v>
          </cell>
        </row>
        <row r="2478">
          <cell r="A2478" t="str">
            <v>H26</v>
          </cell>
          <cell r="B2478" t="str">
            <v>洋画</v>
          </cell>
          <cell r="D2478" t="str">
            <v>岸和田市土生滝町</v>
          </cell>
          <cell r="E2478">
            <v>59</v>
          </cell>
        </row>
        <row r="2479">
          <cell r="A2479" t="str">
            <v>H26</v>
          </cell>
          <cell r="B2479" t="str">
            <v>洋画</v>
          </cell>
          <cell r="D2479" t="str">
            <v>阪南市箱作</v>
          </cell>
          <cell r="E2479">
            <v>71</v>
          </cell>
        </row>
        <row r="2480">
          <cell r="A2480" t="str">
            <v>H26</v>
          </cell>
          <cell r="B2480" t="str">
            <v>洋画</v>
          </cell>
          <cell r="D2480" t="str">
            <v>岸和田市池尻町</v>
          </cell>
          <cell r="E2480">
            <v>71</v>
          </cell>
        </row>
        <row r="2481">
          <cell r="A2481" t="str">
            <v>H26</v>
          </cell>
          <cell r="B2481" t="str">
            <v>洋画</v>
          </cell>
          <cell r="D2481" t="str">
            <v>岸和田市葛城町</v>
          </cell>
          <cell r="E2481">
            <v>81</v>
          </cell>
        </row>
        <row r="2482">
          <cell r="A2482" t="str">
            <v>H26</v>
          </cell>
          <cell r="B2482" t="str">
            <v>洋画</v>
          </cell>
          <cell r="D2482" t="str">
            <v>阪南市光陽台</v>
          </cell>
          <cell r="E2482">
            <v>60</v>
          </cell>
        </row>
        <row r="2483">
          <cell r="A2483" t="str">
            <v>H26</v>
          </cell>
          <cell r="B2483" t="str">
            <v>洋画</v>
          </cell>
          <cell r="D2483" t="str">
            <v>岸和田市今木町</v>
          </cell>
          <cell r="E2483">
            <v>73</v>
          </cell>
        </row>
        <row r="2484">
          <cell r="A2484" t="str">
            <v>H26</v>
          </cell>
          <cell r="B2484" t="str">
            <v>洋画</v>
          </cell>
          <cell r="D2484" t="str">
            <v>堺市西区浜寺南町</v>
          </cell>
          <cell r="E2484">
            <v>59</v>
          </cell>
        </row>
        <row r="2485">
          <cell r="A2485" t="str">
            <v>H26</v>
          </cell>
          <cell r="B2485" t="str">
            <v>洋画</v>
          </cell>
          <cell r="D2485" t="str">
            <v>岸和田市稲葉町</v>
          </cell>
          <cell r="E2485">
            <v>61</v>
          </cell>
        </row>
        <row r="2486">
          <cell r="A2486" t="str">
            <v>H26</v>
          </cell>
          <cell r="B2486" t="str">
            <v>洋画</v>
          </cell>
          <cell r="D2486" t="str">
            <v>岸和田市内畑町</v>
          </cell>
          <cell r="E2486">
            <v>69</v>
          </cell>
        </row>
        <row r="2487">
          <cell r="A2487" t="str">
            <v>H26</v>
          </cell>
          <cell r="B2487" t="str">
            <v>洋画</v>
          </cell>
          <cell r="D2487" t="str">
            <v>泉大津市曾根町</v>
          </cell>
          <cell r="E2487">
            <v>60</v>
          </cell>
        </row>
        <row r="2488">
          <cell r="A2488" t="str">
            <v>H26</v>
          </cell>
          <cell r="B2488" t="str">
            <v>洋画</v>
          </cell>
          <cell r="D2488" t="str">
            <v>岸和田市田治米町</v>
          </cell>
          <cell r="E2488">
            <v>74</v>
          </cell>
        </row>
        <row r="2489">
          <cell r="A2489" t="str">
            <v>H26</v>
          </cell>
          <cell r="B2489" t="str">
            <v>洋画</v>
          </cell>
          <cell r="D2489" t="str">
            <v>羽曳野市碓井</v>
          </cell>
          <cell r="E2489">
            <v>67</v>
          </cell>
        </row>
        <row r="2490">
          <cell r="A2490" t="str">
            <v>H26</v>
          </cell>
          <cell r="B2490" t="str">
            <v>洋画</v>
          </cell>
          <cell r="D2490" t="str">
            <v>岸和田市行遇町</v>
          </cell>
          <cell r="E2490">
            <v>65</v>
          </cell>
        </row>
        <row r="2491">
          <cell r="A2491" t="str">
            <v>H26</v>
          </cell>
          <cell r="B2491" t="str">
            <v>洋画</v>
          </cell>
          <cell r="D2491" t="str">
            <v>岸和田市河合町</v>
          </cell>
          <cell r="E2491">
            <v>63</v>
          </cell>
        </row>
        <row r="2492">
          <cell r="A2492" t="str">
            <v>H26</v>
          </cell>
          <cell r="B2492" t="str">
            <v>洋画</v>
          </cell>
          <cell r="D2492" t="str">
            <v>和泉市光明台</v>
          </cell>
          <cell r="E2492">
            <v>72</v>
          </cell>
        </row>
        <row r="2493">
          <cell r="A2493" t="str">
            <v>H26</v>
          </cell>
          <cell r="B2493" t="str">
            <v>洋画</v>
          </cell>
          <cell r="D2493" t="str">
            <v>和泉市光明台</v>
          </cell>
          <cell r="E2493">
            <v>64</v>
          </cell>
        </row>
        <row r="2494">
          <cell r="A2494" t="str">
            <v>H26</v>
          </cell>
          <cell r="B2494" t="str">
            <v>洋画</v>
          </cell>
          <cell r="D2494" t="str">
            <v>和泉市緑ヶ丘</v>
          </cell>
          <cell r="E2494">
            <v>67</v>
          </cell>
        </row>
        <row r="2495">
          <cell r="A2495" t="str">
            <v>H26</v>
          </cell>
          <cell r="B2495" t="str">
            <v>洋画</v>
          </cell>
          <cell r="D2495" t="str">
            <v>和泉市和気町</v>
          </cell>
          <cell r="E2495">
            <v>62</v>
          </cell>
        </row>
        <row r="2496">
          <cell r="A2496" t="str">
            <v>H26</v>
          </cell>
          <cell r="B2496" t="str">
            <v>洋画</v>
          </cell>
          <cell r="D2496" t="str">
            <v>岸和田市土生滝町</v>
          </cell>
          <cell r="E2496">
            <v>61</v>
          </cell>
        </row>
        <row r="2497">
          <cell r="A2497" t="str">
            <v>H26</v>
          </cell>
          <cell r="B2497" t="str">
            <v>洋画</v>
          </cell>
          <cell r="D2497" t="str">
            <v>岸和田市小松里町</v>
          </cell>
          <cell r="E2497">
            <v>76</v>
          </cell>
        </row>
        <row r="2498">
          <cell r="A2498" t="str">
            <v>H26</v>
          </cell>
          <cell r="B2498" t="str">
            <v>洋画</v>
          </cell>
          <cell r="D2498" t="str">
            <v>貝塚市久保</v>
          </cell>
          <cell r="E2498">
            <v>66</v>
          </cell>
        </row>
        <row r="2499">
          <cell r="A2499" t="str">
            <v>H26</v>
          </cell>
          <cell r="B2499" t="str">
            <v>洋画</v>
          </cell>
          <cell r="D2499" t="str">
            <v>泉南市新家</v>
          </cell>
          <cell r="E2499">
            <v>67</v>
          </cell>
        </row>
        <row r="2500">
          <cell r="A2500" t="str">
            <v>H26</v>
          </cell>
          <cell r="B2500" t="str">
            <v>洋画</v>
          </cell>
          <cell r="D2500" t="str">
            <v>岸和田市五軒屋町</v>
          </cell>
          <cell r="E2500">
            <v>39</v>
          </cell>
        </row>
        <row r="2501">
          <cell r="A2501" t="str">
            <v>H26</v>
          </cell>
          <cell r="B2501" t="str">
            <v>洋画</v>
          </cell>
          <cell r="D2501" t="str">
            <v>岸和田市荒木町</v>
          </cell>
          <cell r="E2501">
            <v>80</v>
          </cell>
        </row>
        <row r="2502">
          <cell r="A2502" t="str">
            <v>H26</v>
          </cell>
          <cell r="B2502" t="str">
            <v>洋画</v>
          </cell>
          <cell r="D2502" t="str">
            <v>岸和田市下野町</v>
          </cell>
          <cell r="E2502">
            <v>78</v>
          </cell>
        </row>
        <row r="2503">
          <cell r="A2503" t="str">
            <v>H26</v>
          </cell>
          <cell r="B2503" t="str">
            <v>洋画</v>
          </cell>
          <cell r="D2503" t="str">
            <v>泉南郡忠岡町忠岡東</v>
          </cell>
          <cell r="E2503">
            <v>71</v>
          </cell>
        </row>
        <row r="2504">
          <cell r="A2504" t="str">
            <v>H26</v>
          </cell>
          <cell r="B2504" t="str">
            <v>洋画</v>
          </cell>
          <cell r="D2504" t="str">
            <v>貝塚市中</v>
          </cell>
          <cell r="E2504">
            <v>60</v>
          </cell>
        </row>
        <row r="2505">
          <cell r="A2505" t="str">
            <v>H26</v>
          </cell>
          <cell r="B2505" t="str">
            <v>洋画</v>
          </cell>
          <cell r="D2505" t="str">
            <v>泉北郡忠岡町忠岡中</v>
          </cell>
          <cell r="E2505">
            <v>72</v>
          </cell>
        </row>
        <row r="2506">
          <cell r="A2506" t="str">
            <v>H26</v>
          </cell>
          <cell r="B2506" t="str">
            <v>洋画</v>
          </cell>
          <cell r="D2506" t="str">
            <v>岸和田市荒木町</v>
          </cell>
          <cell r="E2506">
            <v>84</v>
          </cell>
        </row>
        <row r="2507">
          <cell r="A2507" t="str">
            <v>H26</v>
          </cell>
          <cell r="B2507" t="str">
            <v>洋画</v>
          </cell>
          <cell r="D2507" t="str">
            <v>岸和田市尾生町</v>
          </cell>
          <cell r="E2507">
            <v>66</v>
          </cell>
        </row>
        <row r="2508">
          <cell r="A2508" t="str">
            <v>H26</v>
          </cell>
          <cell r="B2508" t="str">
            <v>洋画</v>
          </cell>
          <cell r="D2508" t="str">
            <v>岸和田市稲葉町</v>
          </cell>
          <cell r="E2508">
            <v>65</v>
          </cell>
        </row>
        <row r="2509">
          <cell r="A2509" t="str">
            <v>H26</v>
          </cell>
          <cell r="B2509" t="str">
            <v>洋画</v>
          </cell>
          <cell r="D2509" t="str">
            <v>岸和田市岸野町</v>
          </cell>
          <cell r="E2509">
            <v>76</v>
          </cell>
        </row>
        <row r="2510">
          <cell r="A2510" t="str">
            <v>H26</v>
          </cell>
          <cell r="B2510" t="str">
            <v>洋画</v>
          </cell>
          <cell r="D2510" t="str">
            <v>岸和田市畑町</v>
          </cell>
          <cell r="E2510">
            <v>70</v>
          </cell>
        </row>
        <row r="2511">
          <cell r="A2511" t="str">
            <v>H26</v>
          </cell>
          <cell r="B2511" t="str">
            <v>洋画</v>
          </cell>
          <cell r="D2511" t="str">
            <v>阪南市緑ヶ丘</v>
          </cell>
          <cell r="E2511">
            <v>57</v>
          </cell>
        </row>
        <row r="2512">
          <cell r="A2512" t="str">
            <v>H26</v>
          </cell>
          <cell r="B2512" t="str">
            <v>洋画</v>
          </cell>
          <cell r="D2512" t="str">
            <v>泉南郡岬町深日</v>
          </cell>
          <cell r="E2512">
            <v>76</v>
          </cell>
        </row>
        <row r="2513">
          <cell r="A2513" t="str">
            <v>H26</v>
          </cell>
          <cell r="B2513" t="str">
            <v>洋画</v>
          </cell>
          <cell r="D2513" t="str">
            <v>岸和田市上松町</v>
          </cell>
          <cell r="E2513">
            <v>63</v>
          </cell>
        </row>
        <row r="2514">
          <cell r="A2514" t="str">
            <v>H26</v>
          </cell>
          <cell r="B2514" t="str">
            <v>洋画</v>
          </cell>
          <cell r="D2514" t="str">
            <v>泉南郡岬町淡輪</v>
          </cell>
          <cell r="E2514">
            <v>71</v>
          </cell>
        </row>
        <row r="2515">
          <cell r="A2515" t="str">
            <v>H26</v>
          </cell>
          <cell r="B2515" t="str">
            <v>洋画</v>
          </cell>
          <cell r="D2515" t="str">
            <v>岸和田市内畑町</v>
          </cell>
          <cell r="E2515">
            <v>65</v>
          </cell>
        </row>
        <row r="2516">
          <cell r="A2516" t="str">
            <v>H26</v>
          </cell>
          <cell r="B2516" t="str">
            <v>洋画</v>
          </cell>
          <cell r="D2516" t="str">
            <v>泉大津市我孫子</v>
          </cell>
          <cell r="E2516">
            <v>72</v>
          </cell>
        </row>
        <row r="2517">
          <cell r="A2517" t="str">
            <v>H26</v>
          </cell>
          <cell r="B2517" t="str">
            <v>洋画</v>
          </cell>
          <cell r="D2517" t="str">
            <v>阪南市舞</v>
          </cell>
          <cell r="E2517">
            <v>65</v>
          </cell>
        </row>
        <row r="2518">
          <cell r="A2518" t="str">
            <v>H26</v>
          </cell>
          <cell r="B2518" t="str">
            <v>洋画</v>
          </cell>
          <cell r="D2518" t="str">
            <v>岸和田市大町</v>
          </cell>
          <cell r="E2518">
            <v>70</v>
          </cell>
        </row>
        <row r="2519">
          <cell r="A2519" t="str">
            <v>H26</v>
          </cell>
          <cell r="B2519" t="str">
            <v>洋画</v>
          </cell>
          <cell r="D2519" t="str">
            <v>岸和田市池尻町</v>
          </cell>
          <cell r="E2519">
            <v>66</v>
          </cell>
        </row>
        <row r="2520">
          <cell r="A2520" t="str">
            <v>H26</v>
          </cell>
          <cell r="B2520" t="str">
            <v>洋画</v>
          </cell>
          <cell r="D2520" t="str">
            <v>岸和田市加守町</v>
          </cell>
          <cell r="E2520">
            <v>77</v>
          </cell>
        </row>
        <row r="2521">
          <cell r="A2521" t="str">
            <v>H26</v>
          </cell>
          <cell r="B2521" t="str">
            <v>洋画</v>
          </cell>
          <cell r="D2521" t="str">
            <v>泉南市新家</v>
          </cell>
          <cell r="E2521">
            <v>66</v>
          </cell>
        </row>
        <row r="2522">
          <cell r="A2522" t="str">
            <v>H26</v>
          </cell>
          <cell r="B2522" t="str">
            <v>洋画</v>
          </cell>
          <cell r="D2522" t="str">
            <v>和泉市唐国町</v>
          </cell>
          <cell r="E2522">
            <v>74</v>
          </cell>
        </row>
        <row r="2523">
          <cell r="A2523" t="str">
            <v>H26</v>
          </cell>
          <cell r="B2523" t="str">
            <v>洋画</v>
          </cell>
          <cell r="D2523" t="str">
            <v>貝塚市石才</v>
          </cell>
          <cell r="E2523">
            <v>65</v>
          </cell>
        </row>
        <row r="2524">
          <cell r="A2524" t="str">
            <v>H26</v>
          </cell>
          <cell r="B2524" t="str">
            <v>洋画</v>
          </cell>
          <cell r="D2524" t="str">
            <v>泉南郡熊取町五門東</v>
          </cell>
          <cell r="E2524">
            <v>71</v>
          </cell>
        </row>
        <row r="2525">
          <cell r="A2525" t="str">
            <v>H26</v>
          </cell>
          <cell r="B2525" t="str">
            <v>洋画</v>
          </cell>
          <cell r="D2525" t="str">
            <v>阪南市鳥取</v>
          </cell>
          <cell r="E2525">
            <v>63</v>
          </cell>
        </row>
        <row r="2526">
          <cell r="A2526" t="str">
            <v>H26</v>
          </cell>
          <cell r="B2526" t="str">
            <v>洋画</v>
          </cell>
          <cell r="D2526" t="str">
            <v>岸和田市下野町</v>
          </cell>
          <cell r="E2526">
            <v>62</v>
          </cell>
        </row>
        <row r="2527">
          <cell r="A2527" t="str">
            <v>H26</v>
          </cell>
          <cell r="B2527" t="str">
            <v>洋画</v>
          </cell>
          <cell r="D2527" t="str">
            <v>大阪市平野区瓜破東</v>
          </cell>
          <cell r="E2527">
            <v>77</v>
          </cell>
        </row>
        <row r="2528">
          <cell r="A2528" t="str">
            <v>H26</v>
          </cell>
          <cell r="B2528" t="str">
            <v>洋画</v>
          </cell>
          <cell r="D2528" t="str">
            <v>阪南市鳥取中</v>
          </cell>
          <cell r="E2528">
            <v>76</v>
          </cell>
        </row>
        <row r="2529">
          <cell r="A2529" t="str">
            <v>H26</v>
          </cell>
          <cell r="B2529" t="str">
            <v>洋画</v>
          </cell>
          <cell r="D2529" t="str">
            <v>和泉市弥生町</v>
          </cell>
          <cell r="E2529">
            <v>79</v>
          </cell>
        </row>
        <row r="2530">
          <cell r="A2530" t="str">
            <v>H26</v>
          </cell>
          <cell r="B2530" t="str">
            <v>洋画</v>
          </cell>
          <cell r="D2530" t="str">
            <v>岸和田市小松里町</v>
          </cell>
          <cell r="E2530">
            <v>87</v>
          </cell>
        </row>
        <row r="2531">
          <cell r="A2531" t="str">
            <v>H26</v>
          </cell>
          <cell r="B2531" t="str">
            <v>洋画</v>
          </cell>
          <cell r="D2531" t="str">
            <v>大阪市天王寺区四天王寺</v>
          </cell>
          <cell r="E2531">
            <v>69</v>
          </cell>
        </row>
        <row r="2532">
          <cell r="A2532" t="str">
            <v>H26</v>
          </cell>
          <cell r="B2532" t="str">
            <v>洋画</v>
          </cell>
          <cell r="D2532" t="str">
            <v>岸和田市池尻町</v>
          </cell>
          <cell r="E2532">
            <v>67</v>
          </cell>
        </row>
        <row r="2533">
          <cell r="A2533" t="str">
            <v>H26</v>
          </cell>
          <cell r="B2533" t="str">
            <v>洋画</v>
          </cell>
          <cell r="D2533" t="str">
            <v>貝塚市西町</v>
          </cell>
          <cell r="E2533">
            <v>72</v>
          </cell>
        </row>
        <row r="2534">
          <cell r="A2534" t="str">
            <v>H26</v>
          </cell>
          <cell r="B2534" t="str">
            <v>洋画</v>
          </cell>
          <cell r="D2534" t="str">
            <v>和泉市上町</v>
          </cell>
          <cell r="E2534">
            <v>72</v>
          </cell>
        </row>
        <row r="2535">
          <cell r="A2535" t="str">
            <v>H26</v>
          </cell>
          <cell r="B2535" t="str">
            <v>洋画</v>
          </cell>
          <cell r="D2535" t="str">
            <v>東京都武蔵村山市学園</v>
          </cell>
          <cell r="E2535">
            <v>74</v>
          </cell>
        </row>
        <row r="2536">
          <cell r="A2536" t="str">
            <v>H26</v>
          </cell>
          <cell r="B2536" t="str">
            <v>洋画</v>
          </cell>
          <cell r="D2536" t="str">
            <v>枚方市黄金野</v>
          </cell>
          <cell r="E2536">
            <v>84</v>
          </cell>
        </row>
        <row r="2537">
          <cell r="A2537" t="str">
            <v>H26</v>
          </cell>
          <cell r="B2537" t="str">
            <v>洋画</v>
          </cell>
          <cell r="D2537" t="str">
            <v>泉佐野市葵町</v>
          </cell>
          <cell r="E2537">
            <v>75</v>
          </cell>
        </row>
        <row r="2538">
          <cell r="A2538" t="str">
            <v>H26</v>
          </cell>
          <cell r="B2538" t="str">
            <v>洋画</v>
          </cell>
          <cell r="D2538" t="str">
            <v>岸和田市岡山町</v>
          </cell>
          <cell r="E2538">
            <v>79</v>
          </cell>
        </row>
        <row r="2539">
          <cell r="A2539" t="str">
            <v>H26</v>
          </cell>
          <cell r="B2539" t="str">
            <v>洋画</v>
          </cell>
          <cell r="D2539" t="str">
            <v>岸和田市藤井町</v>
          </cell>
          <cell r="E2539">
            <v>60</v>
          </cell>
        </row>
        <row r="2540">
          <cell r="A2540" t="str">
            <v>H26</v>
          </cell>
          <cell r="B2540" t="str">
            <v>洋画</v>
          </cell>
          <cell r="D2540" t="str">
            <v>泉南郡熊取町つばさが丘北</v>
          </cell>
          <cell r="E2540">
            <v>74</v>
          </cell>
        </row>
        <row r="2541">
          <cell r="A2541" t="str">
            <v>H26</v>
          </cell>
          <cell r="B2541" t="str">
            <v>洋画</v>
          </cell>
          <cell r="D2541" t="str">
            <v>泉南郡熊取町桜が丘</v>
          </cell>
          <cell r="E2541">
            <v>73</v>
          </cell>
        </row>
        <row r="2542">
          <cell r="A2542" t="str">
            <v>H26</v>
          </cell>
          <cell r="B2542" t="str">
            <v>洋画</v>
          </cell>
          <cell r="D2542" t="str">
            <v>岸和田市加守町</v>
          </cell>
          <cell r="E2542">
            <v>77</v>
          </cell>
        </row>
        <row r="2543">
          <cell r="A2543" t="str">
            <v>H26</v>
          </cell>
          <cell r="B2543" t="str">
            <v>陶芸</v>
          </cell>
          <cell r="D2543" t="str">
            <v>岸和田市東ヶ丘町</v>
          </cell>
          <cell r="E2543">
            <v>66</v>
          </cell>
        </row>
        <row r="2544">
          <cell r="A2544" t="str">
            <v>H26</v>
          </cell>
          <cell r="B2544" t="str">
            <v>陶芸</v>
          </cell>
          <cell r="D2544" t="str">
            <v>岸和田市池尻町</v>
          </cell>
          <cell r="E2544">
            <v>74</v>
          </cell>
        </row>
        <row r="2545">
          <cell r="A2545" t="str">
            <v>H26</v>
          </cell>
          <cell r="B2545" t="str">
            <v>陶芸</v>
          </cell>
          <cell r="D2545" t="str">
            <v>岸和田市八阪町</v>
          </cell>
          <cell r="E2545">
            <v>64</v>
          </cell>
        </row>
        <row r="2546">
          <cell r="A2546" t="str">
            <v>H26</v>
          </cell>
          <cell r="B2546" t="str">
            <v>陶芸</v>
          </cell>
          <cell r="D2546" t="str">
            <v>泉佐野市上瓦屋</v>
          </cell>
          <cell r="E2546">
            <v>64</v>
          </cell>
        </row>
        <row r="2547">
          <cell r="A2547" t="str">
            <v>H26</v>
          </cell>
          <cell r="B2547" t="str">
            <v>陶芸</v>
          </cell>
          <cell r="D2547" t="str">
            <v>岸和田市東ヶ丘町</v>
          </cell>
          <cell r="E2547">
            <v>79</v>
          </cell>
        </row>
        <row r="2548">
          <cell r="A2548" t="str">
            <v>H26</v>
          </cell>
          <cell r="B2548" t="str">
            <v>陶芸</v>
          </cell>
          <cell r="D2548" t="str">
            <v>和歌山市西庄</v>
          </cell>
          <cell r="E2548">
            <v>68</v>
          </cell>
        </row>
        <row r="2549">
          <cell r="A2549" t="str">
            <v>H26</v>
          </cell>
          <cell r="B2549" t="str">
            <v>陶芸</v>
          </cell>
          <cell r="D2549" t="str">
            <v>岸和田市春木若松町</v>
          </cell>
          <cell r="E2549">
            <v>70</v>
          </cell>
        </row>
        <row r="2550">
          <cell r="A2550" t="str">
            <v>H26</v>
          </cell>
          <cell r="B2550" t="str">
            <v>陶芸</v>
          </cell>
          <cell r="D2550" t="str">
            <v>河内長野市荘園町</v>
          </cell>
          <cell r="E2550">
            <v>70</v>
          </cell>
        </row>
        <row r="2551">
          <cell r="A2551" t="str">
            <v>H26</v>
          </cell>
          <cell r="B2551" t="str">
            <v>陶芸</v>
          </cell>
          <cell r="D2551" t="str">
            <v>岸和田市宮本町</v>
          </cell>
          <cell r="E2551">
            <v>77</v>
          </cell>
        </row>
        <row r="2552">
          <cell r="A2552" t="str">
            <v>H26</v>
          </cell>
          <cell r="B2552" t="str">
            <v>陶芸</v>
          </cell>
          <cell r="D2552" t="str">
            <v>岸和田市下池田町</v>
          </cell>
          <cell r="E2552">
            <v>63</v>
          </cell>
        </row>
        <row r="2553">
          <cell r="A2553" t="str">
            <v>H26</v>
          </cell>
          <cell r="B2553" t="str">
            <v>陶芸</v>
          </cell>
          <cell r="D2553" t="str">
            <v>和泉市光明台</v>
          </cell>
          <cell r="E2553">
            <v>65</v>
          </cell>
        </row>
        <row r="2554">
          <cell r="A2554" t="str">
            <v>H26</v>
          </cell>
          <cell r="B2554" t="str">
            <v>陶芸</v>
          </cell>
          <cell r="D2554" t="str">
            <v>和泉市上町</v>
          </cell>
          <cell r="E2554">
            <v>75</v>
          </cell>
        </row>
        <row r="2555">
          <cell r="A2555" t="str">
            <v>H26</v>
          </cell>
          <cell r="B2555" t="str">
            <v>陶芸</v>
          </cell>
          <cell r="D2555" t="str">
            <v>和泉市山荘町</v>
          </cell>
          <cell r="E2555">
            <v>73</v>
          </cell>
        </row>
        <row r="2556">
          <cell r="A2556" t="str">
            <v>H26</v>
          </cell>
          <cell r="B2556" t="str">
            <v>陶芸</v>
          </cell>
          <cell r="D2556" t="str">
            <v>泉佐野市長滝</v>
          </cell>
          <cell r="E2556">
            <v>44</v>
          </cell>
        </row>
        <row r="2557">
          <cell r="A2557" t="str">
            <v>H26</v>
          </cell>
          <cell r="B2557" t="str">
            <v>陶芸</v>
          </cell>
          <cell r="D2557" t="str">
            <v>岸和田市上松町</v>
          </cell>
          <cell r="E2557">
            <v>69</v>
          </cell>
        </row>
        <row r="2558">
          <cell r="A2558" t="str">
            <v>H26</v>
          </cell>
          <cell r="B2558" t="str">
            <v>陶芸</v>
          </cell>
          <cell r="D2558" t="str">
            <v>泉佐野市泉ヶ丘</v>
          </cell>
          <cell r="E2558">
            <v>78</v>
          </cell>
        </row>
        <row r="2559">
          <cell r="A2559" t="str">
            <v>H26</v>
          </cell>
          <cell r="B2559" t="str">
            <v>陶芸</v>
          </cell>
          <cell r="D2559" t="str">
            <v>泉佐野市松風台</v>
          </cell>
          <cell r="E2559">
            <v>78</v>
          </cell>
        </row>
        <row r="2560">
          <cell r="A2560" t="str">
            <v>H26</v>
          </cell>
          <cell r="B2560" t="str">
            <v>陶芸</v>
          </cell>
          <cell r="D2560" t="str">
            <v>和泉市尾井町</v>
          </cell>
          <cell r="E2560">
            <v>75</v>
          </cell>
        </row>
        <row r="2561">
          <cell r="A2561" t="str">
            <v>H26</v>
          </cell>
          <cell r="B2561" t="str">
            <v>陶芸</v>
          </cell>
          <cell r="D2561" t="str">
            <v>堺市南区赤坂台</v>
          </cell>
          <cell r="E2561">
            <v>73</v>
          </cell>
        </row>
        <row r="2562">
          <cell r="A2562" t="str">
            <v>H26</v>
          </cell>
          <cell r="B2562" t="str">
            <v>陶芸</v>
          </cell>
          <cell r="D2562" t="str">
            <v>堺市南区三原台</v>
          </cell>
          <cell r="E2562">
            <v>65</v>
          </cell>
        </row>
        <row r="2563">
          <cell r="A2563" t="str">
            <v>H26</v>
          </cell>
          <cell r="B2563" t="str">
            <v>陶芸</v>
          </cell>
          <cell r="D2563" t="str">
            <v>河内長野市清見台</v>
          </cell>
          <cell r="E2563">
            <v>67</v>
          </cell>
        </row>
        <row r="2564">
          <cell r="A2564" t="str">
            <v>H26</v>
          </cell>
          <cell r="B2564" t="str">
            <v>陶芸</v>
          </cell>
          <cell r="D2564" t="str">
            <v>泉佐野市野出町</v>
          </cell>
          <cell r="E2564">
            <v>37</v>
          </cell>
        </row>
        <row r="2565">
          <cell r="A2565" t="str">
            <v>H26</v>
          </cell>
          <cell r="B2565" t="str">
            <v>陶芸</v>
          </cell>
          <cell r="D2565" t="str">
            <v>泉佐野市野出町</v>
          </cell>
          <cell r="E2565">
            <v>61</v>
          </cell>
        </row>
        <row r="2566">
          <cell r="A2566" t="str">
            <v>H26</v>
          </cell>
          <cell r="B2566" t="str">
            <v>陶芸</v>
          </cell>
          <cell r="D2566" t="str">
            <v>堺市中区上之</v>
          </cell>
          <cell r="E2566">
            <v>65</v>
          </cell>
        </row>
        <row r="2567">
          <cell r="A2567" t="str">
            <v>H26</v>
          </cell>
          <cell r="B2567" t="str">
            <v>陶芸</v>
          </cell>
          <cell r="D2567" t="str">
            <v>泉佐野市羽倉崎</v>
          </cell>
          <cell r="E2567">
            <v>72</v>
          </cell>
        </row>
        <row r="2568">
          <cell r="A2568" t="str">
            <v>H26</v>
          </cell>
          <cell r="B2568" t="str">
            <v>陶芸</v>
          </cell>
          <cell r="D2568" t="str">
            <v>泉南郡熊取町大久保南</v>
          </cell>
          <cell r="E2568">
            <v>69</v>
          </cell>
        </row>
        <row r="2569">
          <cell r="A2569" t="str">
            <v>H26</v>
          </cell>
          <cell r="B2569" t="str">
            <v>陶芸</v>
          </cell>
          <cell r="D2569" t="str">
            <v>泉南郡熊取町大久保北</v>
          </cell>
          <cell r="E2569">
            <v>73</v>
          </cell>
        </row>
        <row r="2570">
          <cell r="A2570" t="str">
            <v>H26</v>
          </cell>
          <cell r="B2570" t="str">
            <v>陶芸</v>
          </cell>
          <cell r="D2570" t="str">
            <v>河内長野市西之山町</v>
          </cell>
          <cell r="E2570">
            <v>60</v>
          </cell>
        </row>
        <row r="2571">
          <cell r="A2571" t="str">
            <v>H26</v>
          </cell>
          <cell r="B2571" t="str">
            <v>陶芸</v>
          </cell>
          <cell r="D2571" t="str">
            <v>堺市中区深阪</v>
          </cell>
          <cell r="E2571">
            <v>71</v>
          </cell>
        </row>
        <row r="2572">
          <cell r="A2572" t="str">
            <v>H26</v>
          </cell>
          <cell r="B2572" t="str">
            <v>陶芸</v>
          </cell>
          <cell r="D2572" t="str">
            <v>和泉市太町</v>
          </cell>
          <cell r="E2572">
            <v>66</v>
          </cell>
        </row>
        <row r="2573">
          <cell r="A2573" t="str">
            <v>H26</v>
          </cell>
          <cell r="B2573" t="str">
            <v>陶芸</v>
          </cell>
          <cell r="D2573" t="str">
            <v>岸和田市田治米町</v>
          </cell>
          <cell r="E2573">
            <v>78</v>
          </cell>
        </row>
        <row r="2574">
          <cell r="A2574" t="str">
            <v>H26</v>
          </cell>
          <cell r="B2574" t="str">
            <v>陶芸</v>
          </cell>
          <cell r="D2574" t="str">
            <v>貝塚市石才</v>
          </cell>
          <cell r="E2574">
            <v>60</v>
          </cell>
        </row>
        <row r="2575">
          <cell r="A2575" t="str">
            <v>H26</v>
          </cell>
          <cell r="B2575" t="str">
            <v>書</v>
          </cell>
          <cell r="D2575" t="str">
            <v>岸和田市包近町</v>
          </cell>
          <cell r="E2575">
            <v>70</v>
          </cell>
        </row>
        <row r="2576">
          <cell r="A2576" t="str">
            <v>H26</v>
          </cell>
          <cell r="B2576" t="str">
            <v>書</v>
          </cell>
          <cell r="D2576" t="str">
            <v>岸和田市阿間河滝町</v>
          </cell>
          <cell r="E2576">
            <v>61</v>
          </cell>
        </row>
        <row r="2577">
          <cell r="A2577" t="str">
            <v>H26</v>
          </cell>
          <cell r="B2577" t="str">
            <v>書</v>
          </cell>
          <cell r="D2577" t="str">
            <v>岸和田市西大路町</v>
          </cell>
          <cell r="E2577">
            <v>47</v>
          </cell>
        </row>
        <row r="2578">
          <cell r="A2578" t="str">
            <v>H26</v>
          </cell>
          <cell r="B2578" t="str">
            <v>書</v>
          </cell>
          <cell r="D2578" t="str">
            <v>岸和田市上松町</v>
          </cell>
          <cell r="E2578">
            <v>49</v>
          </cell>
        </row>
        <row r="2579">
          <cell r="A2579" t="str">
            <v>H26</v>
          </cell>
          <cell r="B2579" t="str">
            <v>書</v>
          </cell>
          <cell r="D2579" t="str">
            <v>岸和田市春木元町</v>
          </cell>
          <cell r="E2579">
            <v>80</v>
          </cell>
        </row>
        <row r="2580">
          <cell r="A2580" t="str">
            <v>H26</v>
          </cell>
          <cell r="B2580" t="str">
            <v>書</v>
          </cell>
          <cell r="D2580" t="str">
            <v>岸和田市上松町</v>
          </cell>
          <cell r="E2580">
            <v>80</v>
          </cell>
        </row>
        <row r="2581">
          <cell r="A2581" t="str">
            <v>H26</v>
          </cell>
          <cell r="B2581" t="str">
            <v>書</v>
          </cell>
          <cell r="D2581" t="str">
            <v>岸和田市上松町</v>
          </cell>
          <cell r="E2581">
            <v>68</v>
          </cell>
        </row>
        <row r="2582">
          <cell r="A2582" t="str">
            <v>H26</v>
          </cell>
          <cell r="B2582" t="str">
            <v>書</v>
          </cell>
          <cell r="D2582" t="str">
            <v>岸和田市額原町</v>
          </cell>
          <cell r="E2582">
            <v>75</v>
          </cell>
        </row>
        <row r="2583">
          <cell r="A2583" t="str">
            <v>H26</v>
          </cell>
          <cell r="B2583" t="str">
            <v>書</v>
          </cell>
          <cell r="D2583" t="str">
            <v>岸和田市上松町</v>
          </cell>
          <cell r="E2583">
            <v>80</v>
          </cell>
        </row>
        <row r="2584">
          <cell r="A2584" t="str">
            <v>H26</v>
          </cell>
          <cell r="B2584" t="str">
            <v>書</v>
          </cell>
          <cell r="D2584" t="str">
            <v>岸和田市尾生町</v>
          </cell>
          <cell r="E2584">
            <v>75</v>
          </cell>
        </row>
        <row r="2585">
          <cell r="A2585" t="str">
            <v>H26</v>
          </cell>
          <cell r="B2585" t="str">
            <v>書</v>
          </cell>
          <cell r="D2585" t="str">
            <v>岸和田市上松町</v>
          </cell>
          <cell r="E2585">
            <v>83</v>
          </cell>
        </row>
        <row r="2586">
          <cell r="A2586" t="str">
            <v>H26</v>
          </cell>
          <cell r="B2586" t="str">
            <v>書</v>
          </cell>
          <cell r="D2586" t="str">
            <v>岸和田市上松町</v>
          </cell>
          <cell r="E2586">
            <v>73</v>
          </cell>
        </row>
        <row r="2587">
          <cell r="A2587" t="str">
            <v>H26</v>
          </cell>
          <cell r="B2587" t="str">
            <v>書</v>
          </cell>
          <cell r="D2587" t="str">
            <v>岸和田市上松町</v>
          </cell>
          <cell r="E2587">
            <v>75</v>
          </cell>
        </row>
        <row r="2588">
          <cell r="A2588" t="str">
            <v>H26</v>
          </cell>
          <cell r="B2588" t="str">
            <v>書</v>
          </cell>
          <cell r="D2588" t="str">
            <v>岸和田市天神山町</v>
          </cell>
          <cell r="E2588">
            <v>72</v>
          </cell>
        </row>
        <row r="2589">
          <cell r="A2589" t="str">
            <v>H26</v>
          </cell>
          <cell r="B2589" t="str">
            <v>書</v>
          </cell>
          <cell r="D2589" t="str">
            <v>岸和田市作才町</v>
          </cell>
          <cell r="E2589">
            <v>68</v>
          </cell>
        </row>
        <row r="2590">
          <cell r="A2590" t="str">
            <v>H26</v>
          </cell>
          <cell r="B2590" t="str">
            <v>書</v>
          </cell>
          <cell r="D2590" t="str">
            <v>岸和田市上松町</v>
          </cell>
          <cell r="E2590">
            <v>79</v>
          </cell>
        </row>
        <row r="2591">
          <cell r="A2591" t="str">
            <v>H26</v>
          </cell>
          <cell r="B2591" t="str">
            <v>書</v>
          </cell>
          <cell r="D2591" t="str">
            <v>岸和田市尾生町</v>
          </cell>
          <cell r="E2591">
            <v>82</v>
          </cell>
        </row>
        <row r="2592">
          <cell r="A2592" t="str">
            <v>H26</v>
          </cell>
          <cell r="B2592" t="str">
            <v>書</v>
          </cell>
          <cell r="D2592" t="str">
            <v>岸和田市荒木町</v>
          </cell>
          <cell r="E2592">
            <v>77</v>
          </cell>
        </row>
        <row r="2593">
          <cell r="A2593" t="str">
            <v>H26</v>
          </cell>
          <cell r="B2593" t="str">
            <v>書</v>
          </cell>
          <cell r="D2593" t="str">
            <v>岸和田市下池田町</v>
          </cell>
          <cell r="E2593">
            <v>54</v>
          </cell>
        </row>
        <row r="2594">
          <cell r="A2594" t="str">
            <v>H26</v>
          </cell>
          <cell r="B2594" t="str">
            <v>書</v>
          </cell>
          <cell r="D2594" t="str">
            <v>岸和田市下野町</v>
          </cell>
          <cell r="E2594">
            <v>82</v>
          </cell>
        </row>
        <row r="2595">
          <cell r="A2595" t="str">
            <v>H26</v>
          </cell>
          <cell r="B2595" t="str">
            <v>書</v>
          </cell>
          <cell r="D2595" t="str">
            <v>岸和田市八田町</v>
          </cell>
          <cell r="E2595">
            <v>53</v>
          </cell>
        </row>
        <row r="2596">
          <cell r="A2596" t="str">
            <v>H26</v>
          </cell>
          <cell r="B2596" t="str">
            <v>書</v>
          </cell>
          <cell r="D2596" t="str">
            <v>岸和田市下野町</v>
          </cell>
          <cell r="E2596">
            <v>71</v>
          </cell>
        </row>
        <row r="2597">
          <cell r="A2597" t="str">
            <v>H26</v>
          </cell>
          <cell r="B2597" t="str">
            <v>書</v>
          </cell>
          <cell r="D2597" t="str">
            <v>岸和田市土生町</v>
          </cell>
          <cell r="E2597">
            <v>62</v>
          </cell>
        </row>
        <row r="2598">
          <cell r="A2598" t="str">
            <v>H26</v>
          </cell>
          <cell r="B2598" t="str">
            <v>書</v>
          </cell>
          <cell r="D2598" t="str">
            <v>岸和田市額原町</v>
          </cell>
          <cell r="E2598">
            <v>48</v>
          </cell>
        </row>
        <row r="2599">
          <cell r="A2599" t="str">
            <v>H26</v>
          </cell>
          <cell r="B2599" t="str">
            <v>書</v>
          </cell>
          <cell r="D2599" t="str">
            <v>貝塚市半田</v>
          </cell>
          <cell r="E2599">
            <v>85</v>
          </cell>
        </row>
        <row r="2600">
          <cell r="A2600" t="str">
            <v>H26</v>
          </cell>
          <cell r="B2600" t="str">
            <v>書</v>
          </cell>
          <cell r="D2600" t="str">
            <v>貝塚市半田</v>
          </cell>
          <cell r="E2600">
            <v>86</v>
          </cell>
        </row>
        <row r="2601">
          <cell r="A2601" t="str">
            <v>H26</v>
          </cell>
          <cell r="B2601" t="str">
            <v>書</v>
          </cell>
          <cell r="D2601" t="str">
            <v>岸和田市加守町</v>
          </cell>
          <cell r="E2601">
            <v>76</v>
          </cell>
        </row>
        <row r="2602">
          <cell r="A2602" t="str">
            <v>H26</v>
          </cell>
          <cell r="B2602" t="str">
            <v>書</v>
          </cell>
          <cell r="D2602" t="str">
            <v>岸和田市東ヶ丘町</v>
          </cell>
          <cell r="E2602">
            <v>74</v>
          </cell>
        </row>
        <row r="2603">
          <cell r="A2603" t="str">
            <v>H26</v>
          </cell>
          <cell r="B2603" t="str">
            <v>書</v>
          </cell>
          <cell r="D2603" t="str">
            <v>岸和田市東ヶ丘町</v>
          </cell>
          <cell r="E2603">
            <v>78</v>
          </cell>
        </row>
        <row r="2604">
          <cell r="A2604" t="str">
            <v>H26</v>
          </cell>
          <cell r="B2604" t="str">
            <v>書</v>
          </cell>
          <cell r="D2604" t="str">
            <v>岸和田市東ヶ丘町</v>
          </cell>
          <cell r="E2604">
            <v>89</v>
          </cell>
        </row>
        <row r="2605">
          <cell r="A2605" t="str">
            <v>H26</v>
          </cell>
          <cell r="B2605" t="str">
            <v>書</v>
          </cell>
          <cell r="D2605" t="str">
            <v>泉北郡忠岡町高月南</v>
          </cell>
          <cell r="E2605">
            <v>68</v>
          </cell>
        </row>
        <row r="2606">
          <cell r="A2606" t="str">
            <v>H26</v>
          </cell>
          <cell r="B2606" t="str">
            <v>書</v>
          </cell>
          <cell r="D2606" t="str">
            <v>岸和田市春木宮本町</v>
          </cell>
          <cell r="E2606">
            <v>53</v>
          </cell>
        </row>
        <row r="2607">
          <cell r="A2607" t="str">
            <v>H26</v>
          </cell>
          <cell r="B2607" t="str">
            <v>書</v>
          </cell>
          <cell r="D2607" t="str">
            <v>泉佐野市長滝</v>
          </cell>
          <cell r="E2607">
            <v>40</v>
          </cell>
        </row>
        <row r="2608">
          <cell r="A2608" t="str">
            <v>H26</v>
          </cell>
          <cell r="B2608" t="str">
            <v>書</v>
          </cell>
          <cell r="D2608" t="str">
            <v>岸和田市大町</v>
          </cell>
          <cell r="E2608">
            <v>68</v>
          </cell>
        </row>
        <row r="2609">
          <cell r="A2609" t="str">
            <v>H26</v>
          </cell>
          <cell r="B2609" t="str">
            <v>書</v>
          </cell>
          <cell r="D2609" t="str">
            <v>岸和田市大手町</v>
          </cell>
          <cell r="E2609">
            <v>71</v>
          </cell>
        </row>
        <row r="2610">
          <cell r="A2610" t="str">
            <v>H26</v>
          </cell>
          <cell r="B2610" t="str">
            <v>書</v>
          </cell>
          <cell r="D2610" t="str">
            <v>岸和田市下松町</v>
          </cell>
          <cell r="E2610">
            <v>73</v>
          </cell>
        </row>
        <row r="2611">
          <cell r="A2611" t="str">
            <v>H26</v>
          </cell>
          <cell r="B2611" t="str">
            <v>書</v>
          </cell>
          <cell r="D2611" t="str">
            <v>泉佐野市長滝</v>
          </cell>
          <cell r="E2611">
            <v>64</v>
          </cell>
        </row>
        <row r="2612">
          <cell r="A2612" t="str">
            <v>H26</v>
          </cell>
          <cell r="B2612" t="str">
            <v>書</v>
          </cell>
          <cell r="D2612" t="str">
            <v>和歌山県伊都郡高野山</v>
          </cell>
          <cell r="E2612">
            <v>31</v>
          </cell>
        </row>
        <row r="2613">
          <cell r="A2613" t="str">
            <v>H26</v>
          </cell>
          <cell r="B2613" t="str">
            <v>書</v>
          </cell>
          <cell r="D2613" t="str">
            <v>和歌山県伊都郡九度山町九度山</v>
          </cell>
          <cell r="E2613">
            <v>78</v>
          </cell>
        </row>
        <row r="2614">
          <cell r="A2614" t="str">
            <v>H26</v>
          </cell>
          <cell r="B2614" t="str">
            <v>書</v>
          </cell>
          <cell r="D2614" t="str">
            <v>泉佐野市西本町</v>
          </cell>
          <cell r="E2614">
            <v>37</v>
          </cell>
        </row>
        <row r="2615">
          <cell r="A2615" t="str">
            <v>H26</v>
          </cell>
          <cell r="B2615" t="str">
            <v>書</v>
          </cell>
          <cell r="D2615" t="str">
            <v>岸和田市大北町</v>
          </cell>
          <cell r="E2615">
            <v>74</v>
          </cell>
        </row>
        <row r="2616">
          <cell r="A2616" t="str">
            <v>H26</v>
          </cell>
          <cell r="B2616" t="str">
            <v>書</v>
          </cell>
          <cell r="D2616" t="str">
            <v>泉佐野市長滝</v>
          </cell>
          <cell r="E2616">
            <v>84</v>
          </cell>
        </row>
        <row r="2617">
          <cell r="A2617" t="str">
            <v>H26</v>
          </cell>
          <cell r="B2617" t="str">
            <v>書</v>
          </cell>
          <cell r="D2617" t="str">
            <v>和歌山県伊都郡かつらぎ町妙寺</v>
          </cell>
          <cell r="E2617">
            <v>70</v>
          </cell>
        </row>
        <row r="2618">
          <cell r="A2618" t="str">
            <v>H26</v>
          </cell>
          <cell r="B2618" t="str">
            <v>書</v>
          </cell>
          <cell r="D2618" t="str">
            <v>岸和田市下池田町</v>
          </cell>
          <cell r="E2618">
            <v>61</v>
          </cell>
        </row>
        <row r="2619">
          <cell r="A2619" t="str">
            <v>H26</v>
          </cell>
          <cell r="B2619" t="str">
            <v>書</v>
          </cell>
          <cell r="D2619" t="str">
            <v>岸和田市上野町西</v>
          </cell>
          <cell r="E2619">
            <v>71</v>
          </cell>
        </row>
        <row r="2620">
          <cell r="A2620" t="str">
            <v>H26</v>
          </cell>
          <cell r="B2620" t="str">
            <v>書</v>
          </cell>
          <cell r="D2620" t="str">
            <v>岸和田市春木泉町</v>
          </cell>
          <cell r="E2620">
            <v>72</v>
          </cell>
        </row>
        <row r="2621">
          <cell r="A2621" t="str">
            <v>H26</v>
          </cell>
          <cell r="B2621" t="str">
            <v>書</v>
          </cell>
          <cell r="D2621" t="str">
            <v>岸和田市春木宮川町</v>
          </cell>
          <cell r="E2621">
            <v>72</v>
          </cell>
        </row>
        <row r="2622">
          <cell r="A2622" t="str">
            <v>H26</v>
          </cell>
          <cell r="B2622" t="str">
            <v>書</v>
          </cell>
          <cell r="D2622" t="str">
            <v>泉大津市春日町</v>
          </cell>
          <cell r="E2622">
            <v>60</v>
          </cell>
        </row>
        <row r="2623">
          <cell r="A2623" t="str">
            <v>H26</v>
          </cell>
          <cell r="B2623" t="str">
            <v>日本画</v>
          </cell>
          <cell r="D2623" t="str">
            <v>泉南郡熊取町山の手台</v>
          </cell>
          <cell r="E2623">
            <v>72</v>
          </cell>
        </row>
        <row r="2624">
          <cell r="A2624" t="str">
            <v>H26</v>
          </cell>
          <cell r="B2624" t="str">
            <v>日本画</v>
          </cell>
          <cell r="D2624" t="str">
            <v>岸和田市西之内町</v>
          </cell>
          <cell r="E2624">
            <v>72</v>
          </cell>
        </row>
        <row r="2625">
          <cell r="A2625" t="str">
            <v>H26</v>
          </cell>
          <cell r="B2625" t="str">
            <v>日本画</v>
          </cell>
          <cell r="D2625" t="str">
            <v>岸和田市野田町</v>
          </cell>
          <cell r="E2625">
            <v>69</v>
          </cell>
        </row>
        <row r="2626">
          <cell r="A2626" t="str">
            <v>H26</v>
          </cell>
          <cell r="B2626" t="str">
            <v>日本画</v>
          </cell>
          <cell r="D2626" t="str">
            <v>堺市北区奥本町</v>
          </cell>
          <cell r="E2626">
            <v>64</v>
          </cell>
        </row>
        <row r="2627">
          <cell r="A2627" t="str">
            <v>H26</v>
          </cell>
          <cell r="B2627" t="str">
            <v>日本画</v>
          </cell>
          <cell r="D2627" t="str">
            <v>岸和田市上野町東</v>
          </cell>
          <cell r="E2627">
            <v>63</v>
          </cell>
        </row>
        <row r="2628">
          <cell r="A2628" t="str">
            <v>H26</v>
          </cell>
          <cell r="B2628" t="str">
            <v>日本画</v>
          </cell>
          <cell r="D2628" t="str">
            <v>堺市堺区七道西町</v>
          </cell>
          <cell r="E2628">
            <v>71</v>
          </cell>
        </row>
        <row r="2629">
          <cell r="A2629" t="str">
            <v>H26</v>
          </cell>
          <cell r="B2629" t="str">
            <v>日本画</v>
          </cell>
          <cell r="D2629" t="str">
            <v>泉南郡熊取町山の手台</v>
          </cell>
          <cell r="E2629">
            <v>78</v>
          </cell>
        </row>
        <row r="2630">
          <cell r="A2630" t="str">
            <v>H26</v>
          </cell>
          <cell r="B2630" t="str">
            <v>日本画</v>
          </cell>
          <cell r="D2630" t="str">
            <v>岸和田市小松里町</v>
          </cell>
          <cell r="E2630">
            <v>72</v>
          </cell>
        </row>
        <row r="2631">
          <cell r="A2631" t="str">
            <v>H26</v>
          </cell>
          <cell r="B2631" t="str">
            <v>日本画</v>
          </cell>
          <cell r="D2631" t="str">
            <v>和泉市父鬼町</v>
          </cell>
          <cell r="E2631">
            <v>68</v>
          </cell>
        </row>
        <row r="2632">
          <cell r="A2632" t="str">
            <v>H26</v>
          </cell>
          <cell r="B2632" t="str">
            <v>日本画</v>
          </cell>
          <cell r="D2632" t="str">
            <v>岸和田市別所町</v>
          </cell>
          <cell r="E2632">
            <v>54</v>
          </cell>
        </row>
        <row r="2633">
          <cell r="A2633" t="str">
            <v>H26</v>
          </cell>
          <cell r="B2633" t="str">
            <v>日本画</v>
          </cell>
          <cell r="D2633" t="str">
            <v>岸和田市大手町</v>
          </cell>
          <cell r="E2633">
            <v>71</v>
          </cell>
        </row>
        <row r="2634">
          <cell r="A2634" t="str">
            <v>H26</v>
          </cell>
          <cell r="B2634" t="str">
            <v>日本画</v>
          </cell>
          <cell r="D2634" t="str">
            <v>岸和田市箕土路町</v>
          </cell>
          <cell r="E2634">
            <v>60</v>
          </cell>
        </row>
        <row r="2635">
          <cell r="A2635" t="str">
            <v>H26</v>
          </cell>
          <cell r="B2635" t="str">
            <v>日本画</v>
          </cell>
          <cell r="D2635" t="str">
            <v>堺市東区西野</v>
          </cell>
          <cell r="E2635">
            <v>66</v>
          </cell>
        </row>
        <row r="2636">
          <cell r="A2636" t="str">
            <v>H26</v>
          </cell>
          <cell r="B2636" t="str">
            <v>日本画</v>
          </cell>
          <cell r="D2636" t="str">
            <v>岸和田市磯上町</v>
          </cell>
          <cell r="E2636">
            <v>74</v>
          </cell>
        </row>
        <row r="2637">
          <cell r="A2637" t="str">
            <v>H26</v>
          </cell>
          <cell r="B2637" t="str">
            <v>日本画</v>
          </cell>
          <cell r="D2637" t="str">
            <v>堺市堺区大仙中町</v>
          </cell>
          <cell r="E2637">
            <v>68</v>
          </cell>
        </row>
        <row r="2638">
          <cell r="A2638" t="str">
            <v>H26</v>
          </cell>
          <cell r="B2638" t="str">
            <v>日本画</v>
          </cell>
          <cell r="D2638" t="str">
            <v>和泉市伯太町</v>
          </cell>
          <cell r="E2638">
            <v>73</v>
          </cell>
        </row>
        <row r="2639">
          <cell r="A2639" t="str">
            <v>H26</v>
          </cell>
          <cell r="B2639" t="str">
            <v>日本画</v>
          </cell>
          <cell r="D2639" t="str">
            <v>泉北郡忠岡町忠岡東</v>
          </cell>
          <cell r="E2639">
            <v>45</v>
          </cell>
        </row>
        <row r="2640">
          <cell r="A2640" t="str">
            <v>H26</v>
          </cell>
          <cell r="B2640" t="str">
            <v>日本画</v>
          </cell>
          <cell r="D2640" t="str">
            <v>岸和田市宮本町</v>
          </cell>
          <cell r="E2640">
            <v>60</v>
          </cell>
        </row>
        <row r="2641">
          <cell r="A2641" t="str">
            <v>H26</v>
          </cell>
          <cell r="B2641" t="str">
            <v>日本画</v>
          </cell>
          <cell r="D2641" t="str">
            <v>阪南市自然田</v>
          </cell>
          <cell r="E2641">
            <v>75</v>
          </cell>
        </row>
        <row r="2642">
          <cell r="A2642" t="str">
            <v>H26</v>
          </cell>
          <cell r="B2642" t="str">
            <v>日本画</v>
          </cell>
          <cell r="D2642" t="str">
            <v>岸和田市加守町</v>
          </cell>
          <cell r="E2642">
            <v>77</v>
          </cell>
        </row>
        <row r="2643">
          <cell r="A2643" t="str">
            <v>H26</v>
          </cell>
          <cell r="B2643" t="str">
            <v>日本画</v>
          </cell>
          <cell r="D2643" t="str">
            <v>泉大津市池浦町</v>
          </cell>
          <cell r="E2643">
            <v>67</v>
          </cell>
        </row>
        <row r="2644">
          <cell r="A2644" t="str">
            <v>H26</v>
          </cell>
          <cell r="B2644" t="str">
            <v>日本画</v>
          </cell>
          <cell r="D2644" t="str">
            <v>岸和田市土生町</v>
          </cell>
          <cell r="E2644">
            <v>65</v>
          </cell>
        </row>
        <row r="2645">
          <cell r="A2645" t="str">
            <v>H26</v>
          </cell>
          <cell r="B2645" t="str">
            <v>写真</v>
          </cell>
          <cell r="D2645" t="str">
            <v>泉南郡熊取町青葉台</v>
          </cell>
          <cell r="E2645">
            <v>72</v>
          </cell>
        </row>
        <row r="2646">
          <cell r="A2646" t="str">
            <v>H26</v>
          </cell>
          <cell r="B2646" t="str">
            <v>写真</v>
          </cell>
          <cell r="D2646" t="str">
            <v>貝塚市海塚</v>
          </cell>
          <cell r="E2646">
            <v>59</v>
          </cell>
        </row>
        <row r="2647">
          <cell r="A2647" t="str">
            <v>H26</v>
          </cell>
          <cell r="B2647" t="str">
            <v>写真</v>
          </cell>
          <cell r="D2647" t="str">
            <v>堺市南区新檜尾台</v>
          </cell>
          <cell r="E2647">
            <v>84</v>
          </cell>
        </row>
        <row r="2648">
          <cell r="A2648" t="str">
            <v>H26</v>
          </cell>
          <cell r="B2648" t="str">
            <v>写真</v>
          </cell>
          <cell r="D2648" t="str">
            <v>泉南郡熊取町青葉台</v>
          </cell>
          <cell r="E2648">
            <v>73</v>
          </cell>
        </row>
        <row r="2649">
          <cell r="A2649" t="str">
            <v>H26</v>
          </cell>
          <cell r="B2649" t="str">
            <v>写真</v>
          </cell>
          <cell r="D2649" t="str">
            <v>岸和田市小松里町</v>
          </cell>
          <cell r="E2649">
            <v>77</v>
          </cell>
        </row>
        <row r="2650">
          <cell r="A2650" t="str">
            <v>H26</v>
          </cell>
          <cell r="B2650" t="str">
            <v>写真</v>
          </cell>
          <cell r="D2650" t="str">
            <v>和泉市光明台</v>
          </cell>
          <cell r="E2650">
            <v>72</v>
          </cell>
        </row>
        <row r="2651">
          <cell r="A2651" t="str">
            <v>H26</v>
          </cell>
          <cell r="B2651" t="str">
            <v>写真</v>
          </cell>
          <cell r="D2651" t="str">
            <v>和泉市光明台</v>
          </cell>
          <cell r="E2651">
            <v>71</v>
          </cell>
        </row>
        <row r="2652">
          <cell r="A2652" t="str">
            <v>H26</v>
          </cell>
          <cell r="B2652" t="str">
            <v>写真</v>
          </cell>
          <cell r="D2652" t="str">
            <v>岸和田市東ヶ丘町</v>
          </cell>
          <cell r="E2652">
            <v>75</v>
          </cell>
        </row>
        <row r="2653">
          <cell r="A2653" t="str">
            <v>H26</v>
          </cell>
          <cell r="B2653" t="str">
            <v>写真</v>
          </cell>
          <cell r="D2653" t="str">
            <v>高石市千代田</v>
          </cell>
          <cell r="E2653">
            <v>65</v>
          </cell>
        </row>
        <row r="2654">
          <cell r="A2654" t="str">
            <v>H26</v>
          </cell>
          <cell r="B2654" t="str">
            <v>写真</v>
          </cell>
          <cell r="D2654" t="str">
            <v>岸和田市上松町</v>
          </cell>
          <cell r="E2654">
            <v>55</v>
          </cell>
        </row>
        <row r="2655">
          <cell r="A2655" t="str">
            <v>H26</v>
          </cell>
          <cell r="B2655" t="str">
            <v>写真</v>
          </cell>
          <cell r="D2655" t="str">
            <v>貝塚市久保</v>
          </cell>
          <cell r="E2655">
            <v>78</v>
          </cell>
        </row>
        <row r="2656">
          <cell r="A2656" t="str">
            <v>H26</v>
          </cell>
          <cell r="B2656" t="str">
            <v>写真</v>
          </cell>
          <cell r="D2656" t="str">
            <v>堺市中区八田北町</v>
          </cell>
          <cell r="E2656">
            <v>81</v>
          </cell>
        </row>
        <row r="2657">
          <cell r="A2657" t="str">
            <v>H26</v>
          </cell>
          <cell r="B2657" t="str">
            <v>写真</v>
          </cell>
          <cell r="D2657" t="str">
            <v>岸和田市畑町</v>
          </cell>
          <cell r="E2657">
            <v>78</v>
          </cell>
        </row>
        <row r="2658">
          <cell r="A2658" t="str">
            <v>H26</v>
          </cell>
          <cell r="B2658" t="str">
            <v>写真</v>
          </cell>
          <cell r="D2658" t="str">
            <v>岸和田市下野町</v>
          </cell>
          <cell r="E2658">
            <v>74</v>
          </cell>
        </row>
        <row r="2659">
          <cell r="A2659" t="str">
            <v>H26</v>
          </cell>
          <cell r="B2659" t="str">
            <v>写真</v>
          </cell>
          <cell r="D2659" t="str">
            <v>岸和田市下野町</v>
          </cell>
          <cell r="E2659">
            <v>74</v>
          </cell>
        </row>
        <row r="2660">
          <cell r="A2660" t="str">
            <v>H26</v>
          </cell>
          <cell r="B2660" t="str">
            <v>写真</v>
          </cell>
          <cell r="D2660" t="str">
            <v>大阪市福島区鷺州</v>
          </cell>
          <cell r="E2660">
            <v>75</v>
          </cell>
        </row>
        <row r="2661">
          <cell r="A2661" t="str">
            <v>H26</v>
          </cell>
          <cell r="B2661" t="str">
            <v>写真</v>
          </cell>
          <cell r="D2661" t="str">
            <v>泉佐野市鶴原</v>
          </cell>
          <cell r="E2661">
            <v>68</v>
          </cell>
        </row>
        <row r="2662">
          <cell r="A2662" t="str">
            <v>H26</v>
          </cell>
          <cell r="B2662" t="str">
            <v>写真</v>
          </cell>
          <cell r="D2662" t="str">
            <v>和泉市北田中町</v>
          </cell>
          <cell r="E2662">
            <v>75</v>
          </cell>
        </row>
        <row r="2663">
          <cell r="A2663" t="str">
            <v>H26</v>
          </cell>
          <cell r="B2663" t="str">
            <v>写真</v>
          </cell>
          <cell r="D2663" t="str">
            <v>岸和田市八幡町</v>
          </cell>
        </row>
        <row r="2664">
          <cell r="A2664" t="str">
            <v>H26</v>
          </cell>
          <cell r="B2664" t="str">
            <v>写真</v>
          </cell>
          <cell r="D2664" t="str">
            <v>貝塚市海塚</v>
          </cell>
          <cell r="E2664">
            <v>77</v>
          </cell>
        </row>
        <row r="2665">
          <cell r="A2665" t="str">
            <v>H26</v>
          </cell>
          <cell r="B2665" t="str">
            <v>写真</v>
          </cell>
          <cell r="D2665" t="str">
            <v>岸和田市港緑町</v>
          </cell>
          <cell r="E2665">
            <v>66</v>
          </cell>
        </row>
        <row r="2666">
          <cell r="A2666" t="str">
            <v>H26</v>
          </cell>
          <cell r="B2666" t="str">
            <v>写真</v>
          </cell>
          <cell r="D2666" t="str">
            <v>岸和田市野田町</v>
          </cell>
          <cell r="E2666">
            <v>75</v>
          </cell>
        </row>
        <row r="2667">
          <cell r="A2667" t="str">
            <v>H26</v>
          </cell>
          <cell r="B2667" t="str">
            <v>写真</v>
          </cell>
          <cell r="D2667" t="str">
            <v>泉佐野市日根野</v>
          </cell>
          <cell r="E2667">
            <v>44</v>
          </cell>
        </row>
        <row r="2668">
          <cell r="A2668" t="str">
            <v>H26</v>
          </cell>
          <cell r="B2668" t="str">
            <v>写真</v>
          </cell>
          <cell r="D2668" t="str">
            <v>岸和田市下池田町</v>
          </cell>
        </row>
        <row r="2669">
          <cell r="A2669" t="str">
            <v>H26</v>
          </cell>
          <cell r="B2669" t="str">
            <v>写真</v>
          </cell>
          <cell r="D2669" t="str">
            <v>貝塚市二色</v>
          </cell>
          <cell r="E2669">
            <v>75</v>
          </cell>
        </row>
        <row r="2670">
          <cell r="A2670" t="str">
            <v>H26</v>
          </cell>
          <cell r="B2670" t="str">
            <v>写真</v>
          </cell>
          <cell r="D2670" t="str">
            <v>貝塚市福田</v>
          </cell>
          <cell r="E2670">
            <v>73</v>
          </cell>
        </row>
        <row r="2671">
          <cell r="A2671" t="str">
            <v>H26</v>
          </cell>
          <cell r="B2671" t="str">
            <v>写真</v>
          </cell>
          <cell r="D2671" t="str">
            <v>岸和田市春木南浜町</v>
          </cell>
          <cell r="E2671">
            <v>62</v>
          </cell>
        </row>
        <row r="2672">
          <cell r="A2672" t="str">
            <v>H26</v>
          </cell>
          <cell r="B2672" t="str">
            <v>写真</v>
          </cell>
          <cell r="D2672" t="str">
            <v>岸和田市五軒屋町</v>
          </cell>
          <cell r="E2672">
            <v>81</v>
          </cell>
        </row>
        <row r="2673">
          <cell r="A2673" t="str">
            <v>H26</v>
          </cell>
          <cell r="B2673" t="str">
            <v>写真</v>
          </cell>
          <cell r="D2673" t="str">
            <v>岸和田市春木北浜町</v>
          </cell>
          <cell r="E2673">
            <v>71</v>
          </cell>
        </row>
        <row r="2674">
          <cell r="A2674" t="str">
            <v>H26</v>
          </cell>
          <cell r="B2674" t="str">
            <v>写真</v>
          </cell>
          <cell r="D2674" t="str">
            <v>岸和田市松風町</v>
          </cell>
          <cell r="E2674">
            <v>71</v>
          </cell>
        </row>
        <row r="2675">
          <cell r="A2675" t="str">
            <v>H26</v>
          </cell>
          <cell r="B2675" t="str">
            <v>写真</v>
          </cell>
          <cell r="D2675" t="str">
            <v>岸和田市春木大小路町</v>
          </cell>
          <cell r="E2675">
            <v>78</v>
          </cell>
        </row>
        <row r="2676">
          <cell r="A2676" t="str">
            <v>H26</v>
          </cell>
          <cell r="B2676" t="str">
            <v>写真</v>
          </cell>
          <cell r="D2676" t="str">
            <v>岸和田市中井町</v>
          </cell>
          <cell r="E2676">
            <v>79</v>
          </cell>
        </row>
        <row r="2677">
          <cell r="A2677" t="str">
            <v>H26</v>
          </cell>
          <cell r="B2677" t="str">
            <v>写真</v>
          </cell>
          <cell r="D2677" t="str">
            <v>岸和田市天神山町</v>
          </cell>
          <cell r="E2677">
            <v>76</v>
          </cell>
        </row>
        <row r="2678">
          <cell r="A2678" t="str">
            <v>H26</v>
          </cell>
          <cell r="B2678" t="str">
            <v>写真</v>
          </cell>
          <cell r="D2678" t="str">
            <v>岸和田市東ヶ丘町</v>
          </cell>
          <cell r="E2678">
            <v>74</v>
          </cell>
        </row>
        <row r="2679">
          <cell r="A2679" t="str">
            <v>H26</v>
          </cell>
          <cell r="B2679" t="str">
            <v>写真</v>
          </cell>
          <cell r="D2679" t="str">
            <v>泉佐野市羽倉崎</v>
          </cell>
          <cell r="E2679">
            <v>64</v>
          </cell>
        </row>
        <row r="2680">
          <cell r="A2680" t="str">
            <v>H26</v>
          </cell>
          <cell r="B2680" t="str">
            <v>写真</v>
          </cell>
          <cell r="D2680" t="str">
            <v>岸和田市葛城町</v>
          </cell>
          <cell r="E2680">
            <v>81</v>
          </cell>
        </row>
        <row r="2681">
          <cell r="A2681" t="str">
            <v>H26</v>
          </cell>
          <cell r="B2681" t="str">
            <v>写真</v>
          </cell>
          <cell r="D2681" t="str">
            <v>泉佐野市高松南</v>
          </cell>
          <cell r="E2681">
            <v>72</v>
          </cell>
        </row>
        <row r="2682">
          <cell r="A2682" t="str">
            <v>H26</v>
          </cell>
          <cell r="B2682" t="str">
            <v>写真</v>
          </cell>
          <cell r="D2682" t="str">
            <v>岸和田市藤井町</v>
          </cell>
          <cell r="E2682">
            <v>67</v>
          </cell>
        </row>
        <row r="2683">
          <cell r="A2683" t="str">
            <v>H26</v>
          </cell>
          <cell r="B2683" t="str">
            <v>写真</v>
          </cell>
          <cell r="D2683" t="str">
            <v>泉大津市北豊中町</v>
          </cell>
          <cell r="E2683">
            <v>72</v>
          </cell>
        </row>
        <row r="2684">
          <cell r="A2684" t="str">
            <v>H26</v>
          </cell>
          <cell r="B2684" t="str">
            <v>写真</v>
          </cell>
          <cell r="D2684" t="str">
            <v>岸和田市葛城町</v>
          </cell>
          <cell r="E2684">
            <v>72</v>
          </cell>
        </row>
        <row r="2685">
          <cell r="A2685" t="str">
            <v>H26</v>
          </cell>
          <cell r="B2685" t="str">
            <v>写真</v>
          </cell>
          <cell r="D2685" t="str">
            <v>堺市西区浜寺諏訪森町東</v>
          </cell>
          <cell r="E2685">
            <v>76</v>
          </cell>
        </row>
        <row r="2686">
          <cell r="A2686" t="str">
            <v>H26</v>
          </cell>
          <cell r="B2686" t="str">
            <v>写真</v>
          </cell>
          <cell r="D2686" t="str">
            <v>堺市西区浜寺諏訪森町東</v>
          </cell>
          <cell r="E2686">
            <v>67</v>
          </cell>
        </row>
        <row r="2687">
          <cell r="A2687" t="str">
            <v>H26</v>
          </cell>
          <cell r="B2687" t="str">
            <v>写真</v>
          </cell>
          <cell r="D2687" t="str">
            <v>泉佐野市鶴原</v>
          </cell>
          <cell r="E2687">
            <v>70</v>
          </cell>
        </row>
        <row r="2688">
          <cell r="A2688" t="str">
            <v>H26</v>
          </cell>
          <cell r="B2688" t="str">
            <v>写真</v>
          </cell>
          <cell r="D2688" t="str">
            <v>泉大津市池園町</v>
          </cell>
          <cell r="E2688">
            <v>72</v>
          </cell>
        </row>
        <row r="2689">
          <cell r="A2689" t="str">
            <v>H26</v>
          </cell>
          <cell r="B2689" t="str">
            <v>写真</v>
          </cell>
          <cell r="D2689" t="str">
            <v>堺市中区毛穴町</v>
          </cell>
          <cell r="E2689">
            <v>70</v>
          </cell>
        </row>
        <row r="2690">
          <cell r="A2690" t="str">
            <v>H26</v>
          </cell>
          <cell r="B2690" t="str">
            <v>写真</v>
          </cell>
          <cell r="D2690" t="str">
            <v>高石市綾園</v>
          </cell>
          <cell r="E2690">
            <v>70</v>
          </cell>
        </row>
        <row r="2691">
          <cell r="A2691" t="str">
            <v>H26</v>
          </cell>
          <cell r="B2691" t="str">
            <v>写真</v>
          </cell>
          <cell r="D2691" t="str">
            <v>泉大津市東助松町</v>
          </cell>
          <cell r="E2691">
            <v>91</v>
          </cell>
        </row>
        <row r="2692">
          <cell r="A2692" t="str">
            <v>H26</v>
          </cell>
          <cell r="B2692" t="str">
            <v>写真</v>
          </cell>
          <cell r="D2692" t="str">
            <v>泉佐野市羽倉崎</v>
          </cell>
          <cell r="E2692">
            <v>71</v>
          </cell>
        </row>
        <row r="2693">
          <cell r="A2693" t="str">
            <v>H26</v>
          </cell>
          <cell r="B2693" t="str">
            <v>写真</v>
          </cell>
          <cell r="D2693" t="str">
            <v>泉佐野市羽倉崎</v>
          </cell>
          <cell r="E2693">
            <v>75</v>
          </cell>
        </row>
        <row r="2694">
          <cell r="A2694" t="str">
            <v>H26</v>
          </cell>
          <cell r="B2694" t="str">
            <v>写真</v>
          </cell>
          <cell r="D2694" t="str">
            <v>泉南郡熊取町青葉台</v>
          </cell>
          <cell r="E2694">
            <v>70</v>
          </cell>
        </row>
        <row r="2695">
          <cell r="A2695" t="str">
            <v>H26</v>
          </cell>
          <cell r="B2695" t="str">
            <v>写真</v>
          </cell>
          <cell r="D2695" t="str">
            <v>泉佐野市日根野</v>
          </cell>
          <cell r="E2695">
            <v>71</v>
          </cell>
        </row>
        <row r="2696">
          <cell r="A2696" t="str">
            <v>H26</v>
          </cell>
          <cell r="B2696" t="str">
            <v>写真</v>
          </cell>
          <cell r="D2696" t="str">
            <v>泉佐野市鶴原</v>
          </cell>
          <cell r="E2696">
            <v>71</v>
          </cell>
        </row>
        <row r="2697">
          <cell r="A2697" t="str">
            <v>H26</v>
          </cell>
          <cell r="B2697" t="str">
            <v>写真</v>
          </cell>
          <cell r="D2697" t="str">
            <v>岸和田市宮前町</v>
          </cell>
          <cell r="E2697">
            <v>70</v>
          </cell>
        </row>
        <row r="2698">
          <cell r="A2698" t="str">
            <v>H26</v>
          </cell>
          <cell r="B2698" t="str">
            <v>写真</v>
          </cell>
          <cell r="D2698" t="str">
            <v>岸和田市別所町</v>
          </cell>
          <cell r="E2698">
            <v>73</v>
          </cell>
        </row>
        <row r="2699">
          <cell r="A2699" t="str">
            <v>H26</v>
          </cell>
          <cell r="B2699" t="str">
            <v>写真</v>
          </cell>
          <cell r="D2699" t="str">
            <v>岸和田市北町</v>
          </cell>
          <cell r="E2699">
            <v>80</v>
          </cell>
        </row>
        <row r="2700">
          <cell r="A2700" t="str">
            <v>H26</v>
          </cell>
          <cell r="B2700" t="str">
            <v>写真</v>
          </cell>
          <cell r="D2700" t="str">
            <v>岸和田市北町</v>
          </cell>
          <cell r="E2700">
            <v>75</v>
          </cell>
        </row>
        <row r="2701">
          <cell r="A2701" t="str">
            <v>H26</v>
          </cell>
          <cell r="B2701" t="str">
            <v>写真</v>
          </cell>
          <cell r="D2701" t="str">
            <v>泉佐野市上瓦屋</v>
          </cell>
          <cell r="E2701">
            <v>71</v>
          </cell>
        </row>
        <row r="2702">
          <cell r="A2702" t="str">
            <v>H26</v>
          </cell>
          <cell r="B2702" t="str">
            <v>写真</v>
          </cell>
          <cell r="D2702" t="str">
            <v>泉佐野市高松東</v>
          </cell>
          <cell r="E2702">
            <v>68</v>
          </cell>
        </row>
        <row r="2703">
          <cell r="A2703" t="str">
            <v>H26</v>
          </cell>
          <cell r="B2703" t="str">
            <v>写真</v>
          </cell>
          <cell r="D2703" t="str">
            <v>貝塚市清児</v>
          </cell>
          <cell r="E2703">
            <v>64</v>
          </cell>
        </row>
        <row r="2704">
          <cell r="A2704" t="str">
            <v>H26</v>
          </cell>
          <cell r="B2704" t="str">
            <v>写真</v>
          </cell>
          <cell r="D2704" t="str">
            <v>岸和田市東ヶ丘町</v>
          </cell>
          <cell r="E2704">
            <v>81</v>
          </cell>
        </row>
        <row r="2705">
          <cell r="A2705" t="str">
            <v>H26</v>
          </cell>
          <cell r="B2705" t="str">
            <v>写真</v>
          </cell>
          <cell r="D2705" t="str">
            <v>岸和田市上松町</v>
          </cell>
          <cell r="E2705">
            <v>69</v>
          </cell>
        </row>
        <row r="2706">
          <cell r="A2706" t="str">
            <v>H26</v>
          </cell>
          <cell r="B2706" t="str">
            <v>写真</v>
          </cell>
          <cell r="D2706" t="str">
            <v>堺市南区鴨谷台</v>
          </cell>
          <cell r="E2706">
            <v>69</v>
          </cell>
        </row>
        <row r="2707">
          <cell r="A2707" t="str">
            <v>H26</v>
          </cell>
          <cell r="B2707" t="str">
            <v>写真</v>
          </cell>
          <cell r="D2707" t="str">
            <v>岸和田市上松町</v>
          </cell>
          <cell r="E2707">
            <v>79</v>
          </cell>
        </row>
        <row r="2708">
          <cell r="A2708" t="str">
            <v>H26</v>
          </cell>
          <cell r="B2708" t="str">
            <v>写真</v>
          </cell>
          <cell r="D2708" t="str">
            <v>和泉市光明台</v>
          </cell>
          <cell r="E2708">
            <v>81</v>
          </cell>
        </row>
        <row r="2709">
          <cell r="A2709" t="str">
            <v>H26</v>
          </cell>
          <cell r="B2709" t="str">
            <v>写真</v>
          </cell>
          <cell r="D2709" t="str">
            <v>岸和田市上松町</v>
          </cell>
          <cell r="E2709">
            <v>76</v>
          </cell>
        </row>
        <row r="2710">
          <cell r="A2710" t="str">
            <v>H26</v>
          </cell>
          <cell r="B2710" t="str">
            <v>写真</v>
          </cell>
          <cell r="D2710" t="str">
            <v>貝塚市津田南町</v>
          </cell>
          <cell r="E2710">
            <v>66</v>
          </cell>
        </row>
        <row r="2711">
          <cell r="A2711" t="str">
            <v>H26</v>
          </cell>
          <cell r="B2711" t="str">
            <v>写真</v>
          </cell>
          <cell r="D2711" t="str">
            <v>泉佐野市中庄</v>
          </cell>
          <cell r="E2711">
            <v>65</v>
          </cell>
        </row>
        <row r="2712">
          <cell r="A2712" t="str">
            <v>H26</v>
          </cell>
          <cell r="B2712" t="str">
            <v>写真</v>
          </cell>
          <cell r="D2712" t="str">
            <v>泉佐野市笠松</v>
          </cell>
          <cell r="E2712">
            <v>70</v>
          </cell>
        </row>
        <row r="2713">
          <cell r="A2713" t="str">
            <v>H26</v>
          </cell>
          <cell r="B2713" t="str">
            <v>写真</v>
          </cell>
          <cell r="D2713" t="str">
            <v>岸和田市土生町</v>
          </cell>
          <cell r="E2713">
            <v>36</v>
          </cell>
        </row>
        <row r="2714">
          <cell r="A2714" t="str">
            <v>H26</v>
          </cell>
          <cell r="B2714" t="str">
            <v>写真</v>
          </cell>
          <cell r="D2714" t="str">
            <v>岸和田市稲葉町</v>
          </cell>
          <cell r="E2714">
            <v>60</v>
          </cell>
        </row>
        <row r="2715">
          <cell r="A2715" t="str">
            <v>H26</v>
          </cell>
          <cell r="B2715" t="str">
            <v>写真</v>
          </cell>
          <cell r="D2715" t="str">
            <v>岸和田市加守町</v>
          </cell>
          <cell r="E2715">
            <v>63</v>
          </cell>
        </row>
        <row r="2716">
          <cell r="A2716" t="str">
            <v>H26</v>
          </cell>
          <cell r="B2716" t="str">
            <v>写真</v>
          </cell>
          <cell r="D2716" t="str">
            <v>阪南市自然田</v>
          </cell>
          <cell r="E2716">
            <v>69</v>
          </cell>
        </row>
        <row r="2717">
          <cell r="A2717" t="str">
            <v>H26</v>
          </cell>
          <cell r="B2717" t="str">
            <v>写真</v>
          </cell>
          <cell r="D2717" t="str">
            <v>岸和田市上松町</v>
          </cell>
          <cell r="E2717">
            <v>69</v>
          </cell>
        </row>
        <row r="2718">
          <cell r="A2718" t="str">
            <v>H26</v>
          </cell>
          <cell r="B2718" t="str">
            <v>写真</v>
          </cell>
          <cell r="D2718" t="str">
            <v>岸和田市加守町</v>
          </cell>
          <cell r="E2718">
            <v>69</v>
          </cell>
        </row>
        <row r="2719">
          <cell r="A2719" t="str">
            <v>H26</v>
          </cell>
          <cell r="B2719" t="str">
            <v>写真</v>
          </cell>
          <cell r="D2719" t="str">
            <v>堺市西区鳳南町</v>
          </cell>
          <cell r="E2719">
            <v>72</v>
          </cell>
        </row>
        <row r="2720">
          <cell r="A2720" t="str">
            <v>H26</v>
          </cell>
          <cell r="B2720" t="str">
            <v>写真</v>
          </cell>
          <cell r="D2720" t="str">
            <v>岸和田市加守町</v>
          </cell>
          <cell r="E2720">
            <v>74</v>
          </cell>
        </row>
        <row r="2721">
          <cell r="A2721" t="str">
            <v>H26</v>
          </cell>
          <cell r="B2721" t="str">
            <v>写真</v>
          </cell>
          <cell r="D2721" t="str">
            <v>岸和田市上松町</v>
          </cell>
          <cell r="E2721">
            <v>72</v>
          </cell>
        </row>
        <row r="2722">
          <cell r="A2722" t="str">
            <v>H26</v>
          </cell>
          <cell r="B2722" t="str">
            <v>写真</v>
          </cell>
          <cell r="D2722" t="str">
            <v>岸和田市下松町</v>
          </cell>
        </row>
        <row r="2723">
          <cell r="A2723" t="str">
            <v>H26</v>
          </cell>
          <cell r="B2723" t="str">
            <v>写真</v>
          </cell>
          <cell r="D2723" t="str">
            <v>岸和田市南上町</v>
          </cell>
          <cell r="E2723">
            <v>54</v>
          </cell>
        </row>
        <row r="2724">
          <cell r="A2724" t="str">
            <v>H26</v>
          </cell>
          <cell r="B2724" t="str">
            <v>写真</v>
          </cell>
          <cell r="D2724" t="str">
            <v>岸和田市岸城町</v>
          </cell>
          <cell r="E2724">
            <v>51</v>
          </cell>
        </row>
        <row r="2725">
          <cell r="A2725" t="str">
            <v>H26</v>
          </cell>
          <cell r="B2725" t="str">
            <v>写真</v>
          </cell>
          <cell r="D2725" t="str">
            <v>岸和田市南町</v>
          </cell>
          <cell r="E2725">
            <v>63</v>
          </cell>
        </row>
        <row r="2726">
          <cell r="A2726" t="str">
            <v>H26</v>
          </cell>
          <cell r="B2726" t="str">
            <v>写真</v>
          </cell>
          <cell r="D2726" t="str">
            <v>岸和田市南町</v>
          </cell>
          <cell r="E2726">
            <v>64</v>
          </cell>
        </row>
        <row r="2727">
          <cell r="A2727" t="str">
            <v>H26</v>
          </cell>
          <cell r="B2727" t="str">
            <v>写真</v>
          </cell>
          <cell r="D2727" t="str">
            <v>泉南郡熊取町自由が丘</v>
          </cell>
          <cell r="E2727">
            <v>67</v>
          </cell>
        </row>
        <row r="2728">
          <cell r="A2728" t="str">
            <v>H26</v>
          </cell>
          <cell r="B2728" t="str">
            <v>写真</v>
          </cell>
          <cell r="D2728" t="str">
            <v>岸和田市上野町東</v>
          </cell>
          <cell r="E2728">
            <v>71</v>
          </cell>
        </row>
        <row r="2729">
          <cell r="A2729" t="str">
            <v>H26</v>
          </cell>
          <cell r="B2729" t="str">
            <v>写真</v>
          </cell>
          <cell r="D2729" t="str">
            <v>岸和田市土生町</v>
          </cell>
          <cell r="E2729">
            <v>67</v>
          </cell>
        </row>
        <row r="2730">
          <cell r="A2730" t="str">
            <v>H26</v>
          </cell>
          <cell r="B2730" t="str">
            <v>写真</v>
          </cell>
          <cell r="D2730" t="str">
            <v>岸和田市藤井町</v>
          </cell>
          <cell r="E2730">
            <v>63</v>
          </cell>
        </row>
        <row r="2731">
          <cell r="A2731" t="str">
            <v>H26</v>
          </cell>
          <cell r="B2731" t="str">
            <v>写真</v>
          </cell>
          <cell r="D2731" t="str">
            <v>岸和田市土生町</v>
          </cell>
          <cell r="E2731">
            <v>78</v>
          </cell>
        </row>
        <row r="2732">
          <cell r="A2732" t="str">
            <v>H26</v>
          </cell>
          <cell r="B2732" t="str">
            <v>写真</v>
          </cell>
          <cell r="D2732" t="str">
            <v>堺市西区菱木</v>
          </cell>
          <cell r="E2732">
            <v>75</v>
          </cell>
        </row>
        <row r="2733">
          <cell r="A2733" t="str">
            <v>H26</v>
          </cell>
          <cell r="B2733" t="str">
            <v>写真</v>
          </cell>
          <cell r="D2733" t="str">
            <v>岸和田市東ヶ丘町</v>
          </cell>
          <cell r="E2733">
            <v>82</v>
          </cell>
        </row>
        <row r="2734">
          <cell r="A2734" t="str">
            <v>H26</v>
          </cell>
          <cell r="B2734" t="str">
            <v>写真</v>
          </cell>
          <cell r="D2734" t="str">
            <v>岸和田市荒木町</v>
          </cell>
          <cell r="E2734">
            <v>70</v>
          </cell>
        </row>
        <row r="2735">
          <cell r="A2735" t="str">
            <v>H26</v>
          </cell>
          <cell r="B2735" t="str">
            <v>写真</v>
          </cell>
          <cell r="D2735" t="str">
            <v>和泉市室堂町</v>
          </cell>
          <cell r="E2735">
            <v>76</v>
          </cell>
        </row>
        <row r="2736">
          <cell r="A2736" t="str">
            <v>H26</v>
          </cell>
          <cell r="B2736" t="str">
            <v>写真</v>
          </cell>
          <cell r="D2736" t="str">
            <v>岸和田市東ヶ丘町</v>
          </cell>
          <cell r="E2736">
            <v>76</v>
          </cell>
        </row>
        <row r="2737">
          <cell r="A2737" t="str">
            <v>H26</v>
          </cell>
          <cell r="B2737" t="str">
            <v>写真</v>
          </cell>
          <cell r="D2737" t="str">
            <v>岸和田市門前町</v>
          </cell>
          <cell r="E2737">
            <v>74</v>
          </cell>
        </row>
        <row r="2738">
          <cell r="A2738" t="str">
            <v>H26</v>
          </cell>
          <cell r="B2738" t="str">
            <v>写真</v>
          </cell>
          <cell r="D2738" t="str">
            <v>岸和田市山直中町</v>
          </cell>
          <cell r="E2738">
            <v>72</v>
          </cell>
        </row>
        <row r="2739">
          <cell r="A2739" t="str">
            <v>H26</v>
          </cell>
          <cell r="B2739" t="str">
            <v>写真</v>
          </cell>
          <cell r="D2739" t="str">
            <v>泉大津市二田町</v>
          </cell>
          <cell r="E2739">
            <v>72</v>
          </cell>
        </row>
        <row r="2740">
          <cell r="A2740" t="str">
            <v>H26</v>
          </cell>
          <cell r="B2740" t="str">
            <v>写真</v>
          </cell>
          <cell r="D2740" t="str">
            <v>泉北郡忠岡町忠岡南</v>
          </cell>
          <cell r="E2740">
            <v>61</v>
          </cell>
        </row>
        <row r="2741">
          <cell r="A2741" t="str">
            <v>H26</v>
          </cell>
          <cell r="B2741" t="str">
            <v>写真</v>
          </cell>
          <cell r="D2741" t="str">
            <v>岸和田市野田町</v>
          </cell>
          <cell r="E2741">
            <v>78</v>
          </cell>
        </row>
        <row r="2742">
          <cell r="A2742" t="str">
            <v>H26</v>
          </cell>
          <cell r="B2742" t="str">
            <v>写真</v>
          </cell>
          <cell r="D2742" t="str">
            <v>泉佐野市松風台</v>
          </cell>
          <cell r="E2742">
            <v>64</v>
          </cell>
        </row>
        <row r="2743">
          <cell r="A2743" t="str">
            <v>H26</v>
          </cell>
          <cell r="B2743" t="str">
            <v>写真</v>
          </cell>
          <cell r="D2743" t="str">
            <v>岸和田市上松町</v>
          </cell>
          <cell r="E2743">
            <v>81</v>
          </cell>
        </row>
        <row r="2744">
          <cell r="A2744" t="str">
            <v>H26</v>
          </cell>
          <cell r="B2744" t="str">
            <v>写真</v>
          </cell>
          <cell r="D2744" t="str">
            <v>岸和田市別所町</v>
          </cell>
          <cell r="E2744">
            <v>84</v>
          </cell>
        </row>
        <row r="2745">
          <cell r="A2745" t="str">
            <v>H26</v>
          </cell>
          <cell r="B2745" t="str">
            <v>写真</v>
          </cell>
          <cell r="D2745" t="str">
            <v>岸和田市小松里町</v>
          </cell>
          <cell r="E2745">
            <v>66</v>
          </cell>
        </row>
        <row r="2746">
          <cell r="A2746" t="str">
            <v>H26</v>
          </cell>
          <cell r="B2746" t="str">
            <v>写真</v>
          </cell>
          <cell r="D2746" t="str">
            <v>和泉市光明台</v>
          </cell>
          <cell r="E2746">
            <v>76</v>
          </cell>
        </row>
        <row r="2747">
          <cell r="A2747" t="str">
            <v>H26</v>
          </cell>
          <cell r="B2747" t="str">
            <v>写真</v>
          </cell>
          <cell r="D2747" t="str">
            <v>岸和田市稲葉町</v>
          </cell>
          <cell r="E2747">
            <v>71</v>
          </cell>
        </row>
        <row r="2748">
          <cell r="A2748" t="str">
            <v>H26</v>
          </cell>
          <cell r="B2748" t="str">
            <v>写真</v>
          </cell>
          <cell r="D2748" t="str">
            <v>和泉市光明台</v>
          </cell>
          <cell r="E2748">
            <v>78</v>
          </cell>
        </row>
        <row r="2749">
          <cell r="A2749" t="str">
            <v>H26</v>
          </cell>
          <cell r="B2749" t="str">
            <v>写真</v>
          </cell>
          <cell r="D2749" t="str">
            <v>和泉市のぞみ野</v>
          </cell>
          <cell r="E2749">
            <v>76</v>
          </cell>
        </row>
        <row r="2750">
          <cell r="A2750" t="str">
            <v>H26</v>
          </cell>
          <cell r="B2750" t="str">
            <v>写真</v>
          </cell>
          <cell r="D2750" t="str">
            <v>和泉市青葉台</v>
          </cell>
          <cell r="E2750">
            <v>62</v>
          </cell>
        </row>
        <row r="2751">
          <cell r="A2751" t="str">
            <v>H26</v>
          </cell>
          <cell r="B2751" t="str">
            <v>写真</v>
          </cell>
          <cell r="D2751" t="str">
            <v>和泉市のぞみ野</v>
          </cell>
          <cell r="E2751">
            <v>72</v>
          </cell>
        </row>
        <row r="2752">
          <cell r="A2752" t="str">
            <v>H26</v>
          </cell>
          <cell r="B2752" t="str">
            <v>写真</v>
          </cell>
          <cell r="D2752" t="str">
            <v>泉佐野市土丸</v>
          </cell>
          <cell r="E2752">
            <v>65</v>
          </cell>
        </row>
        <row r="2753">
          <cell r="A2753" t="str">
            <v>H26</v>
          </cell>
          <cell r="B2753" t="str">
            <v>写真</v>
          </cell>
          <cell r="D2753" t="str">
            <v>泉佐野市日根野</v>
          </cell>
          <cell r="E2753">
            <v>63</v>
          </cell>
        </row>
        <row r="2754">
          <cell r="A2754" t="str">
            <v>H26</v>
          </cell>
          <cell r="B2754" t="str">
            <v>写真</v>
          </cell>
          <cell r="D2754" t="str">
            <v>岸和田市東ヶ丘町</v>
          </cell>
          <cell r="E2754">
            <v>80</v>
          </cell>
        </row>
        <row r="2755">
          <cell r="A2755" t="str">
            <v>H26</v>
          </cell>
          <cell r="B2755" t="str">
            <v>写真</v>
          </cell>
          <cell r="D2755" t="str">
            <v>岸和田市上松町</v>
          </cell>
          <cell r="E2755">
            <v>55</v>
          </cell>
        </row>
        <row r="2756">
          <cell r="A2756" t="str">
            <v>H26</v>
          </cell>
          <cell r="B2756" t="str">
            <v>写真</v>
          </cell>
          <cell r="D2756" t="str">
            <v>岸和田市土生町</v>
          </cell>
          <cell r="E2756">
            <v>50</v>
          </cell>
        </row>
        <row r="2757">
          <cell r="A2757" t="str">
            <v>H26</v>
          </cell>
          <cell r="B2757" t="str">
            <v>写真</v>
          </cell>
          <cell r="D2757" t="str">
            <v>岸和田市下池田町</v>
          </cell>
          <cell r="E2757">
            <v>77</v>
          </cell>
        </row>
        <row r="2758">
          <cell r="A2758" t="str">
            <v>H26</v>
          </cell>
          <cell r="B2758" t="str">
            <v>写真</v>
          </cell>
          <cell r="D2758" t="str">
            <v>岸和田市下松町</v>
          </cell>
          <cell r="E2758">
            <v>63</v>
          </cell>
        </row>
        <row r="2759">
          <cell r="A2759" t="str">
            <v>H26</v>
          </cell>
          <cell r="B2759" t="str">
            <v>写真</v>
          </cell>
          <cell r="D2759" t="str">
            <v>岸和田市南町</v>
          </cell>
          <cell r="E2759">
            <v>71</v>
          </cell>
        </row>
        <row r="2760">
          <cell r="A2760" t="str">
            <v>H26</v>
          </cell>
          <cell r="B2760" t="str">
            <v>写真</v>
          </cell>
          <cell r="D2760" t="str">
            <v>高石市高師浜</v>
          </cell>
          <cell r="E2760">
            <v>78</v>
          </cell>
        </row>
        <row r="2761">
          <cell r="A2761" t="str">
            <v>H26</v>
          </cell>
          <cell r="B2761" t="str">
            <v>写真</v>
          </cell>
          <cell r="D2761" t="str">
            <v>泉佐野市葵町</v>
          </cell>
          <cell r="E2761">
            <v>77</v>
          </cell>
        </row>
        <row r="2762">
          <cell r="A2762" t="str">
            <v>H26</v>
          </cell>
          <cell r="B2762" t="str">
            <v>写真</v>
          </cell>
          <cell r="D2762" t="str">
            <v>岸和田市真上町</v>
          </cell>
          <cell r="E2762">
            <v>57</v>
          </cell>
        </row>
        <row r="2763">
          <cell r="A2763" t="str">
            <v>H26</v>
          </cell>
          <cell r="B2763" t="str">
            <v>写真</v>
          </cell>
          <cell r="D2763" t="str">
            <v>岸和田市下松町</v>
          </cell>
          <cell r="E2763">
            <v>61</v>
          </cell>
        </row>
        <row r="2764">
          <cell r="A2764" t="str">
            <v>H26</v>
          </cell>
          <cell r="B2764" t="str">
            <v>写真</v>
          </cell>
          <cell r="D2764" t="str">
            <v>岸和田市加守町</v>
          </cell>
          <cell r="E2764">
            <v>63</v>
          </cell>
        </row>
        <row r="2765">
          <cell r="A2765" t="str">
            <v>H26</v>
          </cell>
          <cell r="B2765" t="str">
            <v>俳画</v>
          </cell>
          <cell r="D2765" t="str">
            <v>泉北郡忠岡町忠岡中</v>
          </cell>
          <cell r="E2765">
            <v>69</v>
          </cell>
        </row>
        <row r="2766">
          <cell r="A2766" t="str">
            <v>H26</v>
          </cell>
          <cell r="B2766" t="str">
            <v>俳画</v>
          </cell>
          <cell r="D2766" t="str">
            <v>岸和田市吉井町</v>
          </cell>
          <cell r="E2766">
            <v>89</v>
          </cell>
        </row>
        <row r="2767">
          <cell r="A2767" t="str">
            <v>H26</v>
          </cell>
          <cell r="B2767" t="str">
            <v>俳画</v>
          </cell>
          <cell r="D2767" t="str">
            <v>岸和田市吉井町</v>
          </cell>
          <cell r="E2767">
            <v>80</v>
          </cell>
        </row>
        <row r="2768">
          <cell r="A2768" t="str">
            <v>H26</v>
          </cell>
          <cell r="B2768" t="str">
            <v>俳画</v>
          </cell>
          <cell r="D2768" t="str">
            <v>泉佐野市葵町</v>
          </cell>
          <cell r="E2768">
            <v>68</v>
          </cell>
        </row>
        <row r="2769">
          <cell r="A2769" t="str">
            <v>H26</v>
          </cell>
          <cell r="B2769" t="str">
            <v>俳画</v>
          </cell>
          <cell r="D2769" t="str">
            <v>岸和田市磯上町</v>
          </cell>
          <cell r="E2769">
            <v>67</v>
          </cell>
        </row>
        <row r="2770">
          <cell r="A2770" t="str">
            <v>H26</v>
          </cell>
          <cell r="B2770" t="str">
            <v>俳画</v>
          </cell>
          <cell r="D2770" t="str">
            <v>岸和田市野田町</v>
          </cell>
          <cell r="E2770">
            <v>73</v>
          </cell>
        </row>
        <row r="2771">
          <cell r="A2771" t="str">
            <v>H26</v>
          </cell>
          <cell r="B2771" t="str">
            <v>俳画</v>
          </cell>
          <cell r="D2771" t="str">
            <v>岸和田市野田町</v>
          </cell>
          <cell r="E2771">
            <v>78</v>
          </cell>
        </row>
        <row r="2772">
          <cell r="A2772" t="str">
            <v>H26</v>
          </cell>
          <cell r="B2772" t="str">
            <v>俳画</v>
          </cell>
          <cell r="D2772" t="str">
            <v>岸和田市野田町</v>
          </cell>
          <cell r="E2772">
            <v>79</v>
          </cell>
        </row>
        <row r="2773">
          <cell r="A2773" t="str">
            <v>H26</v>
          </cell>
          <cell r="B2773" t="str">
            <v>俳画</v>
          </cell>
          <cell r="D2773" t="str">
            <v>岸和田市野田町</v>
          </cell>
          <cell r="E2773">
            <v>83</v>
          </cell>
        </row>
        <row r="2774">
          <cell r="A2774" t="str">
            <v>H26</v>
          </cell>
          <cell r="B2774" t="str">
            <v>俳画</v>
          </cell>
          <cell r="D2774" t="str">
            <v>岸和田市八阪町</v>
          </cell>
          <cell r="E2774">
            <v>67</v>
          </cell>
        </row>
        <row r="2775">
          <cell r="A2775" t="str">
            <v>H26</v>
          </cell>
          <cell r="B2775" t="str">
            <v>俳画</v>
          </cell>
          <cell r="D2775" t="str">
            <v>岸和田市今木町</v>
          </cell>
          <cell r="E2775">
            <v>70</v>
          </cell>
        </row>
        <row r="2776">
          <cell r="A2776" t="str">
            <v>H26</v>
          </cell>
          <cell r="B2776" t="str">
            <v>俳画</v>
          </cell>
          <cell r="D2776" t="str">
            <v>岸和田市東ヶ丘町</v>
          </cell>
          <cell r="E2776">
            <v>82</v>
          </cell>
        </row>
        <row r="2777">
          <cell r="A2777" t="str">
            <v>H26</v>
          </cell>
          <cell r="B2777" t="str">
            <v>俳画</v>
          </cell>
          <cell r="D2777" t="str">
            <v>和泉市唐国町</v>
          </cell>
          <cell r="E2777">
            <v>70</v>
          </cell>
        </row>
        <row r="2778">
          <cell r="A2778" t="str">
            <v>H26</v>
          </cell>
          <cell r="B2778" t="str">
            <v>俳画</v>
          </cell>
          <cell r="D2778" t="str">
            <v>岸和田市岡山町</v>
          </cell>
          <cell r="E2778">
            <v>73</v>
          </cell>
        </row>
        <row r="2779">
          <cell r="A2779" t="str">
            <v>H26</v>
          </cell>
          <cell r="B2779" t="str">
            <v>俳画</v>
          </cell>
          <cell r="D2779" t="str">
            <v>岸和田市岡山町</v>
          </cell>
          <cell r="E2779">
            <v>66</v>
          </cell>
        </row>
        <row r="2780">
          <cell r="A2780" t="str">
            <v>H26</v>
          </cell>
          <cell r="B2780" t="str">
            <v>俳画</v>
          </cell>
          <cell r="D2780" t="str">
            <v>岸和田市吉井町</v>
          </cell>
          <cell r="E2780">
            <v>55</v>
          </cell>
        </row>
        <row r="2781">
          <cell r="A2781" t="str">
            <v>H26</v>
          </cell>
          <cell r="B2781" t="str">
            <v>俳画</v>
          </cell>
          <cell r="D2781" t="str">
            <v>岸和田市別所町</v>
          </cell>
          <cell r="E2781">
            <v>77</v>
          </cell>
        </row>
        <row r="2782">
          <cell r="A2782" t="str">
            <v>H26</v>
          </cell>
          <cell r="B2782" t="str">
            <v>俳画</v>
          </cell>
          <cell r="D2782" t="str">
            <v>泉北郡忠岡町忠岡南</v>
          </cell>
          <cell r="E2782">
            <v>72</v>
          </cell>
        </row>
        <row r="2783">
          <cell r="A2783" t="str">
            <v>H26</v>
          </cell>
          <cell r="B2783" t="str">
            <v>俳画</v>
          </cell>
          <cell r="D2783" t="str">
            <v>岸和田市磯上町</v>
          </cell>
          <cell r="E2783">
            <v>60</v>
          </cell>
        </row>
        <row r="2784">
          <cell r="A2784" t="str">
            <v>H26</v>
          </cell>
          <cell r="B2784" t="str">
            <v>俳画</v>
          </cell>
          <cell r="D2784" t="str">
            <v>泉北郡忠岡町高月北</v>
          </cell>
          <cell r="E2784">
            <v>64</v>
          </cell>
        </row>
        <row r="2785">
          <cell r="A2785" t="str">
            <v>H26</v>
          </cell>
          <cell r="B2785" t="str">
            <v>俳画</v>
          </cell>
          <cell r="D2785" t="str">
            <v>岸和田市松風町</v>
          </cell>
          <cell r="E2785">
            <v>70</v>
          </cell>
        </row>
        <row r="2786">
          <cell r="A2786" t="str">
            <v>H26</v>
          </cell>
          <cell r="B2786" t="str">
            <v>俳画</v>
          </cell>
          <cell r="D2786" t="str">
            <v>泉北郡忠岡町高月南</v>
          </cell>
          <cell r="E2786">
            <v>72</v>
          </cell>
        </row>
        <row r="2787">
          <cell r="A2787" t="str">
            <v>H26</v>
          </cell>
          <cell r="B2787" t="str">
            <v>俳画</v>
          </cell>
          <cell r="D2787" t="str">
            <v>貝塚市北町</v>
          </cell>
          <cell r="E2787">
            <v>76</v>
          </cell>
        </row>
        <row r="2788">
          <cell r="A2788" t="str">
            <v>H27</v>
          </cell>
          <cell r="B2788" t="str">
            <v>洋画</v>
          </cell>
          <cell r="D2788" t="str">
            <v>岸和田市西之内町</v>
          </cell>
          <cell r="E2788">
            <v>70</v>
          </cell>
        </row>
        <row r="2789">
          <cell r="A2789" t="str">
            <v>H27</v>
          </cell>
          <cell r="B2789" t="str">
            <v>洋画</v>
          </cell>
          <cell r="D2789" t="str">
            <v>泉南郡岬町淡輪</v>
          </cell>
          <cell r="E2789">
            <v>72</v>
          </cell>
        </row>
        <row r="2790">
          <cell r="A2790" t="str">
            <v>H27</v>
          </cell>
          <cell r="B2790" t="str">
            <v>洋画</v>
          </cell>
          <cell r="D2790" t="str">
            <v>岸和田市東ヶ丘町</v>
          </cell>
          <cell r="E2790">
            <v>71</v>
          </cell>
        </row>
        <row r="2791">
          <cell r="A2791" t="str">
            <v>H27</v>
          </cell>
          <cell r="B2791" t="str">
            <v>洋画</v>
          </cell>
          <cell r="D2791" t="str">
            <v>岸和田市東ヶ丘町</v>
          </cell>
          <cell r="E2791">
            <v>70</v>
          </cell>
        </row>
        <row r="2792">
          <cell r="A2792" t="str">
            <v>H27</v>
          </cell>
          <cell r="B2792" t="str">
            <v>洋画</v>
          </cell>
          <cell r="D2792" t="str">
            <v>和泉市伯太町</v>
          </cell>
          <cell r="E2792">
            <v>66</v>
          </cell>
        </row>
        <row r="2793">
          <cell r="A2793" t="str">
            <v>H27</v>
          </cell>
          <cell r="B2793" t="str">
            <v>洋画</v>
          </cell>
          <cell r="D2793" t="str">
            <v>泉南郡熊取町山の手台</v>
          </cell>
          <cell r="E2793">
            <v>73</v>
          </cell>
        </row>
        <row r="2794">
          <cell r="A2794" t="str">
            <v>H27</v>
          </cell>
          <cell r="B2794" t="str">
            <v>洋画</v>
          </cell>
          <cell r="D2794" t="str">
            <v>岸和田市内畑町</v>
          </cell>
          <cell r="E2794">
            <v>66</v>
          </cell>
        </row>
        <row r="2795">
          <cell r="A2795" t="str">
            <v>H27</v>
          </cell>
          <cell r="B2795" t="str">
            <v>洋画</v>
          </cell>
          <cell r="D2795" t="str">
            <v>阪南市箱作</v>
          </cell>
          <cell r="E2795">
            <v>72</v>
          </cell>
        </row>
        <row r="2796">
          <cell r="A2796" t="str">
            <v>H27</v>
          </cell>
          <cell r="B2796" t="str">
            <v>洋画</v>
          </cell>
          <cell r="D2796" t="str">
            <v>岸和田市池尻町</v>
          </cell>
          <cell r="E2796">
            <v>67</v>
          </cell>
        </row>
        <row r="2797">
          <cell r="A2797" t="str">
            <v>H27</v>
          </cell>
          <cell r="B2797" t="str">
            <v>洋画</v>
          </cell>
          <cell r="D2797" t="str">
            <v>阪南市舞</v>
          </cell>
          <cell r="E2797">
            <v>72</v>
          </cell>
        </row>
        <row r="2798">
          <cell r="A2798" t="str">
            <v>H27</v>
          </cell>
          <cell r="B2798" t="str">
            <v>洋画</v>
          </cell>
          <cell r="D2798" t="str">
            <v>貝塚市久保</v>
          </cell>
          <cell r="E2798">
            <v>67</v>
          </cell>
        </row>
        <row r="2799">
          <cell r="A2799" t="str">
            <v>H27</v>
          </cell>
          <cell r="B2799" t="str">
            <v>洋画</v>
          </cell>
          <cell r="D2799" t="str">
            <v>岸和田市池尻町</v>
          </cell>
          <cell r="E2799">
            <v>75</v>
          </cell>
        </row>
        <row r="2800">
          <cell r="A2800" t="str">
            <v>H27</v>
          </cell>
          <cell r="B2800" t="str">
            <v>洋画</v>
          </cell>
          <cell r="D2800" t="str">
            <v>岸和田市上松町</v>
          </cell>
          <cell r="E2800">
            <v>74</v>
          </cell>
        </row>
        <row r="2801">
          <cell r="A2801" t="str">
            <v>H27</v>
          </cell>
          <cell r="B2801" t="str">
            <v>洋画</v>
          </cell>
          <cell r="D2801" t="str">
            <v>和泉市久井町</v>
          </cell>
          <cell r="E2801">
            <v>70</v>
          </cell>
        </row>
        <row r="2802">
          <cell r="A2802" t="str">
            <v>H27</v>
          </cell>
          <cell r="B2802" t="str">
            <v>洋画</v>
          </cell>
          <cell r="D2802" t="str">
            <v>岸和田市荒木町</v>
          </cell>
          <cell r="E2802">
            <v>81</v>
          </cell>
        </row>
        <row r="2803">
          <cell r="A2803" t="str">
            <v>H27</v>
          </cell>
          <cell r="B2803" t="str">
            <v>洋画</v>
          </cell>
          <cell r="D2803" t="str">
            <v>阪南市舞</v>
          </cell>
          <cell r="E2803">
            <v>65</v>
          </cell>
        </row>
        <row r="2804">
          <cell r="A2804" t="str">
            <v>H27</v>
          </cell>
          <cell r="B2804" t="str">
            <v>洋画</v>
          </cell>
          <cell r="D2804" t="str">
            <v>岸和田市並松町</v>
          </cell>
          <cell r="E2804">
            <v>77</v>
          </cell>
        </row>
        <row r="2805">
          <cell r="A2805" t="str">
            <v>H27</v>
          </cell>
          <cell r="B2805" t="str">
            <v>洋画</v>
          </cell>
          <cell r="D2805" t="str">
            <v>和泉市和気町</v>
          </cell>
          <cell r="E2805">
            <v>63</v>
          </cell>
        </row>
        <row r="2806">
          <cell r="A2806" t="str">
            <v>H27</v>
          </cell>
          <cell r="B2806" t="str">
            <v>洋画</v>
          </cell>
          <cell r="D2806" t="str">
            <v>泉南市新家</v>
          </cell>
          <cell r="E2806">
            <v>70</v>
          </cell>
        </row>
        <row r="2807">
          <cell r="A2807" t="str">
            <v>H27</v>
          </cell>
          <cell r="B2807" t="str">
            <v>洋画</v>
          </cell>
          <cell r="D2807" t="str">
            <v>岸和田市下池田町</v>
          </cell>
          <cell r="E2807">
            <v>82</v>
          </cell>
        </row>
        <row r="2808">
          <cell r="A2808" t="str">
            <v>H27</v>
          </cell>
          <cell r="B2808" t="str">
            <v>洋画</v>
          </cell>
          <cell r="D2808" t="str">
            <v>和泉市光明台</v>
          </cell>
          <cell r="E2808">
            <v>71</v>
          </cell>
        </row>
        <row r="2809">
          <cell r="A2809" t="str">
            <v>H27</v>
          </cell>
          <cell r="B2809" t="str">
            <v>洋画</v>
          </cell>
          <cell r="D2809" t="str">
            <v>岸和田市今木町</v>
          </cell>
          <cell r="E2809">
            <v>74</v>
          </cell>
        </row>
        <row r="2810">
          <cell r="A2810" t="str">
            <v>H27</v>
          </cell>
          <cell r="B2810" t="str">
            <v>洋画</v>
          </cell>
          <cell r="D2810" t="str">
            <v>岸和田市上松町</v>
          </cell>
          <cell r="E2810">
            <v>76</v>
          </cell>
        </row>
        <row r="2811">
          <cell r="A2811" t="str">
            <v>H27</v>
          </cell>
          <cell r="B2811" t="str">
            <v>洋画</v>
          </cell>
          <cell r="D2811" t="str">
            <v>岸和田市八阪町</v>
          </cell>
          <cell r="E2811">
            <v>65</v>
          </cell>
        </row>
        <row r="2812">
          <cell r="A2812" t="str">
            <v>H27</v>
          </cell>
          <cell r="B2812" t="str">
            <v>洋画</v>
          </cell>
          <cell r="D2812" t="str">
            <v>岸和田市流木町</v>
          </cell>
          <cell r="E2812">
            <v>66</v>
          </cell>
        </row>
        <row r="2813">
          <cell r="A2813" t="str">
            <v>H27</v>
          </cell>
          <cell r="B2813" t="str">
            <v>洋画</v>
          </cell>
          <cell r="D2813" t="str">
            <v>大阪市天王寺区四天王寺</v>
          </cell>
          <cell r="E2813">
            <v>70</v>
          </cell>
        </row>
        <row r="2814">
          <cell r="A2814" t="str">
            <v>H27</v>
          </cell>
          <cell r="B2814" t="str">
            <v>洋画</v>
          </cell>
          <cell r="D2814" t="str">
            <v>岸和田市内畑町</v>
          </cell>
          <cell r="E2814">
            <v>70</v>
          </cell>
        </row>
        <row r="2815">
          <cell r="A2815" t="str">
            <v>H27</v>
          </cell>
          <cell r="B2815" t="str">
            <v>洋画</v>
          </cell>
          <cell r="D2815" t="str">
            <v>岸和田市尾生町</v>
          </cell>
          <cell r="E2815">
            <v>68</v>
          </cell>
        </row>
        <row r="2816">
          <cell r="A2816" t="str">
            <v>H27</v>
          </cell>
          <cell r="B2816" t="str">
            <v>洋画</v>
          </cell>
          <cell r="D2816" t="str">
            <v>阪南市光陽台</v>
          </cell>
          <cell r="E2816">
            <v>61</v>
          </cell>
        </row>
        <row r="2817">
          <cell r="A2817" t="str">
            <v>H27</v>
          </cell>
          <cell r="B2817" t="str">
            <v>洋画</v>
          </cell>
          <cell r="D2817" t="str">
            <v>岸和田市門前町</v>
          </cell>
          <cell r="E2817">
            <v>73</v>
          </cell>
        </row>
        <row r="2818">
          <cell r="A2818" t="str">
            <v>H27</v>
          </cell>
          <cell r="B2818" t="str">
            <v>洋画</v>
          </cell>
          <cell r="D2818" t="str">
            <v>和泉市肥子町</v>
          </cell>
          <cell r="E2818">
            <v>73</v>
          </cell>
        </row>
        <row r="2819">
          <cell r="A2819" t="str">
            <v>H27</v>
          </cell>
          <cell r="B2819" t="str">
            <v>洋画</v>
          </cell>
          <cell r="D2819" t="str">
            <v>和泉市池上町</v>
          </cell>
          <cell r="E2819">
            <v>62</v>
          </cell>
        </row>
        <row r="2820">
          <cell r="A2820" t="str">
            <v>H27</v>
          </cell>
          <cell r="B2820" t="str">
            <v>洋画</v>
          </cell>
          <cell r="D2820" t="str">
            <v>泉大津市松之浜町</v>
          </cell>
          <cell r="E2820">
            <v>59</v>
          </cell>
        </row>
        <row r="2821">
          <cell r="A2821" t="str">
            <v>H27</v>
          </cell>
          <cell r="B2821" t="str">
            <v>洋画</v>
          </cell>
          <cell r="D2821" t="str">
            <v>泉南郡熊取町山の手台</v>
          </cell>
          <cell r="E2821">
            <v>67</v>
          </cell>
        </row>
        <row r="2822">
          <cell r="A2822" t="str">
            <v>H27</v>
          </cell>
          <cell r="B2822" t="str">
            <v>洋画</v>
          </cell>
          <cell r="D2822" t="str">
            <v>泉大津市寿町</v>
          </cell>
          <cell r="E2822">
            <v>73</v>
          </cell>
        </row>
        <row r="2823">
          <cell r="A2823" t="str">
            <v>H27</v>
          </cell>
          <cell r="B2823" t="str">
            <v>洋画</v>
          </cell>
          <cell r="D2823" t="str">
            <v>泉大津市豊中</v>
          </cell>
          <cell r="E2823">
            <v>73</v>
          </cell>
        </row>
        <row r="2824">
          <cell r="A2824" t="str">
            <v>H27</v>
          </cell>
          <cell r="B2824" t="str">
            <v>洋画</v>
          </cell>
          <cell r="D2824" t="str">
            <v>岸和田市尾生町</v>
          </cell>
          <cell r="E2824">
            <v>70</v>
          </cell>
        </row>
        <row r="2825">
          <cell r="A2825" t="str">
            <v>H27</v>
          </cell>
          <cell r="B2825" t="str">
            <v>洋画</v>
          </cell>
          <cell r="D2825" t="str">
            <v>岸和田市加守町</v>
          </cell>
          <cell r="E2825">
            <v>78</v>
          </cell>
        </row>
        <row r="2826">
          <cell r="A2826" t="str">
            <v>H27</v>
          </cell>
          <cell r="B2826" t="str">
            <v>洋画</v>
          </cell>
          <cell r="D2826" t="str">
            <v>岸和田市土生町</v>
          </cell>
          <cell r="E2826">
            <v>66</v>
          </cell>
        </row>
        <row r="2827">
          <cell r="A2827" t="str">
            <v>H27</v>
          </cell>
          <cell r="B2827" t="str">
            <v>洋画</v>
          </cell>
          <cell r="D2827" t="str">
            <v>岸和田市河合町</v>
          </cell>
          <cell r="E2827">
            <v>57</v>
          </cell>
        </row>
        <row r="2828">
          <cell r="A2828" t="str">
            <v>H27</v>
          </cell>
          <cell r="B2828" t="str">
            <v>洋画</v>
          </cell>
          <cell r="D2828" t="str">
            <v>貝塚市中</v>
          </cell>
          <cell r="E2828">
            <v>65</v>
          </cell>
        </row>
        <row r="2829">
          <cell r="A2829" t="str">
            <v>H27</v>
          </cell>
          <cell r="B2829" t="str">
            <v>洋画</v>
          </cell>
          <cell r="D2829" t="str">
            <v>阪南市舞</v>
          </cell>
          <cell r="E2829">
            <v>70</v>
          </cell>
        </row>
        <row r="2830">
          <cell r="A2830" t="str">
            <v>H27</v>
          </cell>
          <cell r="B2830" t="str">
            <v>洋画</v>
          </cell>
          <cell r="D2830" t="str">
            <v>岸和田市上松町</v>
          </cell>
          <cell r="E2830">
            <v>40</v>
          </cell>
        </row>
        <row r="2831">
          <cell r="A2831" t="str">
            <v>H27</v>
          </cell>
          <cell r="B2831" t="str">
            <v>洋画</v>
          </cell>
          <cell r="D2831" t="str">
            <v>阪南市桃の木台</v>
          </cell>
          <cell r="E2831">
            <v>65</v>
          </cell>
        </row>
        <row r="2832">
          <cell r="A2832" t="str">
            <v>H27</v>
          </cell>
          <cell r="B2832" t="str">
            <v>洋画</v>
          </cell>
          <cell r="D2832" t="str">
            <v>阪南市自然田</v>
          </cell>
          <cell r="E2832">
            <v>76</v>
          </cell>
        </row>
        <row r="2833">
          <cell r="A2833" t="str">
            <v>H27</v>
          </cell>
          <cell r="B2833" t="str">
            <v>洋画</v>
          </cell>
          <cell r="D2833" t="str">
            <v>岸和田市池尻町</v>
          </cell>
          <cell r="E2833">
            <v>72</v>
          </cell>
        </row>
        <row r="2834">
          <cell r="A2834" t="str">
            <v>H27</v>
          </cell>
          <cell r="B2834" t="str">
            <v>洋画</v>
          </cell>
          <cell r="D2834" t="str">
            <v>岸和田市下野町</v>
          </cell>
          <cell r="E2834">
            <v>63</v>
          </cell>
        </row>
        <row r="2835">
          <cell r="A2835" t="str">
            <v>H27</v>
          </cell>
          <cell r="B2835" t="str">
            <v>洋画</v>
          </cell>
          <cell r="D2835" t="str">
            <v>和泉市山荘町</v>
          </cell>
          <cell r="E2835">
            <v>72</v>
          </cell>
        </row>
        <row r="2836">
          <cell r="A2836" t="str">
            <v>H27</v>
          </cell>
          <cell r="B2836" t="str">
            <v>洋画</v>
          </cell>
          <cell r="D2836" t="str">
            <v>東京都武蔵村山市学園</v>
          </cell>
          <cell r="E2836">
            <v>75</v>
          </cell>
        </row>
        <row r="2837">
          <cell r="A2837" t="str">
            <v>H27</v>
          </cell>
          <cell r="B2837" t="str">
            <v>洋画</v>
          </cell>
          <cell r="D2837" t="str">
            <v>堺市西区浜寺南町</v>
          </cell>
          <cell r="E2837">
            <v>60</v>
          </cell>
        </row>
        <row r="2838">
          <cell r="A2838" t="str">
            <v>H27</v>
          </cell>
          <cell r="B2838" t="str">
            <v>洋画</v>
          </cell>
          <cell r="D2838" t="str">
            <v>阪南市緑ヶ丘</v>
          </cell>
          <cell r="E2838">
            <v>58</v>
          </cell>
        </row>
        <row r="2839">
          <cell r="A2839" t="str">
            <v>H27</v>
          </cell>
          <cell r="B2839" t="str">
            <v>洋画</v>
          </cell>
          <cell r="D2839" t="str">
            <v>岸和田市畑町</v>
          </cell>
          <cell r="E2839">
            <v>71</v>
          </cell>
        </row>
        <row r="2840">
          <cell r="A2840" t="str">
            <v>H27</v>
          </cell>
          <cell r="B2840" t="str">
            <v>洋画</v>
          </cell>
          <cell r="D2840" t="str">
            <v>岸和田市上松町</v>
          </cell>
          <cell r="E2840">
            <v>64</v>
          </cell>
        </row>
        <row r="2841">
          <cell r="A2841" t="str">
            <v>H27</v>
          </cell>
          <cell r="B2841" t="str">
            <v>洋画</v>
          </cell>
          <cell r="D2841" t="str">
            <v>泉南市信達市場</v>
          </cell>
          <cell r="E2841">
            <v>66</v>
          </cell>
        </row>
        <row r="2842">
          <cell r="A2842" t="str">
            <v>H27</v>
          </cell>
          <cell r="B2842" t="str">
            <v>洋画</v>
          </cell>
          <cell r="D2842" t="str">
            <v>和泉市上町</v>
          </cell>
          <cell r="E2842">
            <v>73</v>
          </cell>
        </row>
        <row r="2843">
          <cell r="A2843" t="str">
            <v>H27</v>
          </cell>
          <cell r="B2843" t="str">
            <v>洋画</v>
          </cell>
          <cell r="D2843" t="str">
            <v>枚方市黄金野</v>
          </cell>
          <cell r="E2843">
            <v>85</v>
          </cell>
        </row>
        <row r="2844">
          <cell r="A2844" t="str">
            <v>H27</v>
          </cell>
          <cell r="B2844" t="str">
            <v>洋画</v>
          </cell>
          <cell r="D2844" t="str">
            <v>堺市中区福田</v>
          </cell>
          <cell r="E2844">
            <v>78</v>
          </cell>
        </row>
        <row r="2845">
          <cell r="A2845" t="str">
            <v>H27</v>
          </cell>
          <cell r="B2845" t="str">
            <v>洋画</v>
          </cell>
          <cell r="D2845" t="str">
            <v>岸和田市葛城町</v>
          </cell>
          <cell r="E2845">
            <v>86</v>
          </cell>
        </row>
        <row r="2846">
          <cell r="A2846" t="str">
            <v>H27</v>
          </cell>
          <cell r="B2846" t="str">
            <v>洋画</v>
          </cell>
          <cell r="D2846" t="str">
            <v>岸和田市大町</v>
          </cell>
          <cell r="E2846">
            <v>71</v>
          </cell>
        </row>
        <row r="2847">
          <cell r="A2847" t="str">
            <v>H27</v>
          </cell>
          <cell r="B2847" t="str">
            <v>洋画</v>
          </cell>
          <cell r="D2847" t="str">
            <v>岸和田市加守町</v>
          </cell>
          <cell r="E2847">
            <v>78</v>
          </cell>
        </row>
        <row r="2848">
          <cell r="A2848" t="str">
            <v>H27</v>
          </cell>
          <cell r="B2848" t="str">
            <v>洋画</v>
          </cell>
          <cell r="D2848" t="str">
            <v>岸和田市加守町</v>
          </cell>
          <cell r="E2848">
            <v>73</v>
          </cell>
        </row>
        <row r="2849">
          <cell r="A2849" t="str">
            <v>H27</v>
          </cell>
          <cell r="B2849" t="str">
            <v>洋画</v>
          </cell>
          <cell r="D2849" t="str">
            <v>岸和田市葛城町</v>
          </cell>
          <cell r="E2849">
            <v>82</v>
          </cell>
        </row>
        <row r="2850">
          <cell r="A2850" t="str">
            <v>H27</v>
          </cell>
          <cell r="B2850" t="str">
            <v>洋画</v>
          </cell>
          <cell r="D2850" t="str">
            <v>岸和田市池尻町</v>
          </cell>
          <cell r="E2850">
            <v>75</v>
          </cell>
        </row>
        <row r="2851">
          <cell r="A2851" t="str">
            <v>H27</v>
          </cell>
          <cell r="B2851" t="str">
            <v>洋画</v>
          </cell>
          <cell r="D2851" t="str">
            <v>泉大津市森町</v>
          </cell>
          <cell r="E2851">
            <v>75</v>
          </cell>
        </row>
        <row r="2852">
          <cell r="A2852" t="str">
            <v>H27</v>
          </cell>
          <cell r="B2852" t="str">
            <v>洋画</v>
          </cell>
          <cell r="D2852" t="str">
            <v>泉佐野市中庄</v>
          </cell>
          <cell r="E2852">
            <v>69</v>
          </cell>
        </row>
        <row r="2853">
          <cell r="A2853" t="str">
            <v>H27</v>
          </cell>
          <cell r="B2853" t="str">
            <v>洋画</v>
          </cell>
          <cell r="D2853" t="str">
            <v>岸和田市田治米町</v>
          </cell>
          <cell r="E2853">
            <v>76</v>
          </cell>
        </row>
        <row r="2854">
          <cell r="A2854" t="str">
            <v>H27</v>
          </cell>
          <cell r="B2854" t="str">
            <v>洋画</v>
          </cell>
          <cell r="D2854" t="str">
            <v>岸和田市稲葉町</v>
          </cell>
          <cell r="E2854">
            <v>67</v>
          </cell>
        </row>
        <row r="2855">
          <cell r="A2855" t="str">
            <v>H27</v>
          </cell>
          <cell r="B2855" t="str">
            <v>洋画</v>
          </cell>
          <cell r="D2855" t="str">
            <v>岸和田市土生滝町</v>
          </cell>
          <cell r="E2855">
            <v>61</v>
          </cell>
        </row>
        <row r="2856">
          <cell r="A2856" t="str">
            <v>H27</v>
          </cell>
          <cell r="B2856" t="str">
            <v>洋画</v>
          </cell>
          <cell r="D2856" t="str">
            <v>泉北郡忠岡町忠岡中</v>
          </cell>
          <cell r="E2856">
            <v>73</v>
          </cell>
        </row>
        <row r="2857">
          <cell r="A2857" t="str">
            <v>H27</v>
          </cell>
          <cell r="B2857" t="str">
            <v>洋画</v>
          </cell>
          <cell r="D2857" t="str">
            <v>岸和田市稲葉町</v>
          </cell>
          <cell r="E2857">
            <v>62</v>
          </cell>
        </row>
        <row r="2858">
          <cell r="A2858" t="str">
            <v>H27</v>
          </cell>
          <cell r="B2858" t="str">
            <v>洋画</v>
          </cell>
          <cell r="D2858" t="str">
            <v>和泉市唐国町</v>
          </cell>
          <cell r="E2858">
            <v>75</v>
          </cell>
        </row>
        <row r="2859">
          <cell r="A2859" t="str">
            <v>H27</v>
          </cell>
          <cell r="B2859" t="str">
            <v>洋画</v>
          </cell>
          <cell r="D2859" t="str">
            <v>阪南市鳥取</v>
          </cell>
          <cell r="E2859">
            <v>64</v>
          </cell>
        </row>
        <row r="2860">
          <cell r="A2860" t="str">
            <v>H27</v>
          </cell>
          <cell r="B2860" t="str">
            <v>洋画</v>
          </cell>
          <cell r="D2860" t="str">
            <v>泉大津市二田町</v>
          </cell>
          <cell r="E2860">
            <v>60</v>
          </cell>
        </row>
        <row r="2861">
          <cell r="A2861" t="str">
            <v>H27</v>
          </cell>
          <cell r="B2861" t="str">
            <v>洋画</v>
          </cell>
          <cell r="D2861" t="str">
            <v>泉南郡熊取町山の手台</v>
          </cell>
          <cell r="E2861">
            <v>79</v>
          </cell>
        </row>
        <row r="2862">
          <cell r="A2862" t="str">
            <v>H27</v>
          </cell>
          <cell r="B2862" t="str">
            <v>洋画</v>
          </cell>
          <cell r="D2862" t="str">
            <v>泉南郡熊取町桜が丘</v>
          </cell>
          <cell r="E2862">
            <v>75</v>
          </cell>
        </row>
        <row r="2863">
          <cell r="A2863" t="str">
            <v>H27</v>
          </cell>
          <cell r="B2863" t="str">
            <v>洋画</v>
          </cell>
          <cell r="D2863" t="str">
            <v>和泉市北田中町</v>
          </cell>
          <cell r="E2863">
            <v>67</v>
          </cell>
        </row>
        <row r="2864">
          <cell r="A2864" t="str">
            <v>H27</v>
          </cell>
          <cell r="B2864" t="str">
            <v>洋画</v>
          </cell>
          <cell r="D2864" t="str">
            <v>岸和田市尾生町</v>
          </cell>
          <cell r="E2864">
            <v>54</v>
          </cell>
        </row>
        <row r="2865">
          <cell r="A2865" t="str">
            <v>H27</v>
          </cell>
          <cell r="B2865" t="str">
            <v>洋画</v>
          </cell>
          <cell r="D2865" t="str">
            <v>阪南市さつき台</v>
          </cell>
          <cell r="E2865">
            <v>64</v>
          </cell>
        </row>
        <row r="2866">
          <cell r="A2866" t="str">
            <v>H27</v>
          </cell>
          <cell r="B2866" t="str">
            <v>洋画</v>
          </cell>
          <cell r="D2866" t="str">
            <v>泉南郡熊取町五月ケ丘</v>
          </cell>
          <cell r="E2866">
            <v>75</v>
          </cell>
        </row>
        <row r="2867">
          <cell r="A2867" t="str">
            <v>H27</v>
          </cell>
          <cell r="B2867" t="str">
            <v>洋画</v>
          </cell>
          <cell r="D2867" t="str">
            <v>堺市堺区戎之町東</v>
          </cell>
          <cell r="E2867">
            <v>67</v>
          </cell>
        </row>
        <row r="2868">
          <cell r="A2868" t="str">
            <v>H27</v>
          </cell>
          <cell r="B2868" t="str">
            <v>洋画</v>
          </cell>
          <cell r="D2868" t="str">
            <v>岸和田市東ヶ丘町</v>
          </cell>
          <cell r="E2868">
            <v>64</v>
          </cell>
        </row>
        <row r="2869">
          <cell r="A2869" t="str">
            <v>H27</v>
          </cell>
          <cell r="B2869" t="str">
            <v>洋画</v>
          </cell>
          <cell r="D2869" t="str">
            <v>貝塚市石才</v>
          </cell>
          <cell r="E2869">
            <v>66</v>
          </cell>
        </row>
        <row r="2870">
          <cell r="A2870" t="str">
            <v>H27</v>
          </cell>
          <cell r="B2870" t="str">
            <v>洋画</v>
          </cell>
          <cell r="D2870" t="str">
            <v>泉大津市我孫子</v>
          </cell>
          <cell r="E2870">
            <v>74</v>
          </cell>
        </row>
        <row r="2871">
          <cell r="A2871" t="str">
            <v>H27</v>
          </cell>
          <cell r="B2871" t="str">
            <v>洋画</v>
          </cell>
          <cell r="D2871" t="str">
            <v>泉南郡熊取町五門東</v>
          </cell>
          <cell r="E2871">
            <v>72</v>
          </cell>
        </row>
        <row r="2872">
          <cell r="A2872" t="str">
            <v>H27</v>
          </cell>
          <cell r="B2872" t="str">
            <v>洋画</v>
          </cell>
          <cell r="D2872" t="str">
            <v>岸和田市下野町</v>
          </cell>
          <cell r="E2872">
            <v>79</v>
          </cell>
        </row>
        <row r="2873">
          <cell r="A2873" t="str">
            <v>H27</v>
          </cell>
          <cell r="B2873" t="str">
            <v>洋画</v>
          </cell>
          <cell r="D2873" t="str">
            <v>阪南市鳥取中</v>
          </cell>
          <cell r="E2873">
            <v>77</v>
          </cell>
        </row>
        <row r="2874">
          <cell r="A2874" t="str">
            <v>H27</v>
          </cell>
          <cell r="B2874" t="str">
            <v>洋画</v>
          </cell>
          <cell r="D2874" t="str">
            <v>泉南郡熊取町小垣内</v>
          </cell>
          <cell r="E2874">
            <v>79</v>
          </cell>
        </row>
        <row r="2875">
          <cell r="A2875" t="str">
            <v>H27</v>
          </cell>
          <cell r="B2875" t="str">
            <v>洋画</v>
          </cell>
          <cell r="D2875" t="str">
            <v>高石市取石</v>
          </cell>
          <cell r="E2875">
            <v>65</v>
          </cell>
        </row>
        <row r="2876">
          <cell r="A2876" t="str">
            <v>H27</v>
          </cell>
          <cell r="B2876" t="str">
            <v>洋画</v>
          </cell>
          <cell r="D2876" t="str">
            <v>泉大津市末広町</v>
          </cell>
          <cell r="E2876">
            <v>68</v>
          </cell>
        </row>
        <row r="2877">
          <cell r="A2877" t="str">
            <v>H27</v>
          </cell>
          <cell r="B2877" t="str">
            <v>洋画</v>
          </cell>
          <cell r="D2877" t="str">
            <v>岸和田市尾生町</v>
          </cell>
          <cell r="E2877">
            <v>67</v>
          </cell>
        </row>
        <row r="2878">
          <cell r="A2878" t="str">
            <v>H27</v>
          </cell>
          <cell r="B2878" t="str">
            <v>洋画</v>
          </cell>
          <cell r="D2878" t="str">
            <v>岸和田市東ヶ丘町</v>
          </cell>
          <cell r="E2878">
            <v>70</v>
          </cell>
        </row>
        <row r="2879">
          <cell r="A2879" t="str">
            <v>H27</v>
          </cell>
          <cell r="B2879" t="str">
            <v>洋画</v>
          </cell>
          <cell r="D2879" t="str">
            <v>泉北郡忠岡町忠岡東</v>
          </cell>
          <cell r="E2879">
            <v>72</v>
          </cell>
        </row>
        <row r="2880">
          <cell r="A2880" t="str">
            <v>H27</v>
          </cell>
          <cell r="B2880" t="str">
            <v>洋画</v>
          </cell>
          <cell r="D2880" t="str">
            <v>岸和田市大町</v>
          </cell>
          <cell r="E2880">
            <v>72</v>
          </cell>
        </row>
        <row r="2881">
          <cell r="A2881" t="str">
            <v>H27</v>
          </cell>
          <cell r="B2881" t="str">
            <v>洋画</v>
          </cell>
          <cell r="D2881" t="str">
            <v>岸和田市行遇町</v>
          </cell>
          <cell r="E2881">
            <v>66</v>
          </cell>
        </row>
        <row r="2882">
          <cell r="A2882" t="str">
            <v>H27</v>
          </cell>
          <cell r="B2882" t="str">
            <v>洋画</v>
          </cell>
          <cell r="D2882" t="str">
            <v>大阪市平野区瓜破東</v>
          </cell>
          <cell r="E2882">
            <v>78</v>
          </cell>
        </row>
        <row r="2883">
          <cell r="A2883" t="str">
            <v>H27</v>
          </cell>
          <cell r="B2883" t="str">
            <v>洋画</v>
          </cell>
          <cell r="D2883" t="str">
            <v>岸和田市土生町</v>
          </cell>
          <cell r="E2883">
            <v>59</v>
          </cell>
        </row>
        <row r="2884">
          <cell r="A2884" t="str">
            <v>H27</v>
          </cell>
          <cell r="B2884" t="str">
            <v>洋画</v>
          </cell>
          <cell r="D2884" t="str">
            <v>岸和田市加守町</v>
          </cell>
          <cell r="E2884">
            <v>62</v>
          </cell>
        </row>
        <row r="2885">
          <cell r="A2885" t="str">
            <v>H27</v>
          </cell>
          <cell r="B2885" t="str">
            <v>洋画</v>
          </cell>
          <cell r="D2885" t="str">
            <v>岸和田市小松里町</v>
          </cell>
          <cell r="E2885">
            <v>77</v>
          </cell>
        </row>
        <row r="2886">
          <cell r="A2886" t="str">
            <v>H27</v>
          </cell>
          <cell r="B2886" t="str">
            <v>洋画</v>
          </cell>
          <cell r="D2886" t="str">
            <v>泉南市新家</v>
          </cell>
          <cell r="E2886">
            <v>67</v>
          </cell>
        </row>
        <row r="2887">
          <cell r="A2887" t="str">
            <v>H27</v>
          </cell>
          <cell r="B2887" t="str">
            <v>洋画</v>
          </cell>
          <cell r="D2887" t="str">
            <v>岸和田市藤井町</v>
          </cell>
          <cell r="E2887">
            <v>61</v>
          </cell>
        </row>
        <row r="2888">
          <cell r="A2888" t="str">
            <v>H27</v>
          </cell>
          <cell r="B2888" t="str">
            <v>洋画</v>
          </cell>
          <cell r="D2888" t="str">
            <v>岸和田市春木旭町</v>
          </cell>
          <cell r="E2888">
            <v>61</v>
          </cell>
        </row>
        <row r="2889">
          <cell r="A2889" t="str">
            <v>H27</v>
          </cell>
          <cell r="B2889" t="str">
            <v>洋画</v>
          </cell>
          <cell r="D2889" t="str">
            <v>岸和田市上松町</v>
          </cell>
          <cell r="E2889">
            <v>71</v>
          </cell>
        </row>
        <row r="2890">
          <cell r="A2890" t="str">
            <v>H27</v>
          </cell>
          <cell r="B2890" t="str">
            <v>洋画</v>
          </cell>
          <cell r="D2890" t="str">
            <v>羽曳野市碓井</v>
          </cell>
          <cell r="E2890">
            <v>68</v>
          </cell>
        </row>
        <row r="2891">
          <cell r="A2891" t="str">
            <v>H27</v>
          </cell>
          <cell r="B2891" t="str">
            <v>洋画</v>
          </cell>
          <cell r="D2891" t="str">
            <v>岸和田市河合町</v>
          </cell>
          <cell r="E2891">
            <v>64</v>
          </cell>
        </row>
        <row r="2892">
          <cell r="A2892" t="str">
            <v>H27</v>
          </cell>
          <cell r="B2892" t="str">
            <v>洋画</v>
          </cell>
          <cell r="D2892" t="str">
            <v>泉大津市曽根町</v>
          </cell>
          <cell r="E2892">
            <v>61</v>
          </cell>
        </row>
        <row r="2893">
          <cell r="A2893" t="str">
            <v>H27</v>
          </cell>
          <cell r="B2893" t="str">
            <v>洋画</v>
          </cell>
          <cell r="D2893" t="str">
            <v>岸和田市加守町</v>
          </cell>
          <cell r="E2893">
            <v>85</v>
          </cell>
        </row>
        <row r="2894">
          <cell r="A2894" t="str">
            <v>H27</v>
          </cell>
          <cell r="B2894" t="str">
            <v>陶芸</v>
          </cell>
          <cell r="D2894" t="str">
            <v>堺市中区上之</v>
          </cell>
          <cell r="E2894">
            <v>69</v>
          </cell>
        </row>
        <row r="2895">
          <cell r="A2895" t="str">
            <v>H27</v>
          </cell>
          <cell r="B2895" t="str">
            <v>陶芸</v>
          </cell>
          <cell r="D2895" t="str">
            <v>泉佐野市泉ヶ丘</v>
          </cell>
          <cell r="E2895">
            <v>79</v>
          </cell>
        </row>
        <row r="2896">
          <cell r="A2896" t="str">
            <v>H27</v>
          </cell>
          <cell r="B2896" t="str">
            <v>陶芸</v>
          </cell>
          <cell r="D2896" t="str">
            <v>泉佐野市松風台</v>
          </cell>
          <cell r="E2896">
            <v>79</v>
          </cell>
        </row>
        <row r="2897">
          <cell r="A2897" t="str">
            <v>H27</v>
          </cell>
          <cell r="B2897" t="str">
            <v>陶芸</v>
          </cell>
          <cell r="D2897" t="str">
            <v>岸和田市春木若松町</v>
          </cell>
          <cell r="E2897">
            <v>71</v>
          </cell>
        </row>
        <row r="2898">
          <cell r="A2898" t="str">
            <v>H27</v>
          </cell>
          <cell r="B2898" t="str">
            <v>陶芸</v>
          </cell>
          <cell r="D2898" t="str">
            <v>岸和田市八阪町</v>
          </cell>
          <cell r="E2898">
            <v>65</v>
          </cell>
        </row>
        <row r="2899">
          <cell r="A2899" t="str">
            <v>H27</v>
          </cell>
          <cell r="B2899" t="str">
            <v>陶芸</v>
          </cell>
          <cell r="D2899" t="str">
            <v>高石市取石</v>
          </cell>
          <cell r="E2899">
            <v>58</v>
          </cell>
        </row>
        <row r="2900">
          <cell r="A2900" t="str">
            <v>H27</v>
          </cell>
          <cell r="B2900" t="str">
            <v>陶芸</v>
          </cell>
          <cell r="D2900" t="str">
            <v>河内長野市荘園町</v>
          </cell>
          <cell r="E2900">
            <v>71</v>
          </cell>
        </row>
        <row r="2901">
          <cell r="A2901" t="str">
            <v>H27</v>
          </cell>
          <cell r="B2901" t="str">
            <v>陶芸</v>
          </cell>
          <cell r="D2901" t="str">
            <v>貝塚市橋本</v>
          </cell>
          <cell r="E2901">
            <v>74</v>
          </cell>
        </row>
        <row r="2902">
          <cell r="A2902" t="str">
            <v>H27</v>
          </cell>
          <cell r="B2902" t="str">
            <v>陶芸</v>
          </cell>
          <cell r="D2902" t="str">
            <v>貝塚市石才</v>
          </cell>
          <cell r="E2902">
            <v>61</v>
          </cell>
        </row>
        <row r="2903">
          <cell r="A2903" t="str">
            <v>H27</v>
          </cell>
          <cell r="B2903" t="str">
            <v>陶芸</v>
          </cell>
          <cell r="D2903" t="str">
            <v>貝塚市木積</v>
          </cell>
          <cell r="E2903">
            <v>71</v>
          </cell>
        </row>
        <row r="2904">
          <cell r="A2904" t="str">
            <v>H27</v>
          </cell>
          <cell r="B2904" t="str">
            <v>陶芸</v>
          </cell>
          <cell r="D2904" t="str">
            <v>岸和田市土生滝町</v>
          </cell>
          <cell r="E2904">
            <v>67</v>
          </cell>
        </row>
        <row r="2905">
          <cell r="A2905" t="str">
            <v>H27</v>
          </cell>
          <cell r="B2905" t="str">
            <v>陶芸</v>
          </cell>
          <cell r="D2905" t="str">
            <v>岸和田市田治米町</v>
          </cell>
          <cell r="E2905">
            <v>79</v>
          </cell>
        </row>
        <row r="2906">
          <cell r="A2906" t="str">
            <v>H27</v>
          </cell>
          <cell r="B2906" t="str">
            <v>陶芸</v>
          </cell>
          <cell r="D2906" t="str">
            <v>岸和田市宮本町</v>
          </cell>
          <cell r="E2906">
            <v>78</v>
          </cell>
        </row>
        <row r="2907">
          <cell r="A2907" t="str">
            <v>H27</v>
          </cell>
          <cell r="B2907" t="str">
            <v>陶芸</v>
          </cell>
          <cell r="D2907" t="str">
            <v>和泉市寺門町</v>
          </cell>
          <cell r="E2907">
            <v>66</v>
          </cell>
        </row>
        <row r="2908">
          <cell r="A2908" t="str">
            <v>H27</v>
          </cell>
          <cell r="B2908" t="str">
            <v>陶芸</v>
          </cell>
          <cell r="D2908" t="str">
            <v>貝塚市名越</v>
          </cell>
          <cell r="E2908">
            <v>63</v>
          </cell>
        </row>
        <row r="2909">
          <cell r="A2909" t="str">
            <v>H27</v>
          </cell>
          <cell r="B2909" t="str">
            <v>陶芸</v>
          </cell>
          <cell r="D2909" t="str">
            <v>阪南市緑ヶ丘</v>
          </cell>
          <cell r="E2909">
            <v>70</v>
          </cell>
        </row>
        <row r="2910">
          <cell r="A2910" t="str">
            <v>H27</v>
          </cell>
          <cell r="B2910" t="str">
            <v>陶芸</v>
          </cell>
          <cell r="D2910" t="str">
            <v>泉佐野市長滝</v>
          </cell>
          <cell r="E2910">
            <v>45</v>
          </cell>
        </row>
        <row r="2911">
          <cell r="A2911" t="str">
            <v>H27</v>
          </cell>
          <cell r="B2911" t="str">
            <v>陶芸</v>
          </cell>
          <cell r="D2911" t="str">
            <v>泉佐野市羽倉崎</v>
          </cell>
          <cell r="E2911">
            <v>72</v>
          </cell>
        </row>
        <row r="2912">
          <cell r="A2912" t="str">
            <v>H27</v>
          </cell>
          <cell r="B2912" t="str">
            <v>陶芸</v>
          </cell>
          <cell r="D2912" t="str">
            <v>和泉市はつが野</v>
          </cell>
          <cell r="E2912">
            <v>63</v>
          </cell>
        </row>
        <row r="2913">
          <cell r="A2913" t="str">
            <v>H27</v>
          </cell>
          <cell r="B2913" t="str">
            <v>陶芸</v>
          </cell>
          <cell r="D2913" t="str">
            <v>富田林市小金台</v>
          </cell>
          <cell r="E2913">
            <v>54</v>
          </cell>
        </row>
        <row r="2914">
          <cell r="A2914" t="str">
            <v>H27</v>
          </cell>
          <cell r="B2914" t="str">
            <v>陶芸</v>
          </cell>
          <cell r="D2914" t="str">
            <v>和泉市山荘町</v>
          </cell>
          <cell r="E2914">
            <v>74</v>
          </cell>
        </row>
        <row r="2915">
          <cell r="A2915" t="str">
            <v>H27</v>
          </cell>
          <cell r="B2915" t="str">
            <v>陶芸</v>
          </cell>
          <cell r="D2915" t="str">
            <v>和泉市尾井町</v>
          </cell>
          <cell r="E2915">
            <v>76</v>
          </cell>
        </row>
        <row r="2916">
          <cell r="A2916" t="str">
            <v>H27</v>
          </cell>
          <cell r="B2916" t="str">
            <v>陶芸</v>
          </cell>
          <cell r="D2916" t="str">
            <v>岸和田市下池田町</v>
          </cell>
          <cell r="E2916">
            <v>64</v>
          </cell>
        </row>
        <row r="2917">
          <cell r="A2917" t="str">
            <v>H27</v>
          </cell>
          <cell r="B2917" t="str">
            <v>陶芸</v>
          </cell>
          <cell r="D2917" t="str">
            <v>河内長野市清見台</v>
          </cell>
          <cell r="E2917">
            <v>68</v>
          </cell>
        </row>
        <row r="2918">
          <cell r="A2918" t="str">
            <v>H27</v>
          </cell>
          <cell r="B2918" t="str">
            <v>陶芸</v>
          </cell>
          <cell r="D2918" t="str">
            <v>大阪市住之江区新北島</v>
          </cell>
          <cell r="E2918">
            <v>67</v>
          </cell>
        </row>
        <row r="2919">
          <cell r="A2919" t="str">
            <v>H27</v>
          </cell>
          <cell r="B2919" t="str">
            <v>陶芸</v>
          </cell>
          <cell r="D2919" t="str">
            <v>貝塚市三ツ松</v>
          </cell>
          <cell r="E2919">
            <v>69</v>
          </cell>
        </row>
        <row r="2920">
          <cell r="A2920" t="str">
            <v>H27</v>
          </cell>
          <cell r="B2920" t="str">
            <v>陶芸</v>
          </cell>
          <cell r="D2920" t="str">
            <v>堺市南区赤坂台</v>
          </cell>
          <cell r="E2920">
            <v>74</v>
          </cell>
        </row>
        <row r="2921">
          <cell r="A2921" t="str">
            <v>H27</v>
          </cell>
          <cell r="B2921" t="str">
            <v>陶芸</v>
          </cell>
          <cell r="D2921" t="str">
            <v>岸和田市神須屋町</v>
          </cell>
          <cell r="E2921">
            <v>91</v>
          </cell>
        </row>
        <row r="2922">
          <cell r="A2922" t="str">
            <v>H27</v>
          </cell>
          <cell r="B2922" t="str">
            <v>陶芸</v>
          </cell>
          <cell r="D2922" t="str">
            <v>堺市南区三原台</v>
          </cell>
          <cell r="E2922">
            <v>66</v>
          </cell>
        </row>
        <row r="2923">
          <cell r="A2923" t="str">
            <v>H27</v>
          </cell>
          <cell r="B2923" t="str">
            <v>陶芸</v>
          </cell>
          <cell r="D2923" t="str">
            <v>泉佐野市上瓦屋</v>
          </cell>
          <cell r="E2923">
            <v>65</v>
          </cell>
        </row>
        <row r="2924">
          <cell r="A2924" t="str">
            <v>H27</v>
          </cell>
          <cell r="B2924" t="str">
            <v>陶芸</v>
          </cell>
          <cell r="D2924" t="str">
            <v>河内長野市西之山町</v>
          </cell>
          <cell r="E2924">
            <v>61</v>
          </cell>
        </row>
        <row r="2925">
          <cell r="A2925" t="str">
            <v>H27</v>
          </cell>
          <cell r="B2925" t="str">
            <v>陶芸</v>
          </cell>
          <cell r="D2925" t="str">
            <v>岸和田市池尻町</v>
          </cell>
          <cell r="E2925">
            <v>75</v>
          </cell>
        </row>
        <row r="2926">
          <cell r="A2926" t="str">
            <v>H27</v>
          </cell>
          <cell r="B2926" t="str">
            <v>陶芸</v>
          </cell>
          <cell r="D2926" t="str">
            <v>和泉市光明台</v>
          </cell>
          <cell r="E2926">
            <v>66</v>
          </cell>
        </row>
        <row r="2927">
          <cell r="A2927" t="str">
            <v>H27</v>
          </cell>
          <cell r="B2927" t="str">
            <v>陶芸</v>
          </cell>
          <cell r="D2927" t="str">
            <v>和歌山市西庄</v>
          </cell>
          <cell r="E2927">
            <v>69</v>
          </cell>
        </row>
        <row r="2928">
          <cell r="A2928" t="str">
            <v>H27</v>
          </cell>
          <cell r="B2928" t="str">
            <v>陶芸</v>
          </cell>
          <cell r="D2928" t="str">
            <v>貝塚市東</v>
          </cell>
          <cell r="E2928">
            <v>70</v>
          </cell>
        </row>
        <row r="2929">
          <cell r="A2929" t="str">
            <v>H27</v>
          </cell>
          <cell r="B2929" t="str">
            <v>書</v>
          </cell>
          <cell r="D2929" t="str">
            <v>和泉市和気町</v>
          </cell>
          <cell r="E2929">
            <v>53</v>
          </cell>
        </row>
        <row r="2930">
          <cell r="A2930" t="str">
            <v>H27</v>
          </cell>
          <cell r="B2930" t="str">
            <v>書</v>
          </cell>
          <cell r="D2930" t="str">
            <v>岸和田市包近町</v>
          </cell>
          <cell r="E2930">
            <v>71</v>
          </cell>
        </row>
        <row r="2931">
          <cell r="A2931" t="str">
            <v>H27</v>
          </cell>
          <cell r="B2931" t="str">
            <v>書</v>
          </cell>
          <cell r="D2931" t="str">
            <v>泉南郡熊取町希望が丘</v>
          </cell>
          <cell r="E2931">
            <v>40</v>
          </cell>
        </row>
        <row r="2932">
          <cell r="A2932" t="str">
            <v>H27</v>
          </cell>
          <cell r="B2932" t="str">
            <v>書</v>
          </cell>
          <cell r="D2932" t="str">
            <v>岸和田市春木元町</v>
          </cell>
          <cell r="E2932">
            <v>81</v>
          </cell>
        </row>
        <row r="2933">
          <cell r="A2933" t="str">
            <v>H27</v>
          </cell>
          <cell r="B2933" t="str">
            <v>書</v>
          </cell>
          <cell r="D2933" t="str">
            <v>岸和田市上松町</v>
          </cell>
          <cell r="E2933">
            <v>50</v>
          </cell>
        </row>
        <row r="2934">
          <cell r="A2934" t="str">
            <v>H27</v>
          </cell>
          <cell r="B2934" t="str">
            <v>書</v>
          </cell>
          <cell r="D2934" t="str">
            <v>岸和田市阿間河滝町</v>
          </cell>
          <cell r="E2934">
            <v>62</v>
          </cell>
        </row>
        <row r="2935">
          <cell r="A2935" t="str">
            <v>H27</v>
          </cell>
          <cell r="B2935" t="str">
            <v>書</v>
          </cell>
          <cell r="D2935" t="str">
            <v>岸和田市塔原町</v>
          </cell>
          <cell r="E2935">
            <v>67</v>
          </cell>
        </row>
        <row r="2936">
          <cell r="A2936" t="str">
            <v>H27</v>
          </cell>
          <cell r="B2936" t="str">
            <v>書</v>
          </cell>
          <cell r="D2936" t="str">
            <v>岸和田市西大路町</v>
          </cell>
          <cell r="E2936">
            <v>48</v>
          </cell>
        </row>
        <row r="2937">
          <cell r="A2937" t="str">
            <v>H27</v>
          </cell>
          <cell r="B2937" t="str">
            <v>書</v>
          </cell>
          <cell r="D2937" t="str">
            <v>岸和田市上松町</v>
          </cell>
          <cell r="E2937">
            <v>73</v>
          </cell>
        </row>
        <row r="2938">
          <cell r="A2938" t="str">
            <v>H27</v>
          </cell>
          <cell r="B2938" t="str">
            <v>書</v>
          </cell>
          <cell r="D2938" t="str">
            <v>岸和田市上松町</v>
          </cell>
          <cell r="E2938">
            <v>80</v>
          </cell>
        </row>
        <row r="2939">
          <cell r="A2939" t="str">
            <v>H27</v>
          </cell>
          <cell r="B2939" t="str">
            <v>書</v>
          </cell>
          <cell r="D2939" t="str">
            <v>岸和田市上松町</v>
          </cell>
          <cell r="E2939">
            <v>81</v>
          </cell>
        </row>
        <row r="2940">
          <cell r="A2940" t="str">
            <v>H27</v>
          </cell>
          <cell r="B2940" t="str">
            <v>書</v>
          </cell>
          <cell r="D2940" t="str">
            <v>岸和田市荒木町</v>
          </cell>
          <cell r="E2940">
            <v>79</v>
          </cell>
        </row>
        <row r="2941">
          <cell r="A2941" t="str">
            <v>H27</v>
          </cell>
          <cell r="B2941" t="str">
            <v>書</v>
          </cell>
          <cell r="D2941" t="str">
            <v>岸和田市加守町</v>
          </cell>
          <cell r="E2941">
            <v>65</v>
          </cell>
        </row>
        <row r="2942">
          <cell r="A2942" t="str">
            <v>H27</v>
          </cell>
          <cell r="B2942" t="str">
            <v>書</v>
          </cell>
          <cell r="D2942" t="str">
            <v>岸和田市春木宮川町</v>
          </cell>
          <cell r="E2942">
            <v>69</v>
          </cell>
        </row>
        <row r="2943">
          <cell r="A2943" t="str">
            <v>H27</v>
          </cell>
          <cell r="B2943" t="str">
            <v>書</v>
          </cell>
          <cell r="D2943" t="str">
            <v>豊能郡豊能町光風台</v>
          </cell>
          <cell r="E2943">
            <v>28</v>
          </cell>
        </row>
        <row r="2944">
          <cell r="A2944" t="str">
            <v>H27</v>
          </cell>
          <cell r="B2944" t="str">
            <v>書</v>
          </cell>
          <cell r="D2944" t="str">
            <v>岸和田市下池田町</v>
          </cell>
          <cell r="E2944">
            <v>55</v>
          </cell>
        </row>
        <row r="2945">
          <cell r="A2945" t="str">
            <v>H27</v>
          </cell>
          <cell r="B2945" t="str">
            <v>書</v>
          </cell>
          <cell r="D2945" t="str">
            <v>岸和田市下野町</v>
          </cell>
          <cell r="E2945">
            <v>82</v>
          </cell>
        </row>
        <row r="2946">
          <cell r="A2946" t="str">
            <v>H27</v>
          </cell>
          <cell r="B2946" t="str">
            <v>書</v>
          </cell>
          <cell r="D2946" t="str">
            <v>岸和田市下野町</v>
          </cell>
          <cell r="E2946">
            <v>72</v>
          </cell>
        </row>
        <row r="2947">
          <cell r="A2947" t="str">
            <v>H27</v>
          </cell>
          <cell r="B2947" t="str">
            <v>書</v>
          </cell>
          <cell r="D2947" t="str">
            <v>貝塚市半田</v>
          </cell>
          <cell r="E2947">
            <v>85</v>
          </cell>
        </row>
        <row r="2948">
          <cell r="A2948" t="str">
            <v>H27</v>
          </cell>
          <cell r="B2948" t="str">
            <v>書</v>
          </cell>
          <cell r="D2948" t="str">
            <v>貝塚市半田</v>
          </cell>
          <cell r="E2948">
            <v>87</v>
          </cell>
        </row>
        <row r="2949">
          <cell r="A2949" t="str">
            <v>H27</v>
          </cell>
          <cell r="B2949" t="str">
            <v>書</v>
          </cell>
          <cell r="D2949" t="str">
            <v>岸和田市土生町</v>
          </cell>
          <cell r="E2949">
            <v>63</v>
          </cell>
        </row>
        <row r="2950">
          <cell r="A2950" t="str">
            <v>H27</v>
          </cell>
          <cell r="B2950" t="str">
            <v>書</v>
          </cell>
          <cell r="D2950" t="str">
            <v>岸和田市田治米町</v>
          </cell>
          <cell r="E2950">
            <v>27</v>
          </cell>
        </row>
        <row r="2951">
          <cell r="A2951" t="str">
            <v>H27</v>
          </cell>
          <cell r="B2951" t="str">
            <v>書</v>
          </cell>
          <cell r="D2951" t="str">
            <v>岸和田市池尻町</v>
          </cell>
          <cell r="E2951">
            <v>20</v>
          </cell>
        </row>
        <row r="2952">
          <cell r="A2952" t="str">
            <v>H27</v>
          </cell>
          <cell r="B2952" t="str">
            <v>書</v>
          </cell>
          <cell r="D2952" t="str">
            <v>岸和田市田治米町</v>
          </cell>
          <cell r="E2952">
            <v>28</v>
          </cell>
        </row>
        <row r="2953">
          <cell r="A2953" t="str">
            <v>H27</v>
          </cell>
          <cell r="B2953" t="str">
            <v>書</v>
          </cell>
          <cell r="D2953" t="str">
            <v>岸和田市田治米町</v>
          </cell>
          <cell r="E2953">
            <v>23</v>
          </cell>
        </row>
        <row r="2954">
          <cell r="A2954" t="str">
            <v>H27</v>
          </cell>
          <cell r="B2954" t="str">
            <v>書</v>
          </cell>
          <cell r="D2954" t="str">
            <v>岸和田市田治米町</v>
          </cell>
          <cell r="E2954">
            <v>22</v>
          </cell>
        </row>
        <row r="2955">
          <cell r="A2955" t="str">
            <v>H27</v>
          </cell>
          <cell r="B2955" t="str">
            <v>書</v>
          </cell>
          <cell r="D2955" t="str">
            <v>岸和田市春木宮本町</v>
          </cell>
          <cell r="E2955">
            <v>54</v>
          </cell>
        </row>
        <row r="2956">
          <cell r="A2956" t="str">
            <v>H27</v>
          </cell>
          <cell r="B2956" t="str">
            <v>書</v>
          </cell>
          <cell r="D2956" t="str">
            <v>泉佐野市長滝</v>
          </cell>
          <cell r="E2956">
            <v>41</v>
          </cell>
        </row>
        <row r="2957">
          <cell r="A2957" t="str">
            <v>H27</v>
          </cell>
          <cell r="B2957" t="str">
            <v>書</v>
          </cell>
          <cell r="D2957" t="str">
            <v>岸和田市加守町</v>
          </cell>
          <cell r="E2957">
            <v>22</v>
          </cell>
        </row>
        <row r="2958">
          <cell r="A2958" t="str">
            <v>H27</v>
          </cell>
          <cell r="B2958" t="str">
            <v>書</v>
          </cell>
          <cell r="D2958" t="str">
            <v>貝塚市半田</v>
          </cell>
          <cell r="E2958">
            <v>56</v>
          </cell>
        </row>
        <row r="2959">
          <cell r="A2959" t="str">
            <v>H27</v>
          </cell>
          <cell r="B2959" t="str">
            <v>書</v>
          </cell>
          <cell r="D2959" t="str">
            <v>岸和田市額原町</v>
          </cell>
          <cell r="E2959">
            <v>49</v>
          </cell>
        </row>
        <row r="2960">
          <cell r="A2960" t="str">
            <v>H27</v>
          </cell>
          <cell r="B2960" t="str">
            <v>書</v>
          </cell>
          <cell r="D2960" t="str">
            <v>岸和田市東ヶ丘町</v>
          </cell>
          <cell r="E2960">
            <v>90</v>
          </cell>
        </row>
        <row r="2961">
          <cell r="A2961" t="str">
            <v>H27</v>
          </cell>
          <cell r="B2961" t="str">
            <v>書</v>
          </cell>
          <cell r="D2961" t="str">
            <v>岸和田市東ヶ丘町</v>
          </cell>
          <cell r="E2961">
            <v>79</v>
          </cell>
        </row>
        <row r="2962">
          <cell r="A2962" t="str">
            <v>H27</v>
          </cell>
          <cell r="B2962" t="str">
            <v>書</v>
          </cell>
          <cell r="D2962" t="str">
            <v>岸和田市大手町</v>
          </cell>
          <cell r="E2962">
            <v>72</v>
          </cell>
        </row>
        <row r="2963">
          <cell r="A2963" t="str">
            <v>H27</v>
          </cell>
          <cell r="B2963" t="str">
            <v>書</v>
          </cell>
          <cell r="D2963" t="str">
            <v>岸和田市下池田町</v>
          </cell>
          <cell r="E2963">
            <v>67</v>
          </cell>
        </row>
        <row r="2964">
          <cell r="A2964" t="str">
            <v>H27</v>
          </cell>
          <cell r="B2964" t="str">
            <v>書</v>
          </cell>
          <cell r="D2964" t="str">
            <v>岸和田市小松里町</v>
          </cell>
          <cell r="E2964">
            <v>79</v>
          </cell>
        </row>
        <row r="2965">
          <cell r="A2965" t="str">
            <v>H27</v>
          </cell>
          <cell r="B2965" t="str">
            <v>書</v>
          </cell>
          <cell r="D2965" t="str">
            <v>岸和田市上野町西</v>
          </cell>
          <cell r="E2965">
            <v>72</v>
          </cell>
        </row>
        <row r="2966">
          <cell r="A2966" t="str">
            <v>H27</v>
          </cell>
          <cell r="B2966" t="str">
            <v>書</v>
          </cell>
          <cell r="D2966" t="str">
            <v>泉佐野市西本町</v>
          </cell>
          <cell r="E2966">
            <v>38</v>
          </cell>
        </row>
        <row r="2967">
          <cell r="A2967" t="str">
            <v>H27</v>
          </cell>
          <cell r="B2967" t="str">
            <v>書</v>
          </cell>
          <cell r="D2967" t="str">
            <v>和歌山県伊都郡かつらぎ町妙寺</v>
          </cell>
          <cell r="E2967">
            <v>72</v>
          </cell>
        </row>
        <row r="2968">
          <cell r="A2968" t="str">
            <v>H27</v>
          </cell>
          <cell r="B2968" t="str">
            <v>書</v>
          </cell>
          <cell r="D2968" t="str">
            <v>岸和田市大北町</v>
          </cell>
          <cell r="E2968">
            <v>75</v>
          </cell>
        </row>
        <row r="2969">
          <cell r="A2969" t="str">
            <v>H27</v>
          </cell>
          <cell r="B2969" t="str">
            <v>書</v>
          </cell>
          <cell r="D2969" t="str">
            <v>岸和田市八田町</v>
          </cell>
          <cell r="E2969">
            <v>54</v>
          </cell>
        </row>
        <row r="2970">
          <cell r="A2970" t="str">
            <v>H27</v>
          </cell>
          <cell r="B2970" t="str">
            <v>書</v>
          </cell>
          <cell r="D2970" t="str">
            <v>阪南市鳥取</v>
          </cell>
          <cell r="E2970">
            <v>68</v>
          </cell>
        </row>
        <row r="2971">
          <cell r="A2971" t="str">
            <v>H27</v>
          </cell>
          <cell r="B2971" t="str">
            <v>書</v>
          </cell>
          <cell r="D2971" t="str">
            <v>岸和田市下松町</v>
          </cell>
          <cell r="E2971">
            <v>74</v>
          </cell>
        </row>
        <row r="2972">
          <cell r="A2972" t="str">
            <v>H27</v>
          </cell>
          <cell r="B2972" t="str">
            <v>書</v>
          </cell>
          <cell r="D2972" t="str">
            <v>岸和田市作才町</v>
          </cell>
          <cell r="E2972">
            <v>16</v>
          </cell>
        </row>
        <row r="2973">
          <cell r="A2973" t="str">
            <v>H27</v>
          </cell>
          <cell r="B2973" t="str">
            <v>日本画</v>
          </cell>
          <cell r="D2973" t="str">
            <v>岸和田市上野町東</v>
          </cell>
          <cell r="E2973">
            <v>64</v>
          </cell>
        </row>
        <row r="2974">
          <cell r="A2974" t="str">
            <v>H27</v>
          </cell>
          <cell r="B2974" t="str">
            <v>日本画</v>
          </cell>
          <cell r="D2974" t="str">
            <v>堺市北区奥本町</v>
          </cell>
          <cell r="E2974">
            <v>65</v>
          </cell>
        </row>
        <row r="2975">
          <cell r="A2975" t="str">
            <v>H27</v>
          </cell>
          <cell r="B2975" t="str">
            <v>日本画</v>
          </cell>
          <cell r="D2975" t="str">
            <v>岸和田市箕土路町</v>
          </cell>
          <cell r="E2975">
            <v>71</v>
          </cell>
        </row>
        <row r="2976">
          <cell r="A2976" t="str">
            <v>H27</v>
          </cell>
          <cell r="B2976" t="str">
            <v>日本画</v>
          </cell>
          <cell r="D2976" t="str">
            <v>和泉市父鬼町</v>
          </cell>
          <cell r="E2976">
            <v>69</v>
          </cell>
        </row>
        <row r="2977">
          <cell r="A2977" t="str">
            <v>H27</v>
          </cell>
          <cell r="B2977" t="str">
            <v>日本画</v>
          </cell>
          <cell r="D2977" t="str">
            <v>岸和田市八田町</v>
          </cell>
          <cell r="E2977">
            <v>70</v>
          </cell>
        </row>
        <row r="2978">
          <cell r="A2978" t="str">
            <v>H27</v>
          </cell>
          <cell r="B2978" t="str">
            <v>日本画</v>
          </cell>
          <cell r="D2978" t="str">
            <v>岸和田市小松里町</v>
          </cell>
          <cell r="E2978">
            <v>73</v>
          </cell>
        </row>
        <row r="2979">
          <cell r="A2979" t="str">
            <v>H27</v>
          </cell>
          <cell r="B2979" t="str">
            <v>日本画</v>
          </cell>
          <cell r="D2979" t="str">
            <v>泉南郡熊取町山の手台</v>
          </cell>
          <cell r="E2979">
            <v>79</v>
          </cell>
        </row>
        <row r="2980">
          <cell r="A2980" t="str">
            <v>H27</v>
          </cell>
          <cell r="B2980" t="str">
            <v>日本画</v>
          </cell>
          <cell r="D2980" t="str">
            <v>泉大津市春日町</v>
          </cell>
          <cell r="E2980">
            <v>71</v>
          </cell>
        </row>
        <row r="2981">
          <cell r="A2981" t="str">
            <v>H27</v>
          </cell>
          <cell r="B2981" t="str">
            <v>日本画</v>
          </cell>
          <cell r="D2981" t="str">
            <v>岸和田市大手町</v>
          </cell>
          <cell r="E2981">
            <v>72</v>
          </cell>
        </row>
        <row r="2982">
          <cell r="A2982" t="str">
            <v>H27</v>
          </cell>
          <cell r="B2982" t="str">
            <v>日本画</v>
          </cell>
          <cell r="D2982" t="str">
            <v>岸和田市野田町</v>
          </cell>
          <cell r="E2982">
            <v>70</v>
          </cell>
        </row>
        <row r="2983">
          <cell r="A2983" t="str">
            <v>H27</v>
          </cell>
          <cell r="B2983" t="str">
            <v>日本画</v>
          </cell>
          <cell r="D2983" t="str">
            <v>泉南郡熊取町山の手台</v>
          </cell>
          <cell r="E2983">
            <v>73</v>
          </cell>
        </row>
        <row r="2984">
          <cell r="A2984" t="str">
            <v>H27</v>
          </cell>
          <cell r="B2984" t="str">
            <v>日本画</v>
          </cell>
          <cell r="D2984" t="str">
            <v>大阪府吹田市佐竹台</v>
          </cell>
          <cell r="E2984">
            <v>55</v>
          </cell>
        </row>
        <row r="2985">
          <cell r="A2985" t="str">
            <v>H27</v>
          </cell>
          <cell r="B2985" t="str">
            <v>日本画</v>
          </cell>
          <cell r="D2985" t="str">
            <v>泉大津市松之浜町</v>
          </cell>
          <cell r="E2985">
            <v>68</v>
          </cell>
        </row>
        <row r="2986">
          <cell r="A2986" t="str">
            <v>H27</v>
          </cell>
          <cell r="B2986" t="str">
            <v>日本画</v>
          </cell>
          <cell r="D2986" t="str">
            <v>大阪狭山市池尻中</v>
          </cell>
          <cell r="E2986">
            <v>72</v>
          </cell>
        </row>
        <row r="2987">
          <cell r="A2987" t="str">
            <v>H27</v>
          </cell>
          <cell r="B2987" t="str">
            <v>日本画</v>
          </cell>
          <cell r="D2987" t="str">
            <v>岸和田市加守町</v>
          </cell>
          <cell r="E2987">
            <v>78</v>
          </cell>
        </row>
        <row r="2988">
          <cell r="A2988" t="str">
            <v>H27</v>
          </cell>
          <cell r="B2988" t="str">
            <v>日本画</v>
          </cell>
          <cell r="D2988" t="str">
            <v>岸和田市天神山町</v>
          </cell>
          <cell r="E2988">
            <v>64</v>
          </cell>
        </row>
        <row r="2989">
          <cell r="A2989" t="str">
            <v>H27</v>
          </cell>
          <cell r="B2989" t="str">
            <v>日本画</v>
          </cell>
          <cell r="D2989" t="str">
            <v>和泉市伯太町</v>
          </cell>
          <cell r="E2989">
            <v>74</v>
          </cell>
        </row>
        <row r="2990">
          <cell r="A2990" t="str">
            <v>H27</v>
          </cell>
          <cell r="B2990" t="str">
            <v>日本画</v>
          </cell>
          <cell r="D2990" t="str">
            <v>岸和田市磯上町</v>
          </cell>
          <cell r="E2990">
            <v>75</v>
          </cell>
        </row>
        <row r="2991">
          <cell r="A2991" t="str">
            <v>H27</v>
          </cell>
          <cell r="B2991" t="str">
            <v>日本画</v>
          </cell>
          <cell r="D2991" t="str">
            <v>岸和田市宮本町</v>
          </cell>
          <cell r="E2991">
            <v>61</v>
          </cell>
        </row>
        <row r="2992">
          <cell r="A2992" t="str">
            <v>H27</v>
          </cell>
          <cell r="B2992" t="str">
            <v>日本画</v>
          </cell>
          <cell r="D2992" t="str">
            <v>岸和田市磯上町</v>
          </cell>
          <cell r="E2992">
            <v>68</v>
          </cell>
        </row>
        <row r="2993">
          <cell r="A2993" t="str">
            <v>H27</v>
          </cell>
          <cell r="B2993" t="str">
            <v>日本画</v>
          </cell>
          <cell r="D2993" t="str">
            <v>泉北郡忠岡町忠岡東</v>
          </cell>
          <cell r="E2993">
            <v>46</v>
          </cell>
        </row>
        <row r="2994">
          <cell r="A2994" t="str">
            <v>H27</v>
          </cell>
          <cell r="B2994" t="str">
            <v>日本画</v>
          </cell>
          <cell r="D2994" t="str">
            <v>大阪市中央区谷町</v>
          </cell>
          <cell r="E2994">
            <v>49</v>
          </cell>
        </row>
        <row r="2995">
          <cell r="A2995" t="str">
            <v>H27</v>
          </cell>
          <cell r="B2995" t="str">
            <v>日本画</v>
          </cell>
          <cell r="D2995" t="str">
            <v>岸和田市土生町</v>
          </cell>
          <cell r="E2995">
            <v>66</v>
          </cell>
        </row>
        <row r="2996">
          <cell r="A2996" t="str">
            <v>H27</v>
          </cell>
          <cell r="B2996" t="str">
            <v>日本画</v>
          </cell>
          <cell r="D2996" t="str">
            <v>貝塚市西町</v>
          </cell>
          <cell r="E2996">
            <v>73</v>
          </cell>
        </row>
        <row r="2997">
          <cell r="A2997" t="str">
            <v>H27</v>
          </cell>
          <cell r="B2997" t="str">
            <v>写真</v>
          </cell>
          <cell r="D2997" t="str">
            <v>貝塚市三ケ山</v>
          </cell>
          <cell r="E2997">
            <v>73</v>
          </cell>
        </row>
        <row r="2998">
          <cell r="A2998" t="str">
            <v>H27</v>
          </cell>
          <cell r="B2998" t="str">
            <v>写真</v>
          </cell>
          <cell r="D2998" t="str">
            <v>岸和田市土生町</v>
          </cell>
          <cell r="E2998">
            <v>68</v>
          </cell>
        </row>
        <row r="2999">
          <cell r="A2999" t="str">
            <v>H27</v>
          </cell>
          <cell r="B2999" t="str">
            <v>写真</v>
          </cell>
          <cell r="D2999" t="str">
            <v>泉南郡熊取町青葉台</v>
          </cell>
          <cell r="E2999">
            <v>72</v>
          </cell>
        </row>
        <row r="3000">
          <cell r="A3000" t="str">
            <v>H27</v>
          </cell>
          <cell r="B3000" t="str">
            <v>写真</v>
          </cell>
          <cell r="D3000" t="str">
            <v>泉南郡熊取町青葉台</v>
          </cell>
          <cell r="E3000">
            <v>74</v>
          </cell>
        </row>
        <row r="3001">
          <cell r="A3001" t="str">
            <v>H27</v>
          </cell>
          <cell r="B3001" t="str">
            <v>写真</v>
          </cell>
          <cell r="D3001" t="str">
            <v>岸和田市天神山町</v>
          </cell>
          <cell r="E3001">
            <v>77</v>
          </cell>
        </row>
        <row r="3002">
          <cell r="A3002" t="str">
            <v>H27</v>
          </cell>
          <cell r="B3002" t="str">
            <v>写真</v>
          </cell>
          <cell r="D3002" t="str">
            <v>大阪市福島区鷺洲</v>
          </cell>
          <cell r="E3002">
            <v>76</v>
          </cell>
        </row>
        <row r="3003">
          <cell r="A3003" t="str">
            <v>H27</v>
          </cell>
          <cell r="B3003" t="str">
            <v>写真</v>
          </cell>
          <cell r="D3003" t="str">
            <v>岸和田市別所町</v>
          </cell>
          <cell r="E3003">
            <v>85</v>
          </cell>
        </row>
        <row r="3004">
          <cell r="A3004" t="str">
            <v>H27</v>
          </cell>
          <cell r="B3004" t="str">
            <v>写真</v>
          </cell>
          <cell r="D3004" t="str">
            <v>岸和田市上町</v>
          </cell>
          <cell r="E3004">
            <v>68</v>
          </cell>
        </row>
        <row r="3005">
          <cell r="A3005" t="str">
            <v>H27</v>
          </cell>
          <cell r="B3005" t="str">
            <v>写真</v>
          </cell>
          <cell r="D3005" t="str">
            <v>泉南郡熊取町青葉台</v>
          </cell>
          <cell r="E3005">
            <v>71</v>
          </cell>
        </row>
        <row r="3006">
          <cell r="A3006" t="str">
            <v>H27</v>
          </cell>
          <cell r="B3006" t="str">
            <v>写真</v>
          </cell>
          <cell r="D3006" t="str">
            <v>岸和田市加守町</v>
          </cell>
          <cell r="E3006">
            <v>71</v>
          </cell>
        </row>
        <row r="3007">
          <cell r="A3007" t="str">
            <v>H27</v>
          </cell>
          <cell r="B3007" t="str">
            <v>写真</v>
          </cell>
          <cell r="D3007" t="str">
            <v>和泉市光明台</v>
          </cell>
          <cell r="E3007">
            <v>77</v>
          </cell>
        </row>
        <row r="3008">
          <cell r="A3008" t="str">
            <v>H27</v>
          </cell>
          <cell r="B3008" t="str">
            <v>写真</v>
          </cell>
          <cell r="D3008" t="str">
            <v>和泉市のぞみ野</v>
          </cell>
          <cell r="E3008">
            <v>78</v>
          </cell>
        </row>
        <row r="3009">
          <cell r="A3009" t="str">
            <v>H27</v>
          </cell>
          <cell r="B3009" t="str">
            <v>写真</v>
          </cell>
          <cell r="D3009" t="str">
            <v>和泉市光明台</v>
          </cell>
          <cell r="E3009">
            <v>78</v>
          </cell>
        </row>
        <row r="3010">
          <cell r="A3010" t="str">
            <v>H27</v>
          </cell>
          <cell r="B3010" t="str">
            <v>写真</v>
          </cell>
          <cell r="D3010" t="str">
            <v>岸和田市下野町</v>
          </cell>
          <cell r="E3010">
            <v>75</v>
          </cell>
        </row>
        <row r="3011">
          <cell r="A3011" t="str">
            <v>H27</v>
          </cell>
          <cell r="B3011" t="str">
            <v>写真</v>
          </cell>
          <cell r="D3011" t="str">
            <v>高石市綾園</v>
          </cell>
          <cell r="E3011">
            <v>71</v>
          </cell>
        </row>
        <row r="3012">
          <cell r="A3012" t="str">
            <v>H27</v>
          </cell>
          <cell r="B3012" t="str">
            <v>写真</v>
          </cell>
          <cell r="D3012" t="str">
            <v>泉佐野市羽倉崎</v>
          </cell>
          <cell r="E3012">
            <v>76</v>
          </cell>
        </row>
        <row r="3013">
          <cell r="A3013" t="str">
            <v>H27</v>
          </cell>
          <cell r="B3013" t="str">
            <v>写真</v>
          </cell>
          <cell r="D3013" t="str">
            <v>泉佐野市羽倉崎</v>
          </cell>
          <cell r="E3013">
            <v>72</v>
          </cell>
        </row>
        <row r="3014">
          <cell r="A3014" t="str">
            <v>H27</v>
          </cell>
          <cell r="B3014" t="str">
            <v>写真</v>
          </cell>
          <cell r="D3014" t="str">
            <v>堺市中区毛穴町</v>
          </cell>
          <cell r="E3014">
            <v>71</v>
          </cell>
        </row>
        <row r="3015">
          <cell r="A3015" t="str">
            <v>H27</v>
          </cell>
          <cell r="B3015" t="str">
            <v>写真</v>
          </cell>
          <cell r="D3015" t="str">
            <v>貝塚市福田</v>
          </cell>
          <cell r="E3015">
            <v>74</v>
          </cell>
        </row>
        <row r="3016">
          <cell r="A3016" t="str">
            <v>H27</v>
          </cell>
          <cell r="B3016" t="str">
            <v>写真</v>
          </cell>
          <cell r="D3016" t="str">
            <v>岸和田市上松町</v>
          </cell>
          <cell r="E3016">
            <v>73</v>
          </cell>
        </row>
        <row r="3017">
          <cell r="A3017" t="str">
            <v>H27</v>
          </cell>
          <cell r="B3017" t="str">
            <v>写真</v>
          </cell>
          <cell r="D3017" t="str">
            <v>岸和田市下松町</v>
          </cell>
        </row>
        <row r="3018">
          <cell r="A3018" t="str">
            <v>H27</v>
          </cell>
          <cell r="B3018" t="str">
            <v>写真</v>
          </cell>
          <cell r="D3018" t="str">
            <v>泉佐野市土丸</v>
          </cell>
          <cell r="E3018">
            <v>66</v>
          </cell>
        </row>
        <row r="3019">
          <cell r="A3019" t="str">
            <v>H27</v>
          </cell>
          <cell r="B3019" t="str">
            <v>写真</v>
          </cell>
          <cell r="D3019" t="str">
            <v>高石市千代田</v>
          </cell>
          <cell r="E3019">
            <v>76</v>
          </cell>
        </row>
        <row r="3020">
          <cell r="A3020" t="str">
            <v>H27</v>
          </cell>
          <cell r="B3020" t="str">
            <v>写真</v>
          </cell>
          <cell r="D3020" t="str">
            <v>岸和田市磯上町</v>
          </cell>
          <cell r="E3020">
            <v>67</v>
          </cell>
        </row>
        <row r="3021">
          <cell r="A3021" t="str">
            <v>H27</v>
          </cell>
          <cell r="B3021" t="str">
            <v>写真</v>
          </cell>
          <cell r="D3021" t="str">
            <v>岸和田市葛城町</v>
          </cell>
          <cell r="E3021">
            <v>82</v>
          </cell>
        </row>
        <row r="3022">
          <cell r="A3022" t="str">
            <v>H27</v>
          </cell>
          <cell r="B3022" t="str">
            <v>写真</v>
          </cell>
          <cell r="D3022" t="str">
            <v>貝塚市久保</v>
          </cell>
          <cell r="E3022">
            <v>78</v>
          </cell>
        </row>
        <row r="3023">
          <cell r="A3023" t="str">
            <v>H27</v>
          </cell>
          <cell r="B3023" t="str">
            <v>写真</v>
          </cell>
          <cell r="D3023" t="str">
            <v>和泉市北田中町</v>
          </cell>
          <cell r="E3023">
            <v>76</v>
          </cell>
        </row>
        <row r="3024">
          <cell r="A3024" t="str">
            <v>H27</v>
          </cell>
          <cell r="B3024" t="str">
            <v>写真</v>
          </cell>
          <cell r="D3024" t="str">
            <v>貝塚市麻生中</v>
          </cell>
          <cell r="E3024">
            <v>73</v>
          </cell>
        </row>
        <row r="3025">
          <cell r="A3025" t="str">
            <v>H27</v>
          </cell>
          <cell r="B3025" t="str">
            <v>写真</v>
          </cell>
          <cell r="D3025" t="str">
            <v>泉佐野市中庄</v>
          </cell>
          <cell r="E3025">
            <v>66</v>
          </cell>
        </row>
        <row r="3026">
          <cell r="A3026" t="str">
            <v>H27</v>
          </cell>
          <cell r="B3026" t="str">
            <v>写真</v>
          </cell>
          <cell r="D3026" t="str">
            <v>和泉市室堂町</v>
          </cell>
          <cell r="E3026">
            <v>77</v>
          </cell>
        </row>
        <row r="3027">
          <cell r="A3027" t="str">
            <v>H27</v>
          </cell>
          <cell r="B3027" t="str">
            <v>写真</v>
          </cell>
          <cell r="D3027" t="str">
            <v>阪南市舞</v>
          </cell>
          <cell r="E3027">
            <v>75</v>
          </cell>
        </row>
        <row r="3028">
          <cell r="A3028" t="str">
            <v>H27</v>
          </cell>
          <cell r="B3028" t="str">
            <v>写真</v>
          </cell>
          <cell r="D3028" t="str">
            <v>泉佐野市鶴原</v>
          </cell>
          <cell r="E3028">
            <v>72</v>
          </cell>
        </row>
        <row r="3029">
          <cell r="A3029" t="str">
            <v>H27</v>
          </cell>
          <cell r="B3029" t="str">
            <v>写真</v>
          </cell>
          <cell r="D3029" t="str">
            <v>泉佐野市鶴原</v>
          </cell>
          <cell r="E3029">
            <v>71</v>
          </cell>
        </row>
        <row r="3030">
          <cell r="A3030" t="str">
            <v>H27</v>
          </cell>
          <cell r="B3030" t="str">
            <v>写真</v>
          </cell>
          <cell r="D3030" t="str">
            <v>羽曳野市古市</v>
          </cell>
          <cell r="E3030">
            <v>77</v>
          </cell>
        </row>
        <row r="3031">
          <cell r="A3031" t="str">
            <v>H27</v>
          </cell>
          <cell r="B3031" t="str">
            <v>写真</v>
          </cell>
          <cell r="D3031" t="str">
            <v>岸和田市春木北浜町</v>
          </cell>
          <cell r="E3031">
            <v>72</v>
          </cell>
        </row>
        <row r="3032">
          <cell r="A3032" t="str">
            <v>H27</v>
          </cell>
          <cell r="B3032" t="str">
            <v>写真</v>
          </cell>
          <cell r="D3032" t="str">
            <v>岸和田市松風町</v>
          </cell>
          <cell r="E3032">
            <v>72</v>
          </cell>
        </row>
        <row r="3033">
          <cell r="A3033" t="str">
            <v>H27</v>
          </cell>
          <cell r="B3033" t="str">
            <v>写真</v>
          </cell>
          <cell r="D3033" t="str">
            <v>貝塚市海塚</v>
          </cell>
          <cell r="E3033">
            <v>60</v>
          </cell>
        </row>
        <row r="3034">
          <cell r="A3034" t="str">
            <v>H27</v>
          </cell>
          <cell r="B3034" t="str">
            <v>写真</v>
          </cell>
          <cell r="D3034" t="str">
            <v>岸和田市別所町</v>
          </cell>
          <cell r="E3034">
            <v>68</v>
          </cell>
        </row>
        <row r="3035">
          <cell r="A3035" t="str">
            <v>H27</v>
          </cell>
          <cell r="B3035" t="str">
            <v>写真</v>
          </cell>
          <cell r="D3035" t="str">
            <v>泉北郡忠岡町忠岡南</v>
          </cell>
          <cell r="E3035">
            <v>62</v>
          </cell>
        </row>
        <row r="3036">
          <cell r="A3036" t="str">
            <v>H27</v>
          </cell>
          <cell r="B3036" t="str">
            <v>写真</v>
          </cell>
          <cell r="D3036" t="str">
            <v>岸和田市東ヶ丘町</v>
          </cell>
          <cell r="E3036">
            <v>81</v>
          </cell>
        </row>
        <row r="3037">
          <cell r="A3037" t="str">
            <v>H27</v>
          </cell>
          <cell r="B3037" t="str">
            <v>写真</v>
          </cell>
          <cell r="D3037" t="str">
            <v>岸和田市東ヶ丘町</v>
          </cell>
          <cell r="E3037">
            <v>82</v>
          </cell>
        </row>
        <row r="3038">
          <cell r="A3038" t="str">
            <v>H27</v>
          </cell>
          <cell r="B3038" t="str">
            <v>写真</v>
          </cell>
          <cell r="D3038" t="str">
            <v>阪南市自然田</v>
          </cell>
          <cell r="E3038">
            <v>70</v>
          </cell>
        </row>
        <row r="3039">
          <cell r="A3039" t="str">
            <v>H27</v>
          </cell>
          <cell r="B3039" t="str">
            <v>写真</v>
          </cell>
          <cell r="D3039" t="str">
            <v>岸和田市中井町</v>
          </cell>
          <cell r="E3039">
            <v>80</v>
          </cell>
        </row>
        <row r="3040">
          <cell r="A3040" t="str">
            <v>H27</v>
          </cell>
          <cell r="B3040" t="str">
            <v>写真</v>
          </cell>
          <cell r="D3040" t="str">
            <v>泉佐野市高松東</v>
          </cell>
          <cell r="E3040">
            <v>69</v>
          </cell>
        </row>
        <row r="3041">
          <cell r="A3041" t="str">
            <v>H27</v>
          </cell>
          <cell r="B3041" t="str">
            <v>写真</v>
          </cell>
          <cell r="D3041" t="str">
            <v>岸和田市上松町</v>
          </cell>
          <cell r="E3041">
            <v>70</v>
          </cell>
        </row>
        <row r="3042">
          <cell r="A3042" t="str">
            <v>H27</v>
          </cell>
          <cell r="B3042" t="str">
            <v>写真</v>
          </cell>
          <cell r="D3042" t="str">
            <v>岸和田市上松町</v>
          </cell>
          <cell r="E3042">
            <v>77</v>
          </cell>
        </row>
        <row r="3043">
          <cell r="A3043" t="str">
            <v>H27</v>
          </cell>
          <cell r="B3043" t="str">
            <v>写真</v>
          </cell>
          <cell r="D3043" t="str">
            <v>貝塚市三ツ松</v>
          </cell>
          <cell r="E3043">
            <v>74</v>
          </cell>
        </row>
        <row r="3044">
          <cell r="A3044" t="str">
            <v>H27</v>
          </cell>
          <cell r="B3044" t="str">
            <v>写真</v>
          </cell>
          <cell r="D3044" t="str">
            <v>岸和田市内畑町</v>
          </cell>
          <cell r="E3044">
            <v>68</v>
          </cell>
        </row>
        <row r="3045">
          <cell r="A3045" t="str">
            <v>H27</v>
          </cell>
          <cell r="B3045" t="str">
            <v>写真</v>
          </cell>
          <cell r="D3045" t="str">
            <v>泉大津市なぎさ町</v>
          </cell>
          <cell r="E3045">
            <v>75</v>
          </cell>
        </row>
        <row r="3046">
          <cell r="A3046" t="str">
            <v>H27</v>
          </cell>
          <cell r="B3046" t="str">
            <v>写真</v>
          </cell>
          <cell r="D3046" t="str">
            <v>岸和田市上松町</v>
          </cell>
          <cell r="E3046">
            <v>56</v>
          </cell>
        </row>
        <row r="3047">
          <cell r="A3047" t="str">
            <v>H27</v>
          </cell>
          <cell r="B3047" t="str">
            <v>写真</v>
          </cell>
          <cell r="D3047" t="str">
            <v>岸和田市下松町</v>
          </cell>
          <cell r="E3047">
            <v>64</v>
          </cell>
        </row>
        <row r="3048">
          <cell r="A3048" t="str">
            <v>H27</v>
          </cell>
          <cell r="B3048" t="str">
            <v>写真</v>
          </cell>
          <cell r="D3048" t="str">
            <v>岸和田市野田町</v>
          </cell>
          <cell r="E3048">
            <v>76</v>
          </cell>
        </row>
        <row r="3049">
          <cell r="A3049" t="str">
            <v>H27</v>
          </cell>
          <cell r="B3049" t="str">
            <v>写真</v>
          </cell>
          <cell r="D3049" t="str">
            <v>岸和田市東ヶ丘町</v>
          </cell>
          <cell r="E3049">
            <v>83</v>
          </cell>
        </row>
        <row r="3050">
          <cell r="A3050" t="str">
            <v>H27</v>
          </cell>
          <cell r="B3050" t="str">
            <v>写真</v>
          </cell>
          <cell r="D3050" t="str">
            <v>堺市西区浜寺諏訪森町東</v>
          </cell>
          <cell r="E3050">
            <v>68</v>
          </cell>
        </row>
        <row r="3051">
          <cell r="A3051" t="str">
            <v>H27</v>
          </cell>
          <cell r="B3051" t="str">
            <v>写真</v>
          </cell>
          <cell r="D3051" t="str">
            <v>堺市西区浜寺諏訪森町東</v>
          </cell>
          <cell r="E3051">
            <v>77</v>
          </cell>
        </row>
        <row r="3052">
          <cell r="A3052" t="str">
            <v>H27</v>
          </cell>
          <cell r="B3052" t="str">
            <v>写真</v>
          </cell>
          <cell r="D3052" t="str">
            <v>高石市千代田</v>
          </cell>
          <cell r="E3052">
            <v>66</v>
          </cell>
        </row>
        <row r="3053">
          <cell r="A3053" t="str">
            <v>H27</v>
          </cell>
          <cell r="B3053" t="str">
            <v>写真</v>
          </cell>
          <cell r="D3053" t="str">
            <v>泉佐野市上瓦屋</v>
          </cell>
          <cell r="E3053">
            <v>72</v>
          </cell>
        </row>
        <row r="3054">
          <cell r="A3054" t="str">
            <v>H27</v>
          </cell>
          <cell r="B3054" t="str">
            <v>写真</v>
          </cell>
          <cell r="D3054" t="str">
            <v>岸和田市上松町</v>
          </cell>
          <cell r="E3054">
            <v>80</v>
          </cell>
        </row>
        <row r="3055">
          <cell r="A3055" t="str">
            <v>H27</v>
          </cell>
          <cell r="B3055" t="str">
            <v>写真</v>
          </cell>
          <cell r="D3055" t="str">
            <v>泉佐野市日根野</v>
          </cell>
          <cell r="E3055">
            <v>71</v>
          </cell>
        </row>
        <row r="3056">
          <cell r="A3056" t="str">
            <v>H27</v>
          </cell>
          <cell r="B3056" t="str">
            <v>写真</v>
          </cell>
          <cell r="D3056" t="str">
            <v>岸和田市藤井町</v>
          </cell>
          <cell r="E3056">
            <v>64</v>
          </cell>
        </row>
        <row r="3057">
          <cell r="A3057" t="str">
            <v>H27</v>
          </cell>
          <cell r="B3057" t="str">
            <v>写真</v>
          </cell>
          <cell r="D3057" t="str">
            <v>岸和田市上松町</v>
          </cell>
          <cell r="E3057">
            <v>72</v>
          </cell>
        </row>
        <row r="3058">
          <cell r="A3058" t="str">
            <v>H27</v>
          </cell>
          <cell r="B3058" t="str">
            <v>写真</v>
          </cell>
          <cell r="D3058" t="str">
            <v>岸和田市下野町</v>
          </cell>
          <cell r="E3058">
            <v>75</v>
          </cell>
        </row>
        <row r="3059">
          <cell r="A3059" t="str">
            <v>H27</v>
          </cell>
          <cell r="B3059" t="str">
            <v>写真</v>
          </cell>
          <cell r="D3059" t="str">
            <v>岸和田市下池田町</v>
          </cell>
          <cell r="E3059">
            <v>78</v>
          </cell>
        </row>
        <row r="3060">
          <cell r="A3060" t="str">
            <v>H27</v>
          </cell>
          <cell r="B3060" t="str">
            <v>写真</v>
          </cell>
          <cell r="D3060" t="str">
            <v>泉佐野市日根野</v>
          </cell>
          <cell r="E3060">
            <v>45</v>
          </cell>
        </row>
        <row r="3061">
          <cell r="A3061" t="str">
            <v>H27</v>
          </cell>
          <cell r="B3061" t="str">
            <v>写真</v>
          </cell>
          <cell r="D3061" t="str">
            <v>堺市南区新檜尾台</v>
          </cell>
          <cell r="E3061">
            <v>85</v>
          </cell>
        </row>
        <row r="3062">
          <cell r="A3062" t="str">
            <v>H27</v>
          </cell>
          <cell r="B3062" t="str">
            <v>写真</v>
          </cell>
          <cell r="D3062" t="str">
            <v>岸和田市上松町</v>
          </cell>
          <cell r="E3062">
            <v>56</v>
          </cell>
        </row>
        <row r="3063">
          <cell r="A3063" t="str">
            <v>H27</v>
          </cell>
          <cell r="B3063" t="str">
            <v>写真</v>
          </cell>
          <cell r="D3063" t="str">
            <v>岸和田市稲葉町</v>
          </cell>
          <cell r="E3063">
            <v>72</v>
          </cell>
        </row>
        <row r="3064">
          <cell r="A3064" t="str">
            <v>H27</v>
          </cell>
          <cell r="B3064" t="str">
            <v>写真</v>
          </cell>
          <cell r="D3064" t="str">
            <v>和泉市いぶき野</v>
          </cell>
          <cell r="E3064">
            <v>76</v>
          </cell>
        </row>
        <row r="3065">
          <cell r="A3065" t="str">
            <v>H27</v>
          </cell>
          <cell r="B3065" t="str">
            <v>写真</v>
          </cell>
          <cell r="D3065" t="str">
            <v>泉佐野市鶴原</v>
          </cell>
          <cell r="E3065">
            <v>69</v>
          </cell>
        </row>
        <row r="3066">
          <cell r="A3066" t="str">
            <v>H27</v>
          </cell>
          <cell r="B3066" t="str">
            <v>写真</v>
          </cell>
          <cell r="D3066" t="str">
            <v>岸和田市加守町</v>
          </cell>
          <cell r="E3066">
            <v>64</v>
          </cell>
        </row>
        <row r="3067">
          <cell r="A3067" t="str">
            <v>H27</v>
          </cell>
          <cell r="B3067" t="str">
            <v>写真</v>
          </cell>
          <cell r="D3067" t="str">
            <v>岸和田市山直中町</v>
          </cell>
          <cell r="E3067">
            <v>74</v>
          </cell>
        </row>
        <row r="3068">
          <cell r="A3068" t="str">
            <v>H27</v>
          </cell>
          <cell r="B3068" t="str">
            <v>写真</v>
          </cell>
          <cell r="D3068" t="str">
            <v>岸和田市行遇町</v>
          </cell>
          <cell r="E3068">
            <v>63</v>
          </cell>
        </row>
        <row r="3069">
          <cell r="A3069" t="str">
            <v>H27</v>
          </cell>
          <cell r="B3069" t="str">
            <v>写真</v>
          </cell>
          <cell r="D3069" t="str">
            <v>泉大津市東助松町</v>
          </cell>
          <cell r="E3069">
            <v>68</v>
          </cell>
        </row>
        <row r="3070">
          <cell r="A3070" t="str">
            <v>H27</v>
          </cell>
          <cell r="B3070" t="str">
            <v>写真</v>
          </cell>
          <cell r="D3070" t="str">
            <v>貝塚市海塚</v>
          </cell>
          <cell r="E3070">
            <v>78</v>
          </cell>
        </row>
        <row r="3071">
          <cell r="A3071" t="str">
            <v>H27</v>
          </cell>
          <cell r="B3071" t="str">
            <v>写真</v>
          </cell>
          <cell r="D3071" t="str">
            <v>堺市西区鳳南町</v>
          </cell>
          <cell r="E3071">
            <v>73</v>
          </cell>
        </row>
        <row r="3072">
          <cell r="A3072" t="str">
            <v>H27</v>
          </cell>
          <cell r="B3072" t="str">
            <v>写真</v>
          </cell>
          <cell r="D3072" t="str">
            <v>岸和田市藤井町</v>
          </cell>
          <cell r="E3072">
            <v>68</v>
          </cell>
        </row>
        <row r="3073">
          <cell r="A3073" t="str">
            <v>H27</v>
          </cell>
          <cell r="B3073" t="str">
            <v>写真</v>
          </cell>
          <cell r="D3073" t="str">
            <v>岸和田市上松町</v>
          </cell>
          <cell r="E3073">
            <v>70</v>
          </cell>
        </row>
        <row r="3074">
          <cell r="A3074" t="str">
            <v>H27</v>
          </cell>
          <cell r="B3074" t="str">
            <v>写真</v>
          </cell>
          <cell r="D3074" t="str">
            <v>和泉市和気町</v>
          </cell>
          <cell r="E3074">
            <v>73</v>
          </cell>
        </row>
        <row r="3075">
          <cell r="A3075" t="str">
            <v>H27</v>
          </cell>
          <cell r="B3075" t="str">
            <v>写真</v>
          </cell>
          <cell r="D3075" t="str">
            <v>岸和田市八幡町</v>
          </cell>
          <cell r="E3075">
            <v>80</v>
          </cell>
        </row>
        <row r="3076">
          <cell r="A3076" t="str">
            <v>H27</v>
          </cell>
          <cell r="B3076" t="str">
            <v>写真</v>
          </cell>
          <cell r="D3076" t="str">
            <v>岸和田市別所町</v>
          </cell>
          <cell r="E3076">
            <v>74</v>
          </cell>
        </row>
        <row r="3077">
          <cell r="A3077" t="str">
            <v>H27</v>
          </cell>
          <cell r="B3077" t="str">
            <v>写真</v>
          </cell>
          <cell r="D3077" t="str">
            <v>岸和田市南町</v>
          </cell>
          <cell r="E3077">
            <v>72</v>
          </cell>
        </row>
        <row r="3078">
          <cell r="A3078" t="str">
            <v>H27</v>
          </cell>
          <cell r="B3078" t="str">
            <v>写真</v>
          </cell>
          <cell r="D3078" t="str">
            <v>泉大津市二田町</v>
          </cell>
          <cell r="E3078">
            <v>73</v>
          </cell>
        </row>
        <row r="3079">
          <cell r="A3079" t="str">
            <v>H27</v>
          </cell>
          <cell r="B3079" t="str">
            <v>写真</v>
          </cell>
          <cell r="D3079" t="str">
            <v>和泉市光明台</v>
          </cell>
          <cell r="E3079">
            <v>82</v>
          </cell>
        </row>
        <row r="3080">
          <cell r="A3080" t="str">
            <v>H27</v>
          </cell>
          <cell r="B3080" t="str">
            <v>写真</v>
          </cell>
          <cell r="D3080" t="str">
            <v>堺市南区鴨谷台</v>
          </cell>
          <cell r="E3080">
            <v>70</v>
          </cell>
        </row>
        <row r="3081">
          <cell r="A3081" t="str">
            <v>H27</v>
          </cell>
          <cell r="B3081" t="str">
            <v>写真</v>
          </cell>
          <cell r="D3081" t="str">
            <v>岸和田市大工町</v>
          </cell>
          <cell r="E3081">
            <v>63</v>
          </cell>
        </row>
        <row r="3082">
          <cell r="A3082" t="str">
            <v>H27</v>
          </cell>
          <cell r="B3082" t="str">
            <v>写真</v>
          </cell>
          <cell r="D3082" t="str">
            <v>岸和田市八阪町</v>
          </cell>
          <cell r="E3082">
            <v>85</v>
          </cell>
        </row>
        <row r="3083">
          <cell r="A3083" t="str">
            <v>H27</v>
          </cell>
          <cell r="B3083" t="str">
            <v>写真</v>
          </cell>
          <cell r="D3083" t="str">
            <v>岸和田市東ヶ丘町</v>
          </cell>
          <cell r="E3083">
            <v>75</v>
          </cell>
        </row>
        <row r="3084">
          <cell r="A3084" t="str">
            <v>H27</v>
          </cell>
          <cell r="B3084" t="str">
            <v>写真</v>
          </cell>
          <cell r="D3084" t="str">
            <v>貝塚市清児</v>
          </cell>
          <cell r="E3084">
            <v>65</v>
          </cell>
        </row>
        <row r="3085">
          <cell r="A3085" t="str">
            <v>H27</v>
          </cell>
          <cell r="B3085" t="str">
            <v>写真</v>
          </cell>
          <cell r="D3085" t="str">
            <v>堺市中区深井水池町</v>
          </cell>
          <cell r="E3085">
            <v>68</v>
          </cell>
        </row>
        <row r="3086">
          <cell r="A3086" t="str">
            <v>H27</v>
          </cell>
          <cell r="B3086" t="str">
            <v>写真</v>
          </cell>
          <cell r="D3086" t="str">
            <v>堺市中区深井水池町</v>
          </cell>
          <cell r="E3086">
            <v>47</v>
          </cell>
        </row>
        <row r="3087">
          <cell r="A3087" t="str">
            <v>H27</v>
          </cell>
          <cell r="B3087" t="str">
            <v>写真</v>
          </cell>
          <cell r="D3087" t="str">
            <v>泉南郡熊取町自由が丘</v>
          </cell>
          <cell r="E3087">
            <v>68</v>
          </cell>
        </row>
        <row r="3088">
          <cell r="A3088" t="str">
            <v>H27</v>
          </cell>
          <cell r="B3088" t="str">
            <v>写真</v>
          </cell>
          <cell r="D3088" t="str">
            <v>岸和田市八阪町</v>
          </cell>
          <cell r="E3088">
            <v>81</v>
          </cell>
        </row>
        <row r="3089">
          <cell r="A3089" t="str">
            <v>H27</v>
          </cell>
          <cell r="B3089" t="str">
            <v>写真</v>
          </cell>
          <cell r="D3089" t="str">
            <v>泉佐野市鶴原</v>
          </cell>
          <cell r="E3089">
            <v>71</v>
          </cell>
        </row>
        <row r="3090">
          <cell r="A3090" t="str">
            <v>H27</v>
          </cell>
          <cell r="B3090" t="str">
            <v>写真</v>
          </cell>
          <cell r="D3090" t="str">
            <v>岸和田市荒木町</v>
          </cell>
          <cell r="E3090">
            <v>71</v>
          </cell>
        </row>
        <row r="3091">
          <cell r="A3091" t="str">
            <v>H27</v>
          </cell>
          <cell r="B3091" t="str">
            <v>写真</v>
          </cell>
          <cell r="D3091" t="str">
            <v>阪南市自然田</v>
          </cell>
          <cell r="E3091">
            <v>69</v>
          </cell>
        </row>
        <row r="3092">
          <cell r="A3092" t="str">
            <v>H27</v>
          </cell>
          <cell r="B3092" t="str">
            <v>写真</v>
          </cell>
          <cell r="D3092" t="str">
            <v>岸和田市上野町東</v>
          </cell>
          <cell r="E3092">
            <v>72</v>
          </cell>
        </row>
        <row r="3093">
          <cell r="A3093" t="str">
            <v>H27</v>
          </cell>
          <cell r="B3093" t="str">
            <v>写真</v>
          </cell>
          <cell r="D3093" t="str">
            <v>岸和田市下松町</v>
          </cell>
          <cell r="E3093">
            <v>62</v>
          </cell>
        </row>
        <row r="3094">
          <cell r="A3094" t="str">
            <v>H27</v>
          </cell>
          <cell r="B3094" t="str">
            <v>写真</v>
          </cell>
          <cell r="D3094" t="str">
            <v>岸和田市岡山町</v>
          </cell>
          <cell r="E3094">
            <v>84</v>
          </cell>
        </row>
        <row r="3095">
          <cell r="A3095" t="str">
            <v>H27</v>
          </cell>
          <cell r="B3095" t="str">
            <v>写真</v>
          </cell>
          <cell r="D3095" t="str">
            <v>岸和田市稲葉町</v>
          </cell>
          <cell r="E3095">
            <v>61</v>
          </cell>
        </row>
        <row r="3096">
          <cell r="A3096" t="str">
            <v>H27</v>
          </cell>
          <cell r="B3096" t="str">
            <v>写真</v>
          </cell>
          <cell r="D3096" t="str">
            <v>泉佐野市高松南</v>
          </cell>
          <cell r="E3096">
            <v>73</v>
          </cell>
        </row>
        <row r="3097">
          <cell r="A3097" t="str">
            <v>H27</v>
          </cell>
          <cell r="B3097" t="str">
            <v>写真</v>
          </cell>
          <cell r="D3097" t="str">
            <v>岸和田市門前町</v>
          </cell>
          <cell r="E3097">
            <v>75</v>
          </cell>
        </row>
        <row r="3098">
          <cell r="A3098" t="str">
            <v>H27</v>
          </cell>
          <cell r="B3098" t="str">
            <v>写真</v>
          </cell>
          <cell r="D3098" t="str">
            <v>岸和田市山直中町</v>
          </cell>
          <cell r="E3098">
            <v>73</v>
          </cell>
        </row>
        <row r="3099">
          <cell r="A3099" t="str">
            <v>H27</v>
          </cell>
          <cell r="B3099" t="str">
            <v>写真</v>
          </cell>
          <cell r="D3099" t="str">
            <v>岸和田市小松里町</v>
          </cell>
          <cell r="E3099">
            <v>67</v>
          </cell>
        </row>
        <row r="3100">
          <cell r="A3100" t="str">
            <v>H27</v>
          </cell>
          <cell r="B3100" t="str">
            <v>写真</v>
          </cell>
          <cell r="D3100" t="str">
            <v>泉大津市北豊中町</v>
          </cell>
          <cell r="E3100">
            <v>73</v>
          </cell>
        </row>
        <row r="3101">
          <cell r="A3101" t="str">
            <v>H27</v>
          </cell>
          <cell r="B3101" t="str">
            <v>写真</v>
          </cell>
          <cell r="D3101" t="str">
            <v>泉佐野市松風台</v>
          </cell>
          <cell r="E3101">
            <v>65</v>
          </cell>
        </row>
        <row r="3102">
          <cell r="A3102" t="str">
            <v>H27</v>
          </cell>
          <cell r="B3102" t="str">
            <v>写真</v>
          </cell>
          <cell r="D3102" t="str">
            <v>岸和田市春木大小路町</v>
          </cell>
          <cell r="E3102">
            <v>79</v>
          </cell>
        </row>
        <row r="3103">
          <cell r="A3103" t="str">
            <v>H27</v>
          </cell>
          <cell r="B3103" t="str">
            <v>写真</v>
          </cell>
          <cell r="D3103" t="str">
            <v>岸和田市五軒家町</v>
          </cell>
          <cell r="E3103">
            <v>82</v>
          </cell>
        </row>
        <row r="3104">
          <cell r="A3104" t="str">
            <v>H27</v>
          </cell>
          <cell r="B3104" t="str">
            <v>写真</v>
          </cell>
          <cell r="D3104" t="str">
            <v>岸和田市春木南浜町</v>
          </cell>
          <cell r="E3104">
            <v>63</v>
          </cell>
        </row>
        <row r="3105">
          <cell r="A3105" t="str">
            <v>H27</v>
          </cell>
          <cell r="B3105" t="str">
            <v>写真</v>
          </cell>
          <cell r="D3105" t="str">
            <v>泉佐野市笠松</v>
          </cell>
          <cell r="E3105">
            <v>71</v>
          </cell>
        </row>
        <row r="3106">
          <cell r="A3106" t="str">
            <v>H27</v>
          </cell>
          <cell r="B3106" t="str">
            <v>写真</v>
          </cell>
          <cell r="D3106" t="str">
            <v>泉佐野市葵町</v>
          </cell>
          <cell r="E3106">
            <v>78</v>
          </cell>
        </row>
        <row r="3107">
          <cell r="A3107" t="str">
            <v>H27</v>
          </cell>
          <cell r="B3107" t="str">
            <v>写真</v>
          </cell>
          <cell r="D3107" t="str">
            <v>岸和田市岸城町</v>
          </cell>
          <cell r="E3107">
            <v>52</v>
          </cell>
        </row>
        <row r="3108">
          <cell r="A3108" t="str">
            <v>H27</v>
          </cell>
          <cell r="B3108" t="str">
            <v>写真</v>
          </cell>
          <cell r="D3108" t="str">
            <v>岸和田市南町</v>
          </cell>
          <cell r="E3108">
            <v>65</v>
          </cell>
        </row>
        <row r="3109">
          <cell r="A3109" t="str">
            <v>H27</v>
          </cell>
          <cell r="B3109" t="str">
            <v>写真</v>
          </cell>
          <cell r="D3109" t="str">
            <v>岸和田市南上町</v>
          </cell>
          <cell r="E3109">
            <v>55</v>
          </cell>
        </row>
        <row r="3110">
          <cell r="A3110" t="str">
            <v>H27</v>
          </cell>
          <cell r="B3110" t="str">
            <v>写真</v>
          </cell>
          <cell r="D3110" t="str">
            <v>岸和田市岸城町</v>
          </cell>
          <cell r="E3110">
            <v>65</v>
          </cell>
        </row>
        <row r="3111">
          <cell r="A3111" t="str">
            <v>H27</v>
          </cell>
          <cell r="B3111" t="str">
            <v>写真</v>
          </cell>
          <cell r="D3111" t="str">
            <v>岸和田市岸城町</v>
          </cell>
          <cell r="E3111">
            <v>64</v>
          </cell>
        </row>
        <row r="3112">
          <cell r="A3112" t="str">
            <v>H27</v>
          </cell>
          <cell r="B3112" t="str">
            <v>写真</v>
          </cell>
          <cell r="D3112" t="str">
            <v>岸和田市下池田町</v>
          </cell>
          <cell r="E3112">
            <v>81</v>
          </cell>
        </row>
        <row r="3113">
          <cell r="A3113" t="str">
            <v>H27</v>
          </cell>
          <cell r="B3113" t="str">
            <v>写真</v>
          </cell>
          <cell r="D3113" t="str">
            <v>和泉市のぞみ野</v>
          </cell>
          <cell r="E3113">
            <v>73</v>
          </cell>
        </row>
        <row r="3114">
          <cell r="A3114" t="str">
            <v>H27</v>
          </cell>
          <cell r="B3114" t="str">
            <v>写真</v>
          </cell>
          <cell r="D3114" t="str">
            <v>岸和田市積川町</v>
          </cell>
          <cell r="E3114">
            <v>67</v>
          </cell>
        </row>
        <row r="3115">
          <cell r="A3115" t="str">
            <v>H27</v>
          </cell>
          <cell r="B3115" t="str">
            <v>写真</v>
          </cell>
          <cell r="D3115" t="str">
            <v>泉佐野市大西</v>
          </cell>
          <cell r="E3115">
            <v>70</v>
          </cell>
        </row>
        <row r="3116">
          <cell r="A3116" t="str">
            <v>H27</v>
          </cell>
          <cell r="B3116" t="str">
            <v>写真</v>
          </cell>
          <cell r="D3116" t="str">
            <v>岸和田市土生町</v>
          </cell>
          <cell r="E3116">
            <v>79</v>
          </cell>
        </row>
        <row r="3117">
          <cell r="A3117" t="str">
            <v>H27</v>
          </cell>
          <cell r="B3117" t="str">
            <v>写真</v>
          </cell>
          <cell r="D3117" t="str">
            <v>堺市中区八田北町</v>
          </cell>
          <cell r="E3117">
            <v>82</v>
          </cell>
        </row>
        <row r="3118">
          <cell r="A3118" t="str">
            <v>H27</v>
          </cell>
          <cell r="B3118" t="str">
            <v>写真</v>
          </cell>
          <cell r="D3118" t="str">
            <v>泉佐野市日根野</v>
          </cell>
          <cell r="E3118">
            <v>64</v>
          </cell>
        </row>
        <row r="3119">
          <cell r="A3119" t="str">
            <v>H27</v>
          </cell>
          <cell r="B3119" t="str">
            <v>写真</v>
          </cell>
          <cell r="D3119" t="str">
            <v>高石市高師浜</v>
          </cell>
          <cell r="E3119">
            <v>79</v>
          </cell>
        </row>
        <row r="3120">
          <cell r="A3120" t="str">
            <v>H27</v>
          </cell>
          <cell r="B3120" t="str">
            <v>写真</v>
          </cell>
          <cell r="D3120" t="str">
            <v>岸和田市土生町</v>
          </cell>
          <cell r="E3120">
            <v>51</v>
          </cell>
        </row>
        <row r="3121">
          <cell r="A3121" t="str">
            <v>H27</v>
          </cell>
          <cell r="B3121" t="str">
            <v>写真</v>
          </cell>
          <cell r="D3121" t="str">
            <v>岸和田市加守町</v>
          </cell>
          <cell r="E3121">
            <v>64</v>
          </cell>
        </row>
        <row r="3122">
          <cell r="A3122" t="str">
            <v>H27</v>
          </cell>
          <cell r="B3122" t="str">
            <v>俳画</v>
          </cell>
          <cell r="D3122" t="str">
            <v>岸和田市東ヶ丘町</v>
          </cell>
          <cell r="E3122">
            <v>83</v>
          </cell>
        </row>
        <row r="3123">
          <cell r="A3123" t="str">
            <v>H27</v>
          </cell>
          <cell r="B3123" t="str">
            <v>俳画</v>
          </cell>
          <cell r="D3123" t="str">
            <v>岸和田市東ヶ丘町</v>
          </cell>
          <cell r="E3123">
            <v>73</v>
          </cell>
        </row>
        <row r="3124">
          <cell r="A3124" t="str">
            <v>H27</v>
          </cell>
          <cell r="B3124" t="str">
            <v>俳画</v>
          </cell>
          <cell r="D3124" t="str">
            <v>岸和田市岡山町</v>
          </cell>
          <cell r="E3124">
            <v>67</v>
          </cell>
        </row>
        <row r="3125">
          <cell r="A3125" t="str">
            <v>H27</v>
          </cell>
          <cell r="B3125" t="str">
            <v>俳画</v>
          </cell>
          <cell r="D3125" t="str">
            <v>岸和田市尾生町</v>
          </cell>
          <cell r="E3125">
            <v>62</v>
          </cell>
        </row>
        <row r="3126">
          <cell r="A3126" t="str">
            <v>H27</v>
          </cell>
          <cell r="B3126" t="str">
            <v>俳画</v>
          </cell>
          <cell r="D3126" t="str">
            <v>岸和田市野田町</v>
          </cell>
          <cell r="E3126">
            <v>74</v>
          </cell>
        </row>
        <row r="3127">
          <cell r="A3127" t="str">
            <v>H27</v>
          </cell>
          <cell r="B3127" t="str">
            <v>俳画</v>
          </cell>
          <cell r="D3127" t="str">
            <v>岸和田市野田町</v>
          </cell>
          <cell r="E3127">
            <v>80</v>
          </cell>
        </row>
        <row r="3128">
          <cell r="A3128" t="str">
            <v>H27</v>
          </cell>
          <cell r="B3128" t="str">
            <v>俳画</v>
          </cell>
          <cell r="D3128" t="str">
            <v>岸和田市野田町</v>
          </cell>
          <cell r="E3128">
            <v>70</v>
          </cell>
        </row>
        <row r="3129">
          <cell r="A3129" t="str">
            <v>H27</v>
          </cell>
          <cell r="B3129" t="str">
            <v>俳画</v>
          </cell>
          <cell r="D3129" t="str">
            <v>岸和田市野田町</v>
          </cell>
          <cell r="E3129">
            <v>79</v>
          </cell>
        </row>
        <row r="3130">
          <cell r="A3130" t="str">
            <v>H27</v>
          </cell>
          <cell r="B3130" t="str">
            <v>俳画</v>
          </cell>
          <cell r="D3130" t="str">
            <v>岸和田市吉井町</v>
          </cell>
          <cell r="E3130">
            <v>90</v>
          </cell>
        </row>
        <row r="3131">
          <cell r="A3131" t="str">
            <v>H27</v>
          </cell>
          <cell r="B3131" t="str">
            <v>俳画</v>
          </cell>
          <cell r="D3131" t="str">
            <v>岸和田市八阪町</v>
          </cell>
          <cell r="E3131">
            <v>66</v>
          </cell>
        </row>
        <row r="3132">
          <cell r="A3132" t="str">
            <v>H27</v>
          </cell>
          <cell r="B3132" t="str">
            <v>俳画</v>
          </cell>
          <cell r="D3132" t="str">
            <v>岸和田市岡山町</v>
          </cell>
          <cell r="E3132">
            <v>56</v>
          </cell>
        </row>
        <row r="3133">
          <cell r="A3133" t="str">
            <v>H27</v>
          </cell>
          <cell r="B3133" t="str">
            <v>俳画</v>
          </cell>
          <cell r="D3133" t="str">
            <v>岸和田市岡山町</v>
          </cell>
          <cell r="E3133">
            <v>74</v>
          </cell>
        </row>
        <row r="3134">
          <cell r="A3134" t="str">
            <v>H27</v>
          </cell>
          <cell r="B3134" t="str">
            <v>俳画</v>
          </cell>
          <cell r="D3134" t="str">
            <v>岸和田市野田町</v>
          </cell>
          <cell r="E3134">
            <v>84</v>
          </cell>
        </row>
        <row r="3135">
          <cell r="A3135" t="str">
            <v>H27</v>
          </cell>
          <cell r="B3135" t="str">
            <v>俳画</v>
          </cell>
          <cell r="D3135" t="str">
            <v>泉北郡忠岡町忠岡中</v>
          </cell>
          <cell r="E3135">
            <v>70</v>
          </cell>
        </row>
        <row r="3136">
          <cell r="A3136" t="str">
            <v>H27</v>
          </cell>
          <cell r="B3136" t="str">
            <v>俳画</v>
          </cell>
          <cell r="D3136" t="str">
            <v>岸和田市磯上町</v>
          </cell>
          <cell r="E3136">
            <v>61</v>
          </cell>
        </row>
        <row r="3137">
          <cell r="A3137" t="str">
            <v>H27</v>
          </cell>
          <cell r="B3137" t="str">
            <v>俳画</v>
          </cell>
          <cell r="D3137" t="str">
            <v>岸和田市松風町</v>
          </cell>
          <cell r="E3137">
            <v>71</v>
          </cell>
        </row>
        <row r="3138">
          <cell r="A3138" t="str">
            <v>H27</v>
          </cell>
          <cell r="B3138" t="str">
            <v>俳画</v>
          </cell>
          <cell r="D3138" t="str">
            <v>岸和田市下松町</v>
          </cell>
          <cell r="E3138">
            <v>72</v>
          </cell>
        </row>
        <row r="3139">
          <cell r="A3139" t="str">
            <v>H27</v>
          </cell>
          <cell r="B3139" t="str">
            <v>俳画</v>
          </cell>
          <cell r="D3139" t="str">
            <v>岸和田市下松町</v>
          </cell>
          <cell r="E3139">
            <v>75</v>
          </cell>
        </row>
        <row r="3140">
          <cell r="A3140" t="str">
            <v>H27</v>
          </cell>
          <cell r="B3140" t="str">
            <v>俳画</v>
          </cell>
          <cell r="D3140" t="str">
            <v>岸和田市八阪町</v>
          </cell>
          <cell r="E3140">
            <v>68</v>
          </cell>
        </row>
        <row r="3141">
          <cell r="A3141" t="str">
            <v>H27</v>
          </cell>
          <cell r="B3141" t="str">
            <v>俳画</v>
          </cell>
          <cell r="D3141" t="str">
            <v>岸和田市磯上町</v>
          </cell>
          <cell r="E3141">
            <v>68</v>
          </cell>
        </row>
        <row r="3142">
          <cell r="A3142" t="str">
            <v>H27</v>
          </cell>
          <cell r="B3142" t="str">
            <v>俳画</v>
          </cell>
          <cell r="D3142" t="str">
            <v>岸和田市額原町</v>
          </cell>
          <cell r="E3142">
            <v>83</v>
          </cell>
        </row>
        <row r="3143">
          <cell r="A3143" t="str">
            <v>H27</v>
          </cell>
          <cell r="B3143" t="str">
            <v>俳画</v>
          </cell>
          <cell r="D3143" t="str">
            <v>岸和田市今木町</v>
          </cell>
          <cell r="E3143">
            <v>71</v>
          </cell>
        </row>
        <row r="3144">
          <cell r="A3144" t="str">
            <v>H28</v>
          </cell>
          <cell r="B3144" t="str">
            <v>洋画</v>
          </cell>
          <cell r="D3144" t="str">
            <v>阪南市自然田</v>
          </cell>
          <cell r="E3144">
            <v>77</v>
          </cell>
        </row>
        <row r="3145">
          <cell r="A3145" t="str">
            <v>H28</v>
          </cell>
          <cell r="B3145" t="str">
            <v>洋画</v>
          </cell>
          <cell r="D3145" t="str">
            <v>岸和田市西之内町</v>
          </cell>
          <cell r="E3145">
            <v>73</v>
          </cell>
        </row>
        <row r="3146">
          <cell r="A3146" t="str">
            <v>H28</v>
          </cell>
          <cell r="B3146" t="str">
            <v>洋画</v>
          </cell>
          <cell r="D3146" t="str">
            <v>岸和田市上松町</v>
          </cell>
          <cell r="E3146">
            <v>65</v>
          </cell>
        </row>
        <row r="3147">
          <cell r="A3147" t="str">
            <v>H28</v>
          </cell>
          <cell r="B3147" t="str">
            <v>洋画</v>
          </cell>
          <cell r="D3147" t="str">
            <v>泉南郡熊取町山の手台</v>
          </cell>
          <cell r="E3147">
            <v>68</v>
          </cell>
        </row>
        <row r="3148">
          <cell r="A3148" t="str">
            <v>H28</v>
          </cell>
          <cell r="B3148" t="str">
            <v>洋画</v>
          </cell>
          <cell r="D3148" t="str">
            <v>岸和田市葛城町</v>
          </cell>
          <cell r="E3148">
            <v>91</v>
          </cell>
        </row>
        <row r="3149">
          <cell r="A3149" t="str">
            <v>H28</v>
          </cell>
          <cell r="B3149" t="str">
            <v>洋画</v>
          </cell>
          <cell r="D3149" t="str">
            <v>泉南市信達市場</v>
          </cell>
          <cell r="E3149">
            <v>67</v>
          </cell>
        </row>
        <row r="3150">
          <cell r="A3150" t="str">
            <v>H28</v>
          </cell>
          <cell r="B3150" t="str">
            <v>洋画</v>
          </cell>
          <cell r="D3150" t="str">
            <v>泉北郡忠岡町忠岡中</v>
          </cell>
          <cell r="E3150">
            <v>74</v>
          </cell>
        </row>
        <row r="3151">
          <cell r="A3151" t="str">
            <v>H28</v>
          </cell>
          <cell r="B3151" t="str">
            <v>洋画</v>
          </cell>
          <cell r="D3151" t="str">
            <v>岸和田市加守町</v>
          </cell>
          <cell r="E3151">
            <v>85</v>
          </cell>
        </row>
        <row r="3152">
          <cell r="A3152" t="str">
            <v>H28</v>
          </cell>
          <cell r="B3152" t="str">
            <v>洋画</v>
          </cell>
          <cell r="D3152" t="str">
            <v>岸和田市池尻町</v>
          </cell>
          <cell r="E3152">
            <v>73</v>
          </cell>
        </row>
        <row r="3153">
          <cell r="A3153" t="str">
            <v>H28</v>
          </cell>
          <cell r="B3153" t="str">
            <v>洋画</v>
          </cell>
          <cell r="D3153" t="str">
            <v>岸和田市葛城町</v>
          </cell>
          <cell r="E3153">
            <v>83</v>
          </cell>
        </row>
        <row r="3154">
          <cell r="A3154" t="str">
            <v>H28</v>
          </cell>
          <cell r="B3154" t="str">
            <v>洋画</v>
          </cell>
          <cell r="D3154" t="str">
            <v>岸和田市小松里町</v>
          </cell>
          <cell r="E3154">
            <v>78</v>
          </cell>
        </row>
        <row r="3155">
          <cell r="A3155" t="str">
            <v>H28</v>
          </cell>
          <cell r="B3155" t="str">
            <v>洋画</v>
          </cell>
          <cell r="D3155" t="str">
            <v>貝塚市久保</v>
          </cell>
          <cell r="E3155">
            <v>68</v>
          </cell>
        </row>
        <row r="3156">
          <cell r="A3156" t="str">
            <v>H28</v>
          </cell>
          <cell r="B3156" t="str">
            <v>洋画</v>
          </cell>
          <cell r="D3156" t="str">
            <v>阪南市舞</v>
          </cell>
          <cell r="E3156">
            <v>67</v>
          </cell>
        </row>
        <row r="3157">
          <cell r="A3157" t="str">
            <v>H28</v>
          </cell>
          <cell r="B3157" t="str">
            <v>洋画</v>
          </cell>
          <cell r="D3157" t="str">
            <v>阪南市舞</v>
          </cell>
          <cell r="E3157">
            <v>66</v>
          </cell>
        </row>
        <row r="3158">
          <cell r="A3158" t="str">
            <v>H28</v>
          </cell>
          <cell r="B3158" t="str">
            <v>洋画</v>
          </cell>
          <cell r="D3158" t="str">
            <v>泉南郡熊取町山の手台</v>
          </cell>
          <cell r="E3158">
            <v>80</v>
          </cell>
        </row>
        <row r="3159">
          <cell r="A3159" t="str">
            <v>H28</v>
          </cell>
          <cell r="B3159" t="str">
            <v>洋画</v>
          </cell>
          <cell r="D3159" t="str">
            <v>岸和田市池尻町</v>
          </cell>
          <cell r="E3159">
            <v>68</v>
          </cell>
        </row>
        <row r="3160">
          <cell r="A3160" t="str">
            <v>H28</v>
          </cell>
          <cell r="B3160" t="str">
            <v>洋画</v>
          </cell>
          <cell r="D3160" t="str">
            <v>岸和田市池尻町</v>
          </cell>
          <cell r="E3160">
            <v>76</v>
          </cell>
        </row>
        <row r="3161">
          <cell r="A3161" t="str">
            <v>H28</v>
          </cell>
          <cell r="B3161" t="str">
            <v>洋画</v>
          </cell>
          <cell r="D3161" t="str">
            <v>和泉市伯太町</v>
          </cell>
          <cell r="E3161">
            <v>67</v>
          </cell>
        </row>
        <row r="3162">
          <cell r="A3162" t="str">
            <v>H28</v>
          </cell>
          <cell r="B3162" t="str">
            <v>洋画</v>
          </cell>
          <cell r="D3162" t="str">
            <v>岸和田市下松町</v>
          </cell>
          <cell r="E3162">
            <v>66</v>
          </cell>
        </row>
        <row r="3163">
          <cell r="A3163" t="str">
            <v>H28</v>
          </cell>
          <cell r="B3163" t="str">
            <v>洋画</v>
          </cell>
          <cell r="D3163" t="str">
            <v>和泉市光明台</v>
          </cell>
          <cell r="E3163">
            <v>71</v>
          </cell>
        </row>
        <row r="3164">
          <cell r="A3164" t="str">
            <v>H28</v>
          </cell>
          <cell r="B3164" t="str">
            <v>洋画</v>
          </cell>
          <cell r="D3164" t="str">
            <v>岸和田市今木町</v>
          </cell>
          <cell r="E3164">
            <v>75</v>
          </cell>
        </row>
        <row r="3165">
          <cell r="A3165" t="str">
            <v>H28</v>
          </cell>
          <cell r="B3165" t="str">
            <v>洋画</v>
          </cell>
          <cell r="D3165" t="str">
            <v>泉大津市二田町</v>
          </cell>
          <cell r="E3165">
            <v>61</v>
          </cell>
        </row>
        <row r="3166">
          <cell r="A3166" t="str">
            <v>H28</v>
          </cell>
          <cell r="B3166" t="str">
            <v>洋画</v>
          </cell>
          <cell r="D3166" t="str">
            <v>岸和田市下池田町</v>
          </cell>
          <cell r="E3166">
            <v>83</v>
          </cell>
        </row>
        <row r="3167">
          <cell r="A3167" t="str">
            <v>H28</v>
          </cell>
          <cell r="B3167" t="str">
            <v>洋画</v>
          </cell>
          <cell r="D3167" t="str">
            <v>岸和田市並松町</v>
          </cell>
          <cell r="E3167">
            <v>79</v>
          </cell>
        </row>
        <row r="3168">
          <cell r="A3168" t="str">
            <v>H28</v>
          </cell>
          <cell r="B3168" t="str">
            <v>洋画</v>
          </cell>
          <cell r="D3168" t="str">
            <v>岸和田市下池田町</v>
          </cell>
          <cell r="E3168">
            <v>74</v>
          </cell>
        </row>
        <row r="3169">
          <cell r="A3169" t="str">
            <v>H28</v>
          </cell>
          <cell r="B3169" t="str">
            <v>洋画</v>
          </cell>
          <cell r="D3169" t="str">
            <v>岸和田市土生滝町</v>
          </cell>
          <cell r="E3169">
            <v>61</v>
          </cell>
        </row>
        <row r="3170">
          <cell r="A3170" t="str">
            <v>H28</v>
          </cell>
          <cell r="B3170" t="str">
            <v>洋画</v>
          </cell>
          <cell r="D3170" t="str">
            <v>阪南市箱作</v>
          </cell>
          <cell r="E3170">
            <v>73</v>
          </cell>
        </row>
        <row r="3171">
          <cell r="A3171" t="str">
            <v>H28</v>
          </cell>
          <cell r="B3171" t="str">
            <v>洋画</v>
          </cell>
          <cell r="D3171" t="str">
            <v>岸和田市畑町</v>
          </cell>
          <cell r="E3171">
            <v>72</v>
          </cell>
        </row>
        <row r="3172">
          <cell r="A3172" t="str">
            <v>H28</v>
          </cell>
          <cell r="B3172" t="str">
            <v>洋画</v>
          </cell>
          <cell r="D3172" t="str">
            <v>高石市高師浜</v>
          </cell>
          <cell r="E3172">
            <v>71</v>
          </cell>
        </row>
        <row r="3173">
          <cell r="A3173" t="str">
            <v>H28</v>
          </cell>
          <cell r="B3173" t="str">
            <v>洋画</v>
          </cell>
          <cell r="D3173" t="str">
            <v>泉大津市森町</v>
          </cell>
          <cell r="E3173">
            <v>76</v>
          </cell>
        </row>
        <row r="3174">
          <cell r="A3174" t="str">
            <v>H28</v>
          </cell>
          <cell r="B3174" t="str">
            <v>洋画</v>
          </cell>
          <cell r="D3174" t="str">
            <v>貝塚市海塚</v>
          </cell>
          <cell r="E3174">
            <v>68</v>
          </cell>
        </row>
        <row r="3175">
          <cell r="A3175" t="str">
            <v>H28</v>
          </cell>
          <cell r="B3175" t="str">
            <v>洋画</v>
          </cell>
          <cell r="D3175" t="str">
            <v>泉北郡忠岡町忠岡中</v>
          </cell>
          <cell r="E3175">
            <v>68</v>
          </cell>
        </row>
        <row r="3176">
          <cell r="A3176" t="str">
            <v>H28</v>
          </cell>
          <cell r="B3176" t="str">
            <v>洋画</v>
          </cell>
          <cell r="D3176" t="str">
            <v>岸和田市東ヶ丘町</v>
          </cell>
          <cell r="E3176">
            <v>72</v>
          </cell>
        </row>
        <row r="3177">
          <cell r="A3177" t="str">
            <v>H28</v>
          </cell>
          <cell r="B3177" t="str">
            <v>洋画</v>
          </cell>
          <cell r="D3177" t="str">
            <v>泉大津市曽根町</v>
          </cell>
          <cell r="E3177">
            <v>62</v>
          </cell>
        </row>
        <row r="3178">
          <cell r="A3178" t="str">
            <v>H28</v>
          </cell>
          <cell r="B3178" t="str">
            <v>洋画</v>
          </cell>
          <cell r="D3178" t="str">
            <v>岸和田市内畑町</v>
          </cell>
          <cell r="E3178">
            <v>71</v>
          </cell>
        </row>
        <row r="3179">
          <cell r="A3179" t="str">
            <v>H28</v>
          </cell>
          <cell r="B3179" t="str">
            <v>洋画</v>
          </cell>
          <cell r="D3179" t="str">
            <v>大阪市天王寺区四天王寺</v>
          </cell>
          <cell r="E3179">
            <v>71</v>
          </cell>
        </row>
        <row r="3180">
          <cell r="A3180" t="str">
            <v>H28</v>
          </cell>
          <cell r="B3180" t="str">
            <v>洋画</v>
          </cell>
          <cell r="D3180" t="str">
            <v>泉南市新家</v>
          </cell>
          <cell r="E3180">
            <v>68</v>
          </cell>
        </row>
        <row r="3181">
          <cell r="A3181" t="str">
            <v>H28</v>
          </cell>
          <cell r="B3181" t="str">
            <v>洋画</v>
          </cell>
          <cell r="D3181" t="str">
            <v>泉南郡熊取町五門東</v>
          </cell>
          <cell r="E3181">
            <v>73</v>
          </cell>
        </row>
        <row r="3182">
          <cell r="A3182" t="str">
            <v>H28</v>
          </cell>
          <cell r="B3182" t="str">
            <v>洋画</v>
          </cell>
          <cell r="D3182" t="str">
            <v>和泉市和気町</v>
          </cell>
          <cell r="E3182">
            <v>64</v>
          </cell>
        </row>
        <row r="3183">
          <cell r="A3183" t="str">
            <v>H28</v>
          </cell>
          <cell r="B3183" t="str">
            <v>洋画</v>
          </cell>
          <cell r="D3183" t="str">
            <v>阪南市鳥取</v>
          </cell>
          <cell r="E3183">
            <v>65</v>
          </cell>
        </row>
        <row r="3184">
          <cell r="A3184" t="str">
            <v>H28</v>
          </cell>
          <cell r="B3184" t="str">
            <v>洋画</v>
          </cell>
          <cell r="D3184" t="str">
            <v>岸和田市内畑町</v>
          </cell>
          <cell r="E3184">
            <v>67</v>
          </cell>
        </row>
        <row r="3185">
          <cell r="A3185" t="str">
            <v>H28</v>
          </cell>
          <cell r="B3185" t="str">
            <v>洋画</v>
          </cell>
          <cell r="D3185" t="str">
            <v>貝塚市石才</v>
          </cell>
          <cell r="E3185">
            <v>67</v>
          </cell>
        </row>
        <row r="3186">
          <cell r="A3186" t="str">
            <v>H28</v>
          </cell>
          <cell r="B3186" t="str">
            <v>洋画</v>
          </cell>
          <cell r="D3186" t="str">
            <v>岸和田市西之内町</v>
          </cell>
          <cell r="E3186">
            <v>79</v>
          </cell>
        </row>
        <row r="3187">
          <cell r="A3187" t="str">
            <v>H28</v>
          </cell>
          <cell r="B3187" t="str">
            <v>洋画</v>
          </cell>
          <cell r="D3187" t="str">
            <v>岸和田市加守町</v>
          </cell>
          <cell r="E3187">
            <v>79</v>
          </cell>
        </row>
        <row r="3188">
          <cell r="A3188" t="str">
            <v>H28</v>
          </cell>
          <cell r="B3188" t="str">
            <v>洋画</v>
          </cell>
          <cell r="D3188" t="str">
            <v>阪南市桃の木台</v>
          </cell>
          <cell r="E3188">
            <v>66</v>
          </cell>
        </row>
        <row r="3189">
          <cell r="A3189" t="str">
            <v>H28</v>
          </cell>
          <cell r="B3189" t="str">
            <v>洋画</v>
          </cell>
          <cell r="D3189" t="str">
            <v>岸和田市池尻町</v>
          </cell>
          <cell r="E3189">
            <v>76</v>
          </cell>
        </row>
        <row r="3190">
          <cell r="A3190" t="str">
            <v>H28</v>
          </cell>
          <cell r="B3190" t="str">
            <v>洋画</v>
          </cell>
          <cell r="D3190" t="str">
            <v>岸和田市流木町</v>
          </cell>
          <cell r="E3190">
            <v>67</v>
          </cell>
        </row>
        <row r="3191">
          <cell r="A3191" t="str">
            <v>H28</v>
          </cell>
          <cell r="B3191" t="str">
            <v>洋画</v>
          </cell>
          <cell r="D3191" t="str">
            <v>泉北郡忠岡町忠岡東</v>
          </cell>
          <cell r="E3191">
            <v>73</v>
          </cell>
        </row>
        <row r="3192">
          <cell r="A3192" t="str">
            <v>H28</v>
          </cell>
          <cell r="B3192" t="str">
            <v>洋画</v>
          </cell>
          <cell r="D3192" t="str">
            <v>和泉市池上町</v>
          </cell>
          <cell r="E3192">
            <v>63</v>
          </cell>
        </row>
        <row r="3193">
          <cell r="A3193" t="str">
            <v>H28</v>
          </cell>
          <cell r="B3193" t="str">
            <v>洋画</v>
          </cell>
          <cell r="D3193" t="str">
            <v>阪南市光陽台</v>
          </cell>
          <cell r="E3193">
            <v>62</v>
          </cell>
        </row>
        <row r="3194">
          <cell r="A3194" t="str">
            <v>H28</v>
          </cell>
          <cell r="B3194" t="str">
            <v>洋画</v>
          </cell>
          <cell r="D3194" t="str">
            <v>岸和田市上松町</v>
          </cell>
          <cell r="E3194">
            <v>75</v>
          </cell>
        </row>
        <row r="3195">
          <cell r="A3195" t="str">
            <v>H28</v>
          </cell>
          <cell r="B3195" t="str">
            <v>洋画</v>
          </cell>
          <cell r="D3195" t="str">
            <v>岸和田市稲葉町</v>
          </cell>
          <cell r="E3195">
            <v>67</v>
          </cell>
        </row>
        <row r="3196">
          <cell r="A3196" t="str">
            <v>H28</v>
          </cell>
          <cell r="B3196" t="str">
            <v>洋画</v>
          </cell>
          <cell r="D3196" t="str">
            <v>岸和田市稲葉町</v>
          </cell>
          <cell r="E3196">
            <v>62</v>
          </cell>
        </row>
        <row r="3197">
          <cell r="A3197" t="str">
            <v>H28</v>
          </cell>
          <cell r="B3197" t="str">
            <v>洋画</v>
          </cell>
          <cell r="D3197" t="str">
            <v>岸和田市荒木町</v>
          </cell>
          <cell r="E3197">
            <v>86</v>
          </cell>
        </row>
        <row r="3198">
          <cell r="A3198" t="str">
            <v>H28</v>
          </cell>
          <cell r="B3198" t="str">
            <v>洋画</v>
          </cell>
          <cell r="D3198" t="str">
            <v>堺市堺区戎之町東</v>
          </cell>
          <cell r="E3198">
            <v>67</v>
          </cell>
        </row>
        <row r="3199">
          <cell r="A3199" t="str">
            <v>H28</v>
          </cell>
          <cell r="B3199" t="str">
            <v>洋画</v>
          </cell>
          <cell r="D3199" t="str">
            <v>泉大津市寿町</v>
          </cell>
          <cell r="E3199">
            <v>74</v>
          </cell>
        </row>
        <row r="3200">
          <cell r="A3200" t="str">
            <v>H28</v>
          </cell>
          <cell r="B3200" t="str">
            <v>洋画</v>
          </cell>
          <cell r="D3200" t="str">
            <v>阪南市舞</v>
          </cell>
          <cell r="E3200">
            <v>73</v>
          </cell>
        </row>
        <row r="3201">
          <cell r="A3201" t="str">
            <v>H28</v>
          </cell>
          <cell r="B3201" t="str">
            <v>洋画</v>
          </cell>
          <cell r="D3201" t="str">
            <v>阪南市舞</v>
          </cell>
          <cell r="E3201">
            <v>71</v>
          </cell>
        </row>
        <row r="3202">
          <cell r="A3202" t="str">
            <v>H28</v>
          </cell>
          <cell r="B3202" t="str">
            <v>洋画</v>
          </cell>
          <cell r="D3202" t="str">
            <v>泉佐野市葵町</v>
          </cell>
          <cell r="E3202">
            <v>77</v>
          </cell>
        </row>
        <row r="3203">
          <cell r="A3203" t="str">
            <v>H28</v>
          </cell>
          <cell r="B3203" t="str">
            <v>洋画</v>
          </cell>
          <cell r="D3203" t="str">
            <v>和泉市光明台</v>
          </cell>
          <cell r="E3203">
            <v>75</v>
          </cell>
        </row>
        <row r="3204">
          <cell r="A3204" t="str">
            <v>H28</v>
          </cell>
          <cell r="B3204" t="str">
            <v>洋画</v>
          </cell>
          <cell r="D3204" t="str">
            <v>泉南郡熊取町山の手台</v>
          </cell>
          <cell r="E3204">
            <v>74</v>
          </cell>
        </row>
        <row r="3205">
          <cell r="A3205" t="str">
            <v>H28</v>
          </cell>
          <cell r="B3205" t="str">
            <v>洋画</v>
          </cell>
          <cell r="D3205" t="str">
            <v>岸和田市東ヶ丘町</v>
          </cell>
          <cell r="E3205">
            <v>71</v>
          </cell>
        </row>
        <row r="3206">
          <cell r="A3206" t="str">
            <v>H28</v>
          </cell>
          <cell r="B3206" t="str">
            <v>洋画</v>
          </cell>
          <cell r="D3206" t="str">
            <v>岸和田市尾生町</v>
          </cell>
          <cell r="E3206">
            <v>68</v>
          </cell>
        </row>
        <row r="3207">
          <cell r="A3207" t="str">
            <v>H28</v>
          </cell>
          <cell r="B3207" t="str">
            <v>洋画</v>
          </cell>
          <cell r="D3207" t="str">
            <v>堺市西区浜寺南町</v>
          </cell>
          <cell r="E3207">
            <v>61</v>
          </cell>
        </row>
        <row r="3208">
          <cell r="A3208" t="str">
            <v>H28</v>
          </cell>
          <cell r="B3208" t="str">
            <v>洋画</v>
          </cell>
          <cell r="D3208" t="str">
            <v>岸和田市稲葉町</v>
          </cell>
          <cell r="E3208">
            <v>63</v>
          </cell>
        </row>
        <row r="3209">
          <cell r="A3209" t="str">
            <v>H28</v>
          </cell>
          <cell r="B3209" t="str">
            <v>洋画</v>
          </cell>
          <cell r="D3209" t="str">
            <v>羽曳野市碓井</v>
          </cell>
          <cell r="E3209">
            <v>69</v>
          </cell>
        </row>
        <row r="3210">
          <cell r="A3210" t="str">
            <v>H28</v>
          </cell>
          <cell r="B3210" t="str">
            <v>洋画</v>
          </cell>
          <cell r="D3210" t="str">
            <v>高石市羽衣</v>
          </cell>
          <cell r="E3210">
            <v>73</v>
          </cell>
        </row>
        <row r="3211">
          <cell r="A3211" t="str">
            <v>H28</v>
          </cell>
          <cell r="B3211" t="str">
            <v>洋画</v>
          </cell>
          <cell r="D3211" t="str">
            <v>和泉市肥子町</v>
          </cell>
          <cell r="E3211">
            <v>74</v>
          </cell>
        </row>
        <row r="3212">
          <cell r="A3212" t="str">
            <v>H28</v>
          </cell>
          <cell r="B3212" t="str">
            <v>洋画</v>
          </cell>
          <cell r="D3212" t="str">
            <v>高石市取石</v>
          </cell>
          <cell r="E3212">
            <v>66</v>
          </cell>
        </row>
        <row r="3213">
          <cell r="A3213" t="str">
            <v>H28</v>
          </cell>
          <cell r="B3213" t="str">
            <v>洋画</v>
          </cell>
          <cell r="D3213" t="str">
            <v>岸和田市東ヶ丘町</v>
          </cell>
          <cell r="E3213">
            <v>71</v>
          </cell>
        </row>
        <row r="3214">
          <cell r="A3214" t="str">
            <v>H28</v>
          </cell>
          <cell r="B3214" t="str">
            <v>洋画</v>
          </cell>
          <cell r="D3214" t="str">
            <v>岸和田市東ヶ丘町</v>
          </cell>
          <cell r="E3214">
            <v>65</v>
          </cell>
        </row>
        <row r="3215">
          <cell r="A3215" t="str">
            <v>H28</v>
          </cell>
          <cell r="B3215" t="str">
            <v>洋画</v>
          </cell>
          <cell r="D3215" t="str">
            <v>岸和田市尾生町</v>
          </cell>
          <cell r="E3215">
            <v>71</v>
          </cell>
        </row>
        <row r="3216">
          <cell r="A3216" t="str">
            <v>H28</v>
          </cell>
          <cell r="B3216" t="str">
            <v>洋画</v>
          </cell>
          <cell r="D3216" t="str">
            <v>阪南市鳥取中</v>
          </cell>
          <cell r="E3216">
            <v>78</v>
          </cell>
        </row>
        <row r="3217">
          <cell r="A3217" t="str">
            <v>H28</v>
          </cell>
          <cell r="B3217" t="str">
            <v>洋画</v>
          </cell>
          <cell r="D3217" t="str">
            <v>和泉市唐国町</v>
          </cell>
          <cell r="E3217">
            <v>76</v>
          </cell>
        </row>
        <row r="3218">
          <cell r="A3218" t="str">
            <v>H28</v>
          </cell>
          <cell r="B3218" t="str">
            <v>洋画</v>
          </cell>
          <cell r="D3218" t="str">
            <v>泉大津市我孫子</v>
          </cell>
          <cell r="E3218">
            <v>74</v>
          </cell>
        </row>
        <row r="3219">
          <cell r="A3219" t="str">
            <v>H28</v>
          </cell>
          <cell r="B3219" t="str">
            <v>洋画</v>
          </cell>
          <cell r="D3219" t="str">
            <v>岸和田市下松町</v>
          </cell>
          <cell r="E3219">
            <v>70</v>
          </cell>
        </row>
        <row r="3220">
          <cell r="A3220" t="str">
            <v>H28</v>
          </cell>
          <cell r="B3220" t="str">
            <v>洋画</v>
          </cell>
          <cell r="D3220" t="str">
            <v>泉南郡熊取町桜が丘</v>
          </cell>
          <cell r="E3220">
            <v>76</v>
          </cell>
        </row>
        <row r="3221">
          <cell r="A3221" t="str">
            <v>H28</v>
          </cell>
          <cell r="B3221" t="str">
            <v>洋画</v>
          </cell>
          <cell r="D3221" t="str">
            <v>岸和田市加守町</v>
          </cell>
          <cell r="E3221">
            <v>79</v>
          </cell>
        </row>
        <row r="3222">
          <cell r="A3222" t="str">
            <v>H28</v>
          </cell>
          <cell r="B3222" t="str">
            <v>洋画</v>
          </cell>
          <cell r="D3222" t="str">
            <v>岸和田市下野町</v>
          </cell>
          <cell r="E3222">
            <v>80</v>
          </cell>
        </row>
        <row r="3223">
          <cell r="A3223" t="str">
            <v>H28</v>
          </cell>
          <cell r="B3223" t="str">
            <v>洋画</v>
          </cell>
          <cell r="D3223" t="str">
            <v>岸和田市下野町</v>
          </cell>
          <cell r="E3223">
            <v>64</v>
          </cell>
        </row>
        <row r="3224">
          <cell r="A3224" t="str">
            <v>H28</v>
          </cell>
          <cell r="B3224" t="str">
            <v>洋画</v>
          </cell>
          <cell r="D3224" t="str">
            <v>岸和田市春木旭町</v>
          </cell>
          <cell r="E3224">
            <v>63</v>
          </cell>
        </row>
        <row r="3225">
          <cell r="A3225" t="str">
            <v>H28</v>
          </cell>
          <cell r="B3225" t="str">
            <v>洋画</v>
          </cell>
          <cell r="D3225" t="str">
            <v>岸和田市上松町</v>
          </cell>
          <cell r="E3225">
            <v>77</v>
          </cell>
        </row>
        <row r="3226">
          <cell r="A3226" t="str">
            <v>H28</v>
          </cell>
          <cell r="B3226" t="str">
            <v>洋画</v>
          </cell>
          <cell r="D3226" t="str">
            <v>岸和田市行遇町</v>
          </cell>
          <cell r="E3226">
            <v>67</v>
          </cell>
        </row>
        <row r="3227">
          <cell r="A3227" t="str">
            <v>H28</v>
          </cell>
          <cell r="B3227" t="str">
            <v>洋画</v>
          </cell>
          <cell r="D3227" t="str">
            <v>泉佐野市大宮町</v>
          </cell>
          <cell r="E3227">
            <v>36</v>
          </cell>
        </row>
        <row r="3228">
          <cell r="A3228" t="str">
            <v>H28</v>
          </cell>
          <cell r="B3228" t="str">
            <v>洋画</v>
          </cell>
          <cell r="D3228" t="str">
            <v>岸和田市藤井町</v>
          </cell>
          <cell r="E3228">
            <v>62</v>
          </cell>
        </row>
        <row r="3229">
          <cell r="A3229" t="str">
            <v>H28</v>
          </cell>
          <cell r="B3229" t="str">
            <v>洋画</v>
          </cell>
          <cell r="D3229" t="str">
            <v>泉大津市豊中</v>
          </cell>
          <cell r="E3229">
            <v>74</v>
          </cell>
        </row>
        <row r="3230">
          <cell r="A3230" t="str">
            <v>H28</v>
          </cell>
          <cell r="B3230" t="str">
            <v>洋画</v>
          </cell>
          <cell r="D3230" t="str">
            <v>泉大津市末広町</v>
          </cell>
          <cell r="E3230">
            <v>69</v>
          </cell>
        </row>
        <row r="3231">
          <cell r="A3231" t="str">
            <v>H28</v>
          </cell>
          <cell r="B3231" t="str">
            <v>洋画</v>
          </cell>
          <cell r="D3231" t="str">
            <v>岸和田市上町</v>
          </cell>
          <cell r="E3231">
            <v>58</v>
          </cell>
        </row>
        <row r="3232">
          <cell r="A3232" t="str">
            <v>H28</v>
          </cell>
          <cell r="B3232" t="str">
            <v>洋画</v>
          </cell>
          <cell r="D3232" t="str">
            <v>枚方市黄金野</v>
          </cell>
          <cell r="E3232">
            <v>86</v>
          </cell>
        </row>
        <row r="3233">
          <cell r="A3233" t="str">
            <v>H28</v>
          </cell>
          <cell r="B3233" t="str">
            <v>洋画</v>
          </cell>
          <cell r="D3233" t="str">
            <v>東京都武蔵村山市学園</v>
          </cell>
          <cell r="E3233">
            <v>77</v>
          </cell>
        </row>
        <row r="3234">
          <cell r="A3234" t="str">
            <v>H28</v>
          </cell>
          <cell r="B3234" t="str">
            <v>洋画</v>
          </cell>
          <cell r="D3234" t="str">
            <v>和泉市上町</v>
          </cell>
          <cell r="E3234">
            <v>74</v>
          </cell>
        </row>
        <row r="3235">
          <cell r="A3235" t="str">
            <v>H28</v>
          </cell>
          <cell r="B3235" t="str">
            <v>洋画</v>
          </cell>
          <cell r="D3235" t="str">
            <v>岸和田市土生町</v>
          </cell>
          <cell r="E3235">
            <v>67</v>
          </cell>
        </row>
        <row r="3236">
          <cell r="A3236" t="str">
            <v>H28</v>
          </cell>
          <cell r="B3236" t="str">
            <v>洋画</v>
          </cell>
          <cell r="D3236" t="str">
            <v>岸和田市岡山町</v>
          </cell>
          <cell r="E3236">
            <v>52</v>
          </cell>
        </row>
        <row r="3237">
          <cell r="A3237" t="str">
            <v>H28</v>
          </cell>
          <cell r="B3237" t="str">
            <v>陶芸</v>
          </cell>
          <cell r="D3237" t="str">
            <v>和歌山市西庄</v>
          </cell>
          <cell r="E3237">
            <v>60</v>
          </cell>
        </row>
        <row r="3238">
          <cell r="A3238" t="str">
            <v>H28</v>
          </cell>
          <cell r="B3238" t="str">
            <v>陶芸</v>
          </cell>
          <cell r="D3238" t="str">
            <v>河内長野市清見台</v>
          </cell>
          <cell r="E3238">
            <v>69</v>
          </cell>
        </row>
        <row r="3239">
          <cell r="A3239" t="str">
            <v>H28</v>
          </cell>
          <cell r="B3239" t="str">
            <v>陶芸</v>
          </cell>
          <cell r="D3239" t="str">
            <v>貝塚市名越</v>
          </cell>
          <cell r="E3239">
            <v>64</v>
          </cell>
        </row>
        <row r="3240">
          <cell r="A3240" t="str">
            <v>H28</v>
          </cell>
          <cell r="B3240" t="str">
            <v>陶芸</v>
          </cell>
          <cell r="D3240" t="str">
            <v>泉佐野市松風台</v>
          </cell>
          <cell r="E3240">
            <v>80</v>
          </cell>
        </row>
        <row r="3241">
          <cell r="A3241" t="str">
            <v>H28</v>
          </cell>
          <cell r="B3241" t="str">
            <v>陶芸</v>
          </cell>
          <cell r="D3241" t="str">
            <v>泉佐野市泉ヶ丘</v>
          </cell>
          <cell r="E3241">
            <v>80</v>
          </cell>
        </row>
        <row r="3242">
          <cell r="A3242" t="str">
            <v>H28</v>
          </cell>
          <cell r="B3242" t="str">
            <v>陶芸</v>
          </cell>
          <cell r="D3242" t="str">
            <v>岸和田市下池田町</v>
          </cell>
          <cell r="E3242">
            <v>65</v>
          </cell>
        </row>
        <row r="3243">
          <cell r="A3243" t="str">
            <v>H28</v>
          </cell>
          <cell r="B3243" t="str">
            <v>陶芸</v>
          </cell>
          <cell r="D3243" t="str">
            <v>岸和田市池尻町</v>
          </cell>
          <cell r="E3243">
            <v>76</v>
          </cell>
        </row>
        <row r="3244">
          <cell r="A3244" t="str">
            <v>H28</v>
          </cell>
          <cell r="B3244" t="str">
            <v>陶芸</v>
          </cell>
          <cell r="D3244" t="str">
            <v>堺市南区赤坂台</v>
          </cell>
          <cell r="E3244">
            <v>75</v>
          </cell>
        </row>
        <row r="3245">
          <cell r="A3245" t="str">
            <v>H28</v>
          </cell>
          <cell r="B3245" t="str">
            <v>陶芸</v>
          </cell>
          <cell r="D3245" t="str">
            <v>泉南郡田尻町嘉祥寺</v>
          </cell>
          <cell r="E3245">
            <v>65</v>
          </cell>
        </row>
        <row r="3246">
          <cell r="A3246" t="str">
            <v>H28</v>
          </cell>
          <cell r="B3246" t="str">
            <v>陶芸</v>
          </cell>
          <cell r="D3246" t="str">
            <v>貝塚市橋本</v>
          </cell>
          <cell r="E3246">
            <v>75</v>
          </cell>
        </row>
        <row r="3247">
          <cell r="A3247" t="str">
            <v>H28</v>
          </cell>
          <cell r="B3247" t="str">
            <v>陶芸</v>
          </cell>
          <cell r="D3247" t="str">
            <v>河内長野市荘園町</v>
          </cell>
          <cell r="E3247">
            <v>72</v>
          </cell>
        </row>
        <row r="3248">
          <cell r="A3248" t="str">
            <v>H28</v>
          </cell>
          <cell r="B3248" t="str">
            <v>陶芸</v>
          </cell>
          <cell r="D3248" t="str">
            <v>泉佐野市長滝</v>
          </cell>
          <cell r="E3248">
            <v>46</v>
          </cell>
        </row>
        <row r="3249">
          <cell r="A3249" t="str">
            <v>H28</v>
          </cell>
          <cell r="B3249" t="str">
            <v>陶芸</v>
          </cell>
          <cell r="D3249" t="str">
            <v>高石市取石</v>
          </cell>
          <cell r="E3249">
            <v>59</v>
          </cell>
        </row>
        <row r="3250">
          <cell r="A3250" t="str">
            <v>H28</v>
          </cell>
          <cell r="B3250" t="str">
            <v>陶芸</v>
          </cell>
          <cell r="D3250" t="str">
            <v>岸和田市宮本町</v>
          </cell>
          <cell r="E3250">
            <v>78</v>
          </cell>
        </row>
        <row r="3251">
          <cell r="A3251" t="str">
            <v>H28</v>
          </cell>
          <cell r="B3251" t="str">
            <v>陶芸</v>
          </cell>
          <cell r="D3251" t="str">
            <v>和泉市はつが野</v>
          </cell>
          <cell r="E3251">
            <v>64</v>
          </cell>
        </row>
        <row r="3252">
          <cell r="A3252" t="str">
            <v>H28</v>
          </cell>
          <cell r="B3252" t="str">
            <v>陶芸</v>
          </cell>
          <cell r="D3252" t="str">
            <v>和泉市太町</v>
          </cell>
          <cell r="E3252">
            <v>67</v>
          </cell>
        </row>
        <row r="3253">
          <cell r="A3253" t="str">
            <v>H28</v>
          </cell>
          <cell r="B3253" t="str">
            <v>陶芸</v>
          </cell>
          <cell r="D3253" t="str">
            <v>和泉市山荘町</v>
          </cell>
          <cell r="E3253">
            <v>75</v>
          </cell>
        </row>
        <row r="3254">
          <cell r="A3254" t="str">
            <v>H28</v>
          </cell>
          <cell r="B3254" t="str">
            <v>陶芸</v>
          </cell>
          <cell r="D3254" t="str">
            <v>阪南市緑ヶ丘</v>
          </cell>
          <cell r="E3254">
            <v>71</v>
          </cell>
        </row>
        <row r="3255">
          <cell r="A3255" t="str">
            <v>H28</v>
          </cell>
          <cell r="B3255" t="str">
            <v>陶芸</v>
          </cell>
          <cell r="D3255" t="str">
            <v>岸和田市田治米町</v>
          </cell>
          <cell r="E3255">
            <v>80</v>
          </cell>
        </row>
        <row r="3256">
          <cell r="A3256" t="str">
            <v>H28</v>
          </cell>
          <cell r="B3256" t="str">
            <v>陶芸</v>
          </cell>
          <cell r="D3256" t="str">
            <v>岸和田市八阪町</v>
          </cell>
          <cell r="E3256">
            <v>66</v>
          </cell>
        </row>
        <row r="3257">
          <cell r="A3257" t="str">
            <v>H28</v>
          </cell>
          <cell r="B3257" t="str">
            <v>陶芸</v>
          </cell>
          <cell r="D3257" t="str">
            <v>河内長野市西之山町</v>
          </cell>
          <cell r="E3257">
            <v>62</v>
          </cell>
        </row>
        <row r="3258">
          <cell r="A3258" t="str">
            <v>H28</v>
          </cell>
          <cell r="B3258" t="str">
            <v>陶芸</v>
          </cell>
          <cell r="D3258" t="str">
            <v>岸和田市春木若松町</v>
          </cell>
          <cell r="E3258">
            <v>72</v>
          </cell>
        </row>
        <row r="3259">
          <cell r="A3259" t="str">
            <v>H28</v>
          </cell>
          <cell r="B3259" t="str">
            <v>陶芸</v>
          </cell>
          <cell r="D3259" t="str">
            <v>堺市南区三原台</v>
          </cell>
          <cell r="E3259">
            <v>67</v>
          </cell>
        </row>
        <row r="3260">
          <cell r="A3260" t="str">
            <v>H28</v>
          </cell>
          <cell r="B3260" t="str">
            <v>陶芸</v>
          </cell>
          <cell r="D3260" t="str">
            <v>貝塚市石才</v>
          </cell>
          <cell r="E3260">
            <v>62</v>
          </cell>
        </row>
        <row r="3261">
          <cell r="A3261" t="str">
            <v>H28</v>
          </cell>
          <cell r="B3261" t="str">
            <v>陶芸</v>
          </cell>
          <cell r="D3261" t="str">
            <v>泉南郡熊取町南</v>
          </cell>
          <cell r="E3261">
            <v>71</v>
          </cell>
        </row>
        <row r="3262">
          <cell r="A3262" t="str">
            <v>H28</v>
          </cell>
          <cell r="B3262" t="str">
            <v>陶芸</v>
          </cell>
          <cell r="D3262" t="str">
            <v>泉南郡熊取町大久保北</v>
          </cell>
          <cell r="E3262">
            <v>76</v>
          </cell>
        </row>
        <row r="3263">
          <cell r="A3263" t="str">
            <v>H28</v>
          </cell>
          <cell r="B3263" t="str">
            <v>陶芸</v>
          </cell>
          <cell r="D3263" t="str">
            <v>泉佐野市上瓦屋</v>
          </cell>
          <cell r="E3263">
            <v>66</v>
          </cell>
        </row>
        <row r="3264">
          <cell r="A3264" t="str">
            <v>H28</v>
          </cell>
          <cell r="B3264" t="str">
            <v>陶芸</v>
          </cell>
          <cell r="D3264" t="str">
            <v>堺市南区鴨谷台</v>
          </cell>
          <cell r="E3264">
            <v>76</v>
          </cell>
        </row>
        <row r="3265">
          <cell r="A3265" t="str">
            <v>H28</v>
          </cell>
          <cell r="B3265" t="str">
            <v>陶芸</v>
          </cell>
          <cell r="D3265" t="str">
            <v>大阪市住之江区新北島</v>
          </cell>
          <cell r="E3265">
            <v>68</v>
          </cell>
        </row>
        <row r="3266">
          <cell r="A3266" t="str">
            <v>H28</v>
          </cell>
          <cell r="B3266" t="str">
            <v>陶芸</v>
          </cell>
          <cell r="D3266" t="str">
            <v>貝塚市木積</v>
          </cell>
          <cell r="E3266">
            <v>72</v>
          </cell>
        </row>
        <row r="3267">
          <cell r="A3267" t="str">
            <v>H28</v>
          </cell>
          <cell r="B3267" t="str">
            <v>陶芸</v>
          </cell>
          <cell r="D3267" t="str">
            <v>泉佐野市日根野</v>
          </cell>
          <cell r="E3267">
            <v>56</v>
          </cell>
        </row>
        <row r="3268">
          <cell r="A3268" t="str">
            <v>H28</v>
          </cell>
          <cell r="B3268" t="str">
            <v>陶芸</v>
          </cell>
          <cell r="D3268" t="str">
            <v>貝塚市地蔵堂</v>
          </cell>
          <cell r="E3268">
            <v>69</v>
          </cell>
        </row>
        <row r="3269">
          <cell r="A3269" t="str">
            <v>H28</v>
          </cell>
          <cell r="B3269" t="str">
            <v>書</v>
          </cell>
          <cell r="D3269" t="str">
            <v>岸和田市西大路町</v>
          </cell>
          <cell r="E3269">
            <v>49</v>
          </cell>
        </row>
        <row r="3270">
          <cell r="A3270" t="str">
            <v>H28</v>
          </cell>
          <cell r="B3270" t="str">
            <v>書</v>
          </cell>
          <cell r="D3270" t="str">
            <v>岸和田市上松町</v>
          </cell>
          <cell r="E3270">
            <v>51</v>
          </cell>
        </row>
        <row r="3271">
          <cell r="A3271" t="str">
            <v>H28</v>
          </cell>
          <cell r="B3271" t="str">
            <v>書</v>
          </cell>
          <cell r="D3271" t="str">
            <v>岸和田市阿間河滝町</v>
          </cell>
          <cell r="E3271">
            <v>63</v>
          </cell>
        </row>
        <row r="3272">
          <cell r="A3272" t="str">
            <v>H28</v>
          </cell>
          <cell r="B3272" t="str">
            <v>書</v>
          </cell>
          <cell r="D3272" t="str">
            <v>岸和田市上松町</v>
          </cell>
          <cell r="E3272">
            <v>74</v>
          </cell>
        </row>
        <row r="3273">
          <cell r="A3273" t="str">
            <v>H28</v>
          </cell>
          <cell r="B3273" t="str">
            <v>書</v>
          </cell>
          <cell r="D3273" t="str">
            <v>岸和田市上松町</v>
          </cell>
          <cell r="E3273">
            <v>81</v>
          </cell>
        </row>
        <row r="3274">
          <cell r="A3274" t="str">
            <v>H28</v>
          </cell>
          <cell r="B3274" t="str">
            <v>書</v>
          </cell>
          <cell r="D3274" t="str">
            <v>岸和田市下松町</v>
          </cell>
          <cell r="E3274">
            <v>72</v>
          </cell>
        </row>
        <row r="3275">
          <cell r="A3275" t="str">
            <v>H28</v>
          </cell>
          <cell r="B3275" t="str">
            <v>書</v>
          </cell>
          <cell r="D3275" t="str">
            <v>岸和田市上松町</v>
          </cell>
          <cell r="E3275">
            <v>82</v>
          </cell>
        </row>
        <row r="3276">
          <cell r="A3276" t="str">
            <v>H28</v>
          </cell>
          <cell r="B3276" t="str">
            <v>書</v>
          </cell>
          <cell r="D3276" t="str">
            <v>岸和田市土生町</v>
          </cell>
          <cell r="E3276">
            <v>75</v>
          </cell>
        </row>
        <row r="3277">
          <cell r="A3277" t="str">
            <v>H28</v>
          </cell>
          <cell r="B3277" t="str">
            <v>書</v>
          </cell>
          <cell r="D3277" t="str">
            <v>岸和田市八田町</v>
          </cell>
          <cell r="E3277">
            <v>55</v>
          </cell>
        </row>
        <row r="3278">
          <cell r="A3278" t="str">
            <v>H28</v>
          </cell>
          <cell r="B3278" t="str">
            <v>書</v>
          </cell>
          <cell r="D3278" t="str">
            <v>貝塚市半田</v>
          </cell>
          <cell r="E3278">
            <v>57</v>
          </cell>
        </row>
        <row r="3279">
          <cell r="A3279" t="str">
            <v>H28</v>
          </cell>
          <cell r="B3279" t="str">
            <v>書</v>
          </cell>
          <cell r="D3279" t="str">
            <v>泉佐野市長滝</v>
          </cell>
          <cell r="E3279">
            <v>68</v>
          </cell>
        </row>
        <row r="3280">
          <cell r="A3280" t="str">
            <v>H28</v>
          </cell>
          <cell r="B3280" t="str">
            <v>書</v>
          </cell>
          <cell r="D3280" t="str">
            <v>岸和田市春木宮本町</v>
          </cell>
          <cell r="E3280">
            <v>55</v>
          </cell>
        </row>
        <row r="3281">
          <cell r="A3281" t="str">
            <v>H28</v>
          </cell>
          <cell r="B3281" t="str">
            <v>書</v>
          </cell>
          <cell r="D3281" t="str">
            <v>泉佐野市長滝</v>
          </cell>
          <cell r="E3281">
            <v>42</v>
          </cell>
        </row>
        <row r="3282">
          <cell r="A3282" t="str">
            <v>H28</v>
          </cell>
          <cell r="B3282" t="str">
            <v>書</v>
          </cell>
          <cell r="D3282" t="str">
            <v>岸和田市磯上町</v>
          </cell>
          <cell r="E3282">
            <v>62</v>
          </cell>
        </row>
        <row r="3283">
          <cell r="A3283" t="str">
            <v>H28</v>
          </cell>
          <cell r="B3283" t="str">
            <v>書</v>
          </cell>
          <cell r="D3283" t="str">
            <v>岸和田市東ヶ丘町</v>
          </cell>
          <cell r="E3283">
            <v>91</v>
          </cell>
        </row>
        <row r="3284">
          <cell r="A3284" t="str">
            <v>H28</v>
          </cell>
          <cell r="B3284" t="str">
            <v>書</v>
          </cell>
          <cell r="D3284" t="str">
            <v>岸和田市今木町</v>
          </cell>
          <cell r="E3284">
            <v>22</v>
          </cell>
        </row>
        <row r="3285">
          <cell r="A3285" t="str">
            <v>H28</v>
          </cell>
          <cell r="B3285" t="str">
            <v>書</v>
          </cell>
          <cell r="D3285" t="str">
            <v>岸和田市田治米町</v>
          </cell>
          <cell r="E3285">
            <v>24</v>
          </cell>
        </row>
        <row r="3286">
          <cell r="A3286" t="str">
            <v>H28</v>
          </cell>
          <cell r="B3286" t="str">
            <v>書</v>
          </cell>
          <cell r="D3286" t="str">
            <v>岸和田市池尻町</v>
          </cell>
          <cell r="E3286">
            <v>22</v>
          </cell>
        </row>
        <row r="3287">
          <cell r="A3287" t="str">
            <v>H28</v>
          </cell>
          <cell r="B3287" t="str">
            <v>書</v>
          </cell>
          <cell r="D3287" t="str">
            <v>岸和田市田治米町</v>
          </cell>
          <cell r="E3287">
            <v>24</v>
          </cell>
        </row>
        <row r="3288">
          <cell r="A3288" t="str">
            <v>H28</v>
          </cell>
          <cell r="B3288" t="str">
            <v>書</v>
          </cell>
          <cell r="D3288" t="str">
            <v>岸和田市田治米町</v>
          </cell>
          <cell r="E3288">
            <v>28</v>
          </cell>
        </row>
        <row r="3289">
          <cell r="A3289" t="str">
            <v>H28</v>
          </cell>
          <cell r="B3289" t="str">
            <v>書</v>
          </cell>
          <cell r="D3289" t="str">
            <v>岸和田市額原町</v>
          </cell>
          <cell r="E3289">
            <v>50</v>
          </cell>
        </row>
        <row r="3290">
          <cell r="A3290" t="str">
            <v>H28</v>
          </cell>
          <cell r="B3290" t="str">
            <v>書</v>
          </cell>
          <cell r="D3290" t="str">
            <v>岸和田市下野町</v>
          </cell>
          <cell r="E3290">
            <v>83</v>
          </cell>
        </row>
        <row r="3291">
          <cell r="A3291" t="str">
            <v>H28</v>
          </cell>
          <cell r="B3291" t="str">
            <v>書</v>
          </cell>
          <cell r="D3291" t="str">
            <v>岸和田市並松町</v>
          </cell>
          <cell r="E3291">
            <v>58</v>
          </cell>
        </row>
        <row r="3292">
          <cell r="A3292" t="str">
            <v>H28</v>
          </cell>
          <cell r="B3292" t="str">
            <v>書</v>
          </cell>
          <cell r="D3292" t="str">
            <v>岸和田市下野町</v>
          </cell>
          <cell r="E3292">
            <v>73</v>
          </cell>
        </row>
        <row r="3293">
          <cell r="A3293" t="str">
            <v>H28</v>
          </cell>
          <cell r="B3293" t="str">
            <v>書</v>
          </cell>
          <cell r="D3293" t="str">
            <v>貝塚市半田</v>
          </cell>
          <cell r="E3293">
            <v>86</v>
          </cell>
        </row>
        <row r="3294">
          <cell r="A3294" t="str">
            <v>H28</v>
          </cell>
          <cell r="B3294" t="str">
            <v>書</v>
          </cell>
          <cell r="D3294" t="str">
            <v>貝塚市半田</v>
          </cell>
          <cell r="E3294">
            <v>88</v>
          </cell>
        </row>
        <row r="3295">
          <cell r="A3295" t="str">
            <v>H28</v>
          </cell>
          <cell r="B3295" t="str">
            <v>書</v>
          </cell>
          <cell r="D3295" t="str">
            <v>岸和田市大手町</v>
          </cell>
          <cell r="E3295">
            <v>73</v>
          </cell>
        </row>
        <row r="3296">
          <cell r="A3296" t="str">
            <v>H28</v>
          </cell>
          <cell r="B3296" t="str">
            <v>書</v>
          </cell>
          <cell r="D3296" t="str">
            <v>岸和田市小松里町</v>
          </cell>
          <cell r="E3296">
            <v>80</v>
          </cell>
        </row>
        <row r="3297">
          <cell r="A3297" t="str">
            <v>H28</v>
          </cell>
          <cell r="B3297" t="str">
            <v>書</v>
          </cell>
          <cell r="D3297" t="str">
            <v>大阪府泉北郡忠岡町高月南</v>
          </cell>
          <cell r="E3297">
            <v>17</v>
          </cell>
        </row>
        <row r="3298">
          <cell r="A3298" t="str">
            <v>H28</v>
          </cell>
          <cell r="B3298" t="str">
            <v>書</v>
          </cell>
          <cell r="D3298" t="str">
            <v>泉南郡田尻町りんくうポート北</v>
          </cell>
          <cell r="E3298">
            <v>17</v>
          </cell>
        </row>
        <row r="3299">
          <cell r="A3299" t="str">
            <v>H28</v>
          </cell>
          <cell r="B3299" t="str">
            <v>書</v>
          </cell>
          <cell r="D3299" t="str">
            <v>大阪府泉北郡忠岡町馬瀬</v>
          </cell>
          <cell r="E3299">
            <v>17</v>
          </cell>
        </row>
        <row r="3300">
          <cell r="A3300" t="str">
            <v>H28</v>
          </cell>
          <cell r="B3300" t="str">
            <v>書</v>
          </cell>
          <cell r="D3300" t="str">
            <v>和歌山県伊都郡かつらぎ町妙寺</v>
          </cell>
          <cell r="E3300">
            <v>72</v>
          </cell>
        </row>
        <row r="3301">
          <cell r="A3301" t="str">
            <v>H28</v>
          </cell>
          <cell r="B3301" t="str">
            <v>書</v>
          </cell>
          <cell r="D3301" t="str">
            <v>泉佐野市西本町4-12</v>
          </cell>
          <cell r="E3301">
            <v>39</v>
          </cell>
        </row>
        <row r="3302">
          <cell r="A3302" t="str">
            <v>H28</v>
          </cell>
          <cell r="B3302" t="str">
            <v>書</v>
          </cell>
          <cell r="D3302" t="str">
            <v>岸和田市大北町</v>
          </cell>
          <cell r="E3302">
            <v>76</v>
          </cell>
        </row>
        <row r="3303">
          <cell r="A3303" t="str">
            <v>H28</v>
          </cell>
          <cell r="B3303" t="str">
            <v>書</v>
          </cell>
          <cell r="D3303" t="str">
            <v>岸和田市土生町</v>
          </cell>
          <cell r="E3303">
            <v>64</v>
          </cell>
        </row>
        <row r="3304">
          <cell r="A3304" t="str">
            <v>H28</v>
          </cell>
          <cell r="B3304" t="str">
            <v>書</v>
          </cell>
          <cell r="D3304" t="str">
            <v>岸和田市下池田町</v>
          </cell>
          <cell r="E3304">
            <v>68</v>
          </cell>
        </row>
        <row r="3305">
          <cell r="A3305" t="str">
            <v>H28</v>
          </cell>
          <cell r="B3305" t="str">
            <v>書</v>
          </cell>
          <cell r="D3305" t="str">
            <v>和泉市伯太町</v>
          </cell>
          <cell r="E3305">
            <v>18</v>
          </cell>
        </row>
        <row r="3306">
          <cell r="A3306" t="str">
            <v>H28</v>
          </cell>
          <cell r="B3306" t="str">
            <v>書</v>
          </cell>
          <cell r="D3306" t="str">
            <v>和泉市伯太町</v>
          </cell>
          <cell r="E3306">
            <v>17</v>
          </cell>
        </row>
        <row r="3307">
          <cell r="A3307" t="str">
            <v>H28</v>
          </cell>
          <cell r="B3307" t="str">
            <v>書</v>
          </cell>
          <cell r="D3307" t="str">
            <v>和泉市伯太町</v>
          </cell>
          <cell r="E3307">
            <v>15</v>
          </cell>
        </row>
        <row r="3308">
          <cell r="A3308" t="str">
            <v>H28</v>
          </cell>
          <cell r="B3308" t="str">
            <v>書</v>
          </cell>
          <cell r="D3308" t="str">
            <v>和泉市伯太町</v>
          </cell>
          <cell r="E3308">
            <v>18</v>
          </cell>
        </row>
        <row r="3309">
          <cell r="A3309" t="str">
            <v>H28</v>
          </cell>
          <cell r="B3309" t="str">
            <v>書</v>
          </cell>
          <cell r="D3309" t="str">
            <v>和泉市伯太町</v>
          </cell>
          <cell r="E3309">
            <v>17</v>
          </cell>
        </row>
        <row r="3310">
          <cell r="A3310" t="str">
            <v>H28</v>
          </cell>
          <cell r="B3310" t="str">
            <v>書</v>
          </cell>
          <cell r="D3310" t="str">
            <v>岸和田市荒木町</v>
          </cell>
          <cell r="E3310">
            <v>80</v>
          </cell>
        </row>
        <row r="3311">
          <cell r="A3311" t="str">
            <v>H28</v>
          </cell>
          <cell r="B3311" t="str">
            <v>書</v>
          </cell>
          <cell r="D3311" t="str">
            <v>岸和田市下松町</v>
          </cell>
          <cell r="E3311">
            <v>75</v>
          </cell>
        </row>
        <row r="3312">
          <cell r="A3312" t="str">
            <v>H28</v>
          </cell>
          <cell r="B3312" t="str">
            <v>書</v>
          </cell>
          <cell r="D3312" t="str">
            <v>岸和田市春木宮川町</v>
          </cell>
          <cell r="E3312">
            <v>73</v>
          </cell>
        </row>
        <row r="3313">
          <cell r="A3313" t="str">
            <v>H28</v>
          </cell>
          <cell r="B3313" t="str">
            <v>書</v>
          </cell>
          <cell r="D3313" t="str">
            <v>岸和田市加守町</v>
          </cell>
          <cell r="E3313">
            <v>67</v>
          </cell>
        </row>
        <row r="3314">
          <cell r="A3314" t="str">
            <v>H28</v>
          </cell>
          <cell r="B3314" t="str">
            <v>書</v>
          </cell>
          <cell r="D3314" t="str">
            <v>岸和田市春木宮川町</v>
          </cell>
          <cell r="E3314">
            <v>70</v>
          </cell>
        </row>
        <row r="3315">
          <cell r="A3315" t="str">
            <v>H28</v>
          </cell>
          <cell r="B3315" t="str">
            <v>日本画</v>
          </cell>
          <cell r="D3315" t="str">
            <v>岸和田市天神山町</v>
          </cell>
          <cell r="E3315">
            <v>65</v>
          </cell>
        </row>
        <row r="3316">
          <cell r="A3316" t="str">
            <v>H28</v>
          </cell>
          <cell r="B3316" t="str">
            <v>日本画</v>
          </cell>
          <cell r="D3316" t="str">
            <v>大阪狭山市池尻中</v>
          </cell>
          <cell r="E3316">
            <v>73</v>
          </cell>
        </row>
        <row r="3317">
          <cell r="A3317" t="str">
            <v>H28</v>
          </cell>
          <cell r="B3317" t="str">
            <v>日本画</v>
          </cell>
          <cell r="D3317" t="str">
            <v>泉大津市松之浜町</v>
          </cell>
          <cell r="E3317">
            <v>69</v>
          </cell>
        </row>
        <row r="3318">
          <cell r="A3318" t="str">
            <v>H28</v>
          </cell>
          <cell r="B3318" t="str">
            <v>日本画</v>
          </cell>
          <cell r="D3318" t="str">
            <v>岸和田市西之内町</v>
          </cell>
          <cell r="E3318">
            <v>74</v>
          </cell>
        </row>
        <row r="3319">
          <cell r="A3319" t="str">
            <v>H28</v>
          </cell>
          <cell r="B3319" t="str">
            <v>日本画</v>
          </cell>
          <cell r="D3319" t="str">
            <v>堺市北区奥本町</v>
          </cell>
          <cell r="E3319">
            <v>66</v>
          </cell>
        </row>
        <row r="3320">
          <cell r="A3320" t="str">
            <v>H28</v>
          </cell>
          <cell r="B3320" t="str">
            <v>日本画</v>
          </cell>
          <cell r="D3320" t="str">
            <v>岸和田市加守町</v>
          </cell>
          <cell r="E3320">
            <v>79</v>
          </cell>
        </row>
        <row r="3321">
          <cell r="A3321" t="str">
            <v>H28</v>
          </cell>
          <cell r="B3321" t="str">
            <v>日本画</v>
          </cell>
          <cell r="D3321" t="str">
            <v>岸和田市箕土路町</v>
          </cell>
          <cell r="E3321">
            <v>72</v>
          </cell>
        </row>
        <row r="3322">
          <cell r="A3322" t="str">
            <v>H28</v>
          </cell>
          <cell r="B3322" t="str">
            <v>日本画</v>
          </cell>
          <cell r="D3322" t="str">
            <v>岸和田市上野町東</v>
          </cell>
          <cell r="E3322">
            <v>65</v>
          </cell>
        </row>
        <row r="3323">
          <cell r="A3323" t="str">
            <v>H28</v>
          </cell>
          <cell r="B3323" t="str">
            <v>日本画</v>
          </cell>
          <cell r="D3323" t="str">
            <v>泉大津市春日町</v>
          </cell>
          <cell r="E3323">
            <v>72</v>
          </cell>
        </row>
        <row r="3324">
          <cell r="A3324" t="str">
            <v>H28</v>
          </cell>
          <cell r="B3324" t="str">
            <v>日本画</v>
          </cell>
          <cell r="D3324" t="str">
            <v>岸和田市野田町</v>
          </cell>
          <cell r="E3324">
            <v>71</v>
          </cell>
        </row>
        <row r="3325">
          <cell r="A3325" t="str">
            <v>H28</v>
          </cell>
          <cell r="B3325" t="str">
            <v>日本画</v>
          </cell>
          <cell r="D3325" t="str">
            <v>泉南郡熊取町山の手台</v>
          </cell>
          <cell r="E3325">
            <v>74</v>
          </cell>
        </row>
        <row r="3326">
          <cell r="A3326" t="str">
            <v>H28</v>
          </cell>
          <cell r="B3326" t="str">
            <v>日本画</v>
          </cell>
          <cell r="D3326" t="str">
            <v>泉南郡熊取町山の手台</v>
          </cell>
          <cell r="E3326">
            <v>80</v>
          </cell>
        </row>
        <row r="3327">
          <cell r="A3327" t="str">
            <v>H28</v>
          </cell>
          <cell r="B3327" t="str">
            <v>日本画</v>
          </cell>
          <cell r="D3327" t="str">
            <v>岸和田市加守町</v>
          </cell>
          <cell r="E3327">
            <v>79</v>
          </cell>
        </row>
        <row r="3328">
          <cell r="A3328" t="str">
            <v>H28</v>
          </cell>
          <cell r="B3328" t="str">
            <v>日本画</v>
          </cell>
          <cell r="D3328" t="str">
            <v>岸和田市八田町</v>
          </cell>
          <cell r="E3328">
            <v>71</v>
          </cell>
        </row>
        <row r="3329">
          <cell r="A3329" t="str">
            <v>H28</v>
          </cell>
          <cell r="B3329" t="str">
            <v>日本画</v>
          </cell>
          <cell r="D3329" t="str">
            <v>岸和田市宮本町</v>
          </cell>
          <cell r="E3329">
            <v>62</v>
          </cell>
        </row>
        <row r="3330">
          <cell r="A3330" t="str">
            <v>H28</v>
          </cell>
          <cell r="B3330" t="str">
            <v>日本画</v>
          </cell>
          <cell r="D3330" t="str">
            <v>和泉市伯太町</v>
          </cell>
          <cell r="E3330">
            <v>75</v>
          </cell>
        </row>
        <row r="3331">
          <cell r="A3331" t="str">
            <v>H28</v>
          </cell>
          <cell r="B3331" t="str">
            <v>日本画</v>
          </cell>
          <cell r="D3331" t="str">
            <v>岸和田市小松里町</v>
          </cell>
          <cell r="E3331">
            <v>74</v>
          </cell>
        </row>
        <row r="3332">
          <cell r="A3332" t="str">
            <v>H28</v>
          </cell>
          <cell r="B3332" t="str">
            <v>日本画</v>
          </cell>
          <cell r="D3332" t="str">
            <v>岸和田市磯上町</v>
          </cell>
          <cell r="E3332">
            <v>69</v>
          </cell>
        </row>
        <row r="3333">
          <cell r="A3333" t="str">
            <v>H28</v>
          </cell>
          <cell r="B3333" t="str">
            <v>日本画</v>
          </cell>
          <cell r="D3333" t="str">
            <v>泉大津市池浦町</v>
          </cell>
          <cell r="E3333">
            <v>69</v>
          </cell>
        </row>
        <row r="3334">
          <cell r="A3334" t="str">
            <v>H28</v>
          </cell>
          <cell r="B3334" t="str">
            <v>日本画</v>
          </cell>
          <cell r="D3334" t="str">
            <v>岸和田市大手町</v>
          </cell>
          <cell r="E3334">
            <v>73</v>
          </cell>
        </row>
        <row r="3335">
          <cell r="A3335" t="str">
            <v>H28</v>
          </cell>
          <cell r="B3335" t="str">
            <v>日本画</v>
          </cell>
          <cell r="D3335" t="str">
            <v>泉北郡忠岡町忠岡東</v>
          </cell>
          <cell r="E3335">
            <v>47</v>
          </cell>
        </row>
        <row r="3336">
          <cell r="A3336" t="str">
            <v>H28</v>
          </cell>
          <cell r="B3336" t="str">
            <v>写真</v>
          </cell>
          <cell r="D3336" t="str">
            <v>堺市南区鴨谷台</v>
          </cell>
          <cell r="E3336">
            <v>70</v>
          </cell>
        </row>
        <row r="3337">
          <cell r="A3337" t="str">
            <v>H28</v>
          </cell>
          <cell r="B3337" t="str">
            <v>写真</v>
          </cell>
          <cell r="D3337" t="str">
            <v>和泉市光明台</v>
          </cell>
          <cell r="E3337">
            <v>83</v>
          </cell>
        </row>
        <row r="3338">
          <cell r="A3338" t="str">
            <v>H28</v>
          </cell>
          <cell r="B3338" t="str">
            <v>写真</v>
          </cell>
          <cell r="D3338" t="str">
            <v>泉南郡熊取町自由が丘</v>
          </cell>
          <cell r="E3338">
            <v>71</v>
          </cell>
        </row>
        <row r="3339">
          <cell r="A3339" t="str">
            <v>H28</v>
          </cell>
          <cell r="B3339" t="str">
            <v>写真</v>
          </cell>
          <cell r="D3339" t="str">
            <v>高石市千代田</v>
          </cell>
          <cell r="E3339">
            <v>67</v>
          </cell>
        </row>
        <row r="3340">
          <cell r="A3340" t="str">
            <v>H28</v>
          </cell>
          <cell r="B3340" t="str">
            <v>写真</v>
          </cell>
          <cell r="D3340" t="str">
            <v>岸和田市別所町</v>
          </cell>
          <cell r="E3340">
            <v>69</v>
          </cell>
        </row>
        <row r="3341">
          <cell r="A3341" t="str">
            <v>H28</v>
          </cell>
          <cell r="B3341" t="str">
            <v>写真</v>
          </cell>
          <cell r="D3341" t="str">
            <v>高石市綾園</v>
          </cell>
          <cell r="E3341">
            <v>72</v>
          </cell>
        </row>
        <row r="3342">
          <cell r="A3342" t="str">
            <v>H28</v>
          </cell>
          <cell r="B3342" t="str">
            <v>写真</v>
          </cell>
          <cell r="D3342" t="str">
            <v>岸和田市加守町</v>
          </cell>
          <cell r="E3342">
            <v>83</v>
          </cell>
        </row>
        <row r="3343">
          <cell r="A3343" t="str">
            <v>H28</v>
          </cell>
          <cell r="B3343" t="str">
            <v>写真</v>
          </cell>
          <cell r="D3343" t="str">
            <v>泉南郡熊取町希望が丘</v>
          </cell>
          <cell r="E3343">
            <v>71</v>
          </cell>
        </row>
        <row r="3344">
          <cell r="A3344" t="str">
            <v>H28</v>
          </cell>
          <cell r="B3344" t="str">
            <v>写真</v>
          </cell>
          <cell r="D3344" t="str">
            <v>貝塚市三ツ松</v>
          </cell>
          <cell r="E3344">
            <v>75</v>
          </cell>
        </row>
        <row r="3345">
          <cell r="A3345" t="str">
            <v>H28</v>
          </cell>
          <cell r="B3345" t="str">
            <v>写真</v>
          </cell>
          <cell r="D3345" t="str">
            <v>岸和田市天神山町</v>
          </cell>
          <cell r="E3345">
            <v>78</v>
          </cell>
        </row>
        <row r="3346">
          <cell r="A3346" t="str">
            <v>H28</v>
          </cell>
          <cell r="B3346" t="str">
            <v>写真</v>
          </cell>
          <cell r="D3346" t="str">
            <v>岸和田市上松町</v>
          </cell>
          <cell r="E3346">
            <v>72</v>
          </cell>
        </row>
        <row r="3347">
          <cell r="A3347" t="str">
            <v>H28</v>
          </cell>
          <cell r="B3347" t="str">
            <v>写真</v>
          </cell>
          <cell r="D3347" t="str">
            <v>岸和田市春木大小路町</v>
          </cell>
          <cell r="E3347">
            <v>80</v>
          </cell>
        </row>
        <row r="3348">
          <cell r="A3348" t="str">
            <v>H28</v>
          </cell>
          <cell r="B3348" t="str">
            <v>写真</v>
          </cell>
          <cell r="D3348" t="str">
            <v>岸和田市岡山町</v>
          </cell>
          <cell r="E3348">
            <v>85</v>
          </cell>
        </row>
        <row r="3349">
          <cell r="A3349" t="str">
            <v>H28</v>
          </cell>
          <cell r="B3349" t="str">
            <v>写真</v>
          </cell>
          <cell r="D3349" t="str">
            <v>泉南郡熊取町長池</v>
          </cell>
          <cell r="E3349">
            <v>76</v>
          </cell>
        </row>
        <row r="3350">
          <cell r="A3350" t="str">
            <v>H28</v>
          </cell>
          <cell r="B3350" t="str">
            <v>写真</v>
          </cell>
          <cell r="D3350" t="str">
            <v>泉南郡熊取町長池</v>
          </cell>
          <cell r="E3350">
            <v>85</v>
          </cell>
        </row>
        <row r="3351">
          <cell r="A3351" t="str">
            <v>H28</v>
          </cell>
          <cell r="B3351" t="str">
            <v>写真</v>
          </cell>
          <cell r="D3351" t="str">
            <v>岸和田市春木旭町</v>
          </cell>
          <cell r="E3351">
            <v>74</v>
          </cell>
        </row>
        <row r="3352">
          <cell r="A3352" t="str">
            <v>H28</v>
          </cell>
          <cell r="B3352" t="str">
            <v>写真</v>
          </cell>
          <cell r="D3352" t="str">
            <v>泉佐野市鶴原</v>
          </cell>
          <cell r="E3352">
            <v>70</v>
          </cell>
        </row>
        <row r="3353">
          <cell r="A3353" t="str">
            <v>H28</v>
          </cell>
          <cell r="B3353" t="str">
            <v>写真</v>
          </cell>
          <cell r="D3353" t="str">
            <v>貝塚市福田</v>
          </cell>
          <cell r="E3353">
            <v>75</v>
          </cell>
        </row>
        <row r="3354">
          <cell r="A3354" t="str">
            <v>H28</v>
          </cell>
          <cell r="B3354" t="str">
            <v>写真</v>
          </cell>
          <cell r="D3354" t="str">
            <v>岸和田市土生町</v>
          </cell>
          <cell r="E3354">
            <v>69</v>
          </cell>
        </row>
        <row r="3355">
          <cell r="A3355" t="str">
            <v>H28</v>
          </cell>
          <cell r="B3355" t="str">
            <v>写真</v>
          </cell>
          <cell r="D3355" t="str">
            <v>岸和田市野田町</v>
          </cell>
          <cell r="E3355">
            <v>77</v>
          </cell>
        </row>
        <row r="3356">
          <cell r="A3356" t="str">
            <v>H28</v>
          </cell>
          <cell r="B3356" t="str">
            <v>写真</v>
          </cell>
          <cell r="D3356" t="str">
            <v>堺市西区鳳南町</v>
          </cell>
          <cell r="E3356">
            <v>74</v>
          </cell>
        </row>
        <row r="3357">
          <cell r="A3357" t="str">
            <v>H28</v>
          </cell>
          <cell r="B3357" t="str">
            <v>写真</v>
          </cell>
          <cell r="D3357" t="str">
            <v>岸和田市藤井町</v>
          </cell>
          <cell r="E3357">
            <v>69</v>
          </cell>
        </row>
        <row r="3358">
          <cell r="A3358" t="str">
            <v>H28</v>
          </cell>
          <cell r="B3358" t="str">
            <v>写真</v>
          </cell>
          <cell r="D3358" t="str">
            <v>岸和田市下松町</v>
          </cell>
          <cell r="E3358">
            <v>63</v>
          </cell>
        </row>
        <row r="3359">
          <cell r="A3359" t="str">
            <v>H28</v>
          </cell>
          <cell r="B3359" t="str">
            <v>写真</v>
          </cell>
          <cell r="D3359" t="str">
            <v>泉佐野市高松南</v>
          </cell>
          <cell r="E3359">
            <v>74</v>
          </cell>
        </row>
        <row r="3360">
          <cell r="A3360" t="str">
            <v>H28</v>
          </cell>
          <cell r="B3360" t="str">
            <v>写真</v>
          </cell>
          <cell r="D3360" t="str">
            <v>岸和田市畑町</v>
          </cell>
          <cell r="E3360">
            <v>79</v>
          </cell>
        </row>
        <row r="3361">
          <cell r="A3361" t="str">
            <v>H28</v>
          </cell>
          <cell r="B3361" t="str">
            <v>写真</v>
          </cell>
          <cell r="D3361" t="str">
            <v>岸和田市東ヶ丘町</v>
          </cell>
          <cell r="E3361">
            <v>76</v>
          </cell>
        </row>
        <row r="3362">
          <cell r="A3362" t="str">
            <v>H28</v>
          </cell>
          <cell r="B3362" t="str">
            <v>写真</v>
          </cell>
          <cell r="D3362" t="str">
            <v>岸和田市土生町</v>
          </cell>
          <cell r="E3362">
            <v>76</v>
          </cell>
        </row>
        <row r="3363">
          <cell r="A3363" t="str">
            <v>H28</v>
          </cell>
          <cell r="B3363" t="str">
            <v>写真</v>
          </cell>
          <cell r="D3363" t="str">
            <v>貝塚市麻生中</v>
          </cell>
          <cell r="E3363">
            <v>74</v>
          </cell>
        </row>
        <row r="3364">
          <cell r="A3364" t="str">
            <v>H28</v>
          </cell>
          <cell r="B3364" t="str">
            <v>写真</v>
          </cell>
          <cell r="D3364" t="str">
            <v>岸和田市並松町</v>
          </cell>
          <cell r="E3364">
            <v>66</v>
          </cell>
        </row>
        <row r="3365">
          <cell r="A3365" t="str">
            <v>H28</v>
          </cell>
          <cell r="B3365" t="str">
            <v>写真</v>
          </cell>
          <cell r="D3365" t="str">
            <v>泉大津市二田町</v>
          </cell>
          <cell r="E3365">
            <v>74</v>
          </cell>
        </row>
        <row r="3366">
          <cell r="A3366" t="str">
            <v>H28</v>
          </cell>
          <cell r="B3366" t="str">
            <v>写真</v>
          </cell>
          <cell r="D3366" t="str">
            <v>和泉市室堂町</v>
          </cell>
          <cell r="E3366">
            <v>78</v>
          </cell>
        </row>
        <row r="3367">
          <cell r="A3367" t="str">
            <v>H28</v>
          </cell>
          <cell r="B3367" t="str">
            <v>写真</v>
          </cell>
          <cell r="D3367" t="str">
            <v>岸和田市葛城町</v>
          </cell>
          <cell r="E3367">
            <v>83</v>
          </cell>
        </row>
        <row r="3368">
          <cell r="A3368" t="str">
            <v>H28</v>
          </cell>
          <cell r="B3368" t="str">
            <v>写真</v>
          </cell>
          <cell r="D3368" t="str">
            <v>貝塚市海塚</v>
          </cell>
          <cell r="E3368">
            <v>61</v>
          </cell>
        </row>
        <row r="3369">
          <cell r="A3369" t="str">
            <v>H28</v>
          </cell>
          <cell r="B3369" t="str">
            <v>写真</v>
          </cell>
          <cell r="D3369" t="str">
            <v>岸和田市下池田町</v>
          </cell>
          <cell r="E3369">
            <v>80</v>
          </cell>
        </row>
        <row r="3370">
          <cell r="A3370" t="str">
            <v>H28</v>
          </cell>
          <cell r="B3370" t="str">
            <v>写真</v>
          </cell>
          <cell r="D3370" t="str">
            <v>岸和田市下野町</v>
          </cell>
          <cell r="E3370">
            <v>73</v>
          </cell>
        </row>
        <row r="3371">
          <cell r="A3371" t="str">
            <v>H28</v>
          </cell>
          <cell r="B3371" t="str">
            <v>写真</v>
          </cell>
          <cell r="D3371" t="str">
            <v>岸和田市下野町</v>
          </cell>
          <cell r="E3371">
            <v>76</v>
          </cell>
        </row>
        <row r="3372">
          <cell r="A3372" t="str">
            <v>H28</v>
          </cell>
          <cell r="B3372" t="str">
            <v>写真</v>
          </cell>
          <cell r="D3372" t="str">
            <v>泉佐野市佐野台</v>
          </cell>
          <cell r="E3372">
            <v>73</v>
          </cell>
        </row>
        <row r="3373">
          <cell r="A3373" t="str">
            <v>H28</v>
          </cell>
          <cell r="B3373" t="str">
            <v>写真</v>
          </cell>
          <cell r="D3373" t="str">
            <v>泉佐野市港</v>
          </cell>
          <cell r="E3373">
            <v>63</v>
          </cell>
        </row>
        <row r="3374">
          <cell r="A3374" t="str">
            <v>H28</v>
          </cell>
          <cell r="B3374" t="str">
            <v>写真</v>
          </cell>
          <cell r="D3374" t="str">
            <v>岸和田市野田町</v>
          </cell>
          <cell r="E3374">
            <v>80</v>
          </cell>
        </row>
        <row r="3375">
          <cell r="A3375" t="str">
            <v>H28</v>
          </cell>
          <cell r="B3375" t="str">
            <v>写真</v>
          </cell>
          <cell r="D3375" t="str">
            <v>泉南郡熊取町青葉台</v>
          </cell>
          <cell r="E3375">
            <v>72</v>
          </cell>
        </row>
        <row r="3376">
          <cell r="A3376" t="str">
            <v>H28</v>
          </cell>
          <cell r="B3376" t="str">
            <v>写真</v>
          </cell>
          <cell r="D3376" t="str">
            <v>堺市北区中百舌鳥町</v>
          </cell>
          <cell r="E3376">
            <v>73</v>
          </cell>
        </row>
        <row r="3377">
          <cell r="A3377" t="str">
            <v>H28</v>
          </cell>
          <cell r="B3377" t="str">
            <v>写真</v>
          </cell>
          <cell r="D3377" t="str">
            <v>堺市南区竹城台</v>
          </cell>
          <cell r="E3377">
            <v>94</v>
          </cell>
        </row>
        <row r="3378">
          <cell r="A3378" t="str">
            <v>H28</v>
          </cell>
          <cell r="B3378" t="str">
            <v>写真</v>
          </cell>
          <cell r="D3378" t="str">
            <v>泉佐野市日根野</v>
          </cell>
          <cell r="E3378">
            <v>72</v>
          </cell>
        </row>
        <row r="3379">
          <cell r="A3379" t="str">
            <v>H28</v>
          </cell>
          <cell r="B3379" t="str">
            <v>写真</v>
          </cell>
          <cell r="D3379" t="str">
            <v>岸和田市上町</v>
          </cell>
          <cell r="E3379">
            <v>69</v>
          </cell>
        </row>
        <row r="3380">
          <cell r="A3380" t="str">
            <v>H28</v>
          </cell>
          <cell r="B3380" t="str">
            <v>写真</v>
          </cell>
          <cell r="D3380" t="str">
            <v>泉佐野市上瓦屋</v>
          </cell>
          <cell r="E3380">
            <v>73</v>
          </cell>
        </row>
        <row r="3381">
          <cell r="A3381" t="str">
            <v>H28</v>
          </cell>
          <cell r="B3381" t="str">
            <v>写真</v>
          </cell>
          <cell r="D3381" t="str">
            <v>岸和田市上松町</v>
          </cell>
          <cell r="E3381">
            <v>71</v>
          </cell>
        </row>
        <row r="3382">
          <cell r="A3382" t="str">
            <v>H28</v>
          </cell>
          <cell r="B3382" t="str">
            <v>写真</v>
          </cell>
          <cell r="D3382" t="str">
            <v>貝塚市清児</v>
          </cell>
          <cell r="E3382">
            <v>66</v>
          </cell>
        </row>
        <row r="3383">
          <cell r="A3383" t="str">
            <v>H28</v>
          </cell>
          <cell r="B3383" t="str">
            <v>写真</v>
          </cell>
          <cell r="D3383" t="str">
            <v>貝塚市海塚</v>
          </cell>
          <cell r="E3383">
            <v>79</v>
          </cell>
        </row>
        <row r="3384">
          <cell r="A3384" t="str">
            <v>H28</v>
          </cell>
          <cell r="B3384" t="str">
            <v>写真</v>
          </cell>
          <cell r="D3384" t="str">
            <v>岸和田市八幡町</v>
          </cell>
          <cell r="E3384">
            <v>70</v>
          </cell>
        </row>
        <row r="3385">
          <cell r="A3385" t="str">
            <v>H28</v>
          </cell>
          <cell r="B3385" t="str">
            <v>写真</v>
          </cell>
          <cell r="D3385" t="str">
            <v>岸和田市稲葉町</v>
          </cell>
          <cell r="E3385">
            <v>73</v>
          </cell>
        </row>
        <row r="3386">
          <cell r="A3386" t="str">
            <v>H28</v>
          </cell>
          <cell r="B3386" t="str">
            <v>写真</v>
          </cell>
          <cell r="D3386" t="str">
            <v>和泉市いぶき野</v>
          </cell>
          <cell r="E3386">
            <v>77</v>
          </cell>
        </row>
        <row r="3387">
          <cell r="A3387" t="str">
            <v>H28</v>
          </cell>
          <cell r="B3387" t="str">
            <v>写真</v>
          </cell>
          <cell r="D3387" t="str">
            <v>泉佐野市日根野</v>
          </cell>
          <cell r="E3387">
            <v>46</v>
          </cell>
        </row>
        <row r="3388">
          <cell r="A3388" t="str">
            <v>H28</v>
          </cell>
          <cell r="B3388" t="str">
            <v>写真</v>
          </cell>
          <cell r="D3388" t="str">
            <v>泉佐野市羽倉崎</v>
          </cell>
          <cell r="E3388">
            <v>73</v>
          </cell>
        </row>
        <row r="3389">
          <cell r="A3389" t="str">
            <v>H28</v>
          </cell>
          <cell r="B3389" t="str">
            <v>写真</v>
          </cell>
          <cell r="D3389" t="str">
            <v>泉南郡田尻町嘉祥寺</v>
          </cell>
          <cell r="E3389">
            <v>70</v>
          </cell>
        </row>
        <row r="3390">
          <cell r="A3390" t="str">
            <v>H28</v>
          </cell>
          <cell r="B3390" t="str">
            <v>写真</v>
          </cell>
          <cell r="D3390" t="str">
            <v>泉佐野市羽倉崎</v>
          </cell>
          <cell r="E3390">
            <v>77</v>
          </cell>
        </row>
        <row r="3391">
          <cell r="A3391" t="str">
            <v>H28</v>
          </cell>
          <cell r="B3391" t="str">
            <v>写真</v>
          </cell>
          <cell r="D3391" t="str">
            <v>岸和田市畑町</v>
          </cell>
          <cell r="E3391">
            <v>70</v>
          </cell>
        </row>
        <row r="3392">
          <cell r="A3392" t="str">
            <v>H28</v>
          </cell>
          <cell r="B3392" t="str">
            <v>写真</v>
          </cell>
          <cell r="D3392" t="str">
            <v>岸和田市山直中町</v>
          </cell>
          <cell r="E3392">
            <v>75</v>
          </cell>
        </row>
        <row r="3393">
          <cell r="A3393" t="str">
            <v>H28</v>
          </cell>
          <cell r="B3393" t="str">
            <v>写真</v>
          </cell>
          <cell r="D3393" t="str">
            <v>岸和田市藤井町</v>
          </cell>
          <cell r="E3393">
            <v>65</v>
          </cell>
        </row>
        <row r="3394">
          <cell r="A3394" t="str">
            <v>H28</v>
          </cell>
          <cell r="B3394" t="str">
            <v>写真</v>
          </cell>
          <cell r="D3394" t="str">
            <v>岸和田市上松町</v>
          </cell>
          <cell r="E3394">
            <v>73</v>
          </cell>
        </row>
        <row r="3395">
          <cell r="A3395" t="str">
            <v>H28</v>
          </cell>
          <cell r="B3395" t="str">
            <v>写真</v>
          </cell>
          <cell r="D3395" t="str">
            <v>堺市西区浜寺諏訪森町東</v>
          </cell>
          <cell r="E3395">
            <v>78</v>
          </cell>
        </row>
        <row r="3396">
          <cell r="A3396" t="str">
            <v>H28</v>
          </cell>
          <cell r="B3396" t="str">
            <v>写真</v>
          </cell>
          <cell r="D3396" t="str">
            <v>堺市西区浜寺諏訪森町東</v>
          </cell>
          <cell r="E3396">
            <v>69</v>
          </cell>
        </row>
        <row r="3397">
          <cell r="A3397" t="str">
            <v>H28</v>
          </cell>
          <cell r="B3397" t="str">
            <v>写真</v>
          </cell>
          <cell r="D3397" t="str">
            <v>岸和田市春木南浜町</v>
          </cell>
          <cell r="E3397">
            <v>64</v>
          </cell>
        </row>
        <row r="3398">
          <cell r="A3398" t="str">
            <v>H28</v>
          </cell>
          <cell r="B3398" t="str">
            <v>写真</v>
          </cell>
          <cell r="D3398" t="str">
            <v>泉大津市なぎさ町</v>
          </cell>
          <cell r="E3398">
            <v>76</v>
          </cell>
        </row>
        <row r="3399">
          <cell r="A3399" t="str">
            <v>H28</v>
          </cell>
          <cell r="B3399" t="str">
            <v>写真</v>
          </cell>
          <cell r="D3399" t="str">
            <v>岸和田市下野町</v>
          </cell>
          <cell r="E3399">
            <v>76</v>
          </cell>
        </row>
        <row r="3400">
          <cell r="A3400" t="str">
            <v>H28</v>
          </cell>
          <cell r="B3400" t="str">
            <v>写真</v>
          </cell>
          <cell r="D3400" t="str">
            <v>岸和田市下野町</v>
          </cell>
          <cell r="E3400">
            <v>70</v>
          </cell>
        </row>
        <row r="3401">
          <cell r="A3401" t="str">
            <v>H28</v>
          </cell>
          <cell r="B3401" t="str">
            <v>写真</v>
          </cell>
          <cell r="D3401" t="str">
            <v>岸和田市東ヶ丘町</v>
          </cell>
          <cell r="E3401">
            <v>84</v>
          </cell>
        </row>
        <row r="3402">
          <cell r="A3402" t="str">
            <v>H28</v>
          </cell>
          <cell r="B3402" t="str">
            <v>写真</v>
          </cell>
          <cell r="D3402" t="str">
            <v>泉佐野市葵町</v>
          </cell>
          <cell r="E3402">
            <v>79</v>
          </cell>
        </row>
        <row r="3403">
          <cell r="A3403" t="str">
            <v>H28</v>
          </cell>
          <cell r="B3403" t="str">
            <v>写真</v>
          </cell>
          <cell r="D3403" t="str">
            <v>岸和田市磯上町</v>
          </cell>
          <cell r="E3403">
            <v>68</v>
          </cell>
        </row>
        <row r="3404">
          <cell r="A3404" t="str">
            <v>H28</v>
          </cell>
          <cell r="B3404" t="str">
            <v>写真</v>
          </cell>
          <cell r="D3404" t="str">
            <v>岸和田市春木北浜町</v>
          </cell>
          <cell r="E3404">
            <v>73</v>
          </cell>
        </row>
        <row r="3405">
          <cell r="A3405" t="str">
            <v>H28</v>
          </cell>
          <cell r="B3405" t="str">
            <v>写真</v>
          </cell>
          <cell r="D3405" t="str">
            <v>泉南市樽井</v>
          </cell>
          <cell r="E3405">
            <v>71</v>
          </cell>
        </row>
        <row r="3406">
          <cell r="A3406" t="str">
            <v>H28</v>
          </cell>
          <cell r="B3406" t="str">
            <v>写真</v>
          </cell>
          <cell r="D3406" t="str">
            <v>岸和田市松風町</v>
          </cell>
          <cell r="E3406">
            <v>73</v>
          </cell>
        </row>
        <row r="3407">
          <cell r="A3407" t="str">
            <v>H28</v>
          </cell>
          <cell r="B3407" t="str">
            <v>写真</v>
          </cell>
          <cell r="D3407" t="str">
            <v>岸和田市五軒屋町</v>
          </cell>
          <cell r="E3407">
            <v>82</v>
          </cell>
        </row>
        <row r="3408">
          <cell r="A3408" t="str">
            <v>H28</v>
          </cell>
          <cell r="B3408" t="str">
            <v>写真</v>
          </cell>
          <cell r="D3408" t="str">
            <v>岸和田市稲葉町</v>
          </cell>
          <cell r="E3408">
            <v>62</v>
          </cell>
        </row>
        <row r="3409">
          <cell r="A3409" t="str">
            <v>H28</v>
          </cell>
          <cell r="B3409" t="str">
            <v>写真</v>
          </cell>
          <cell r="D3409" t="str">
            <v>岸和田市稲葉町</v>
          </cell>
          <cell r="E3409">
            <v>66</v>
          </cell>
        </row>
        <row r="3410">
          <cell r="A3410" t="str">
            <v>H28</v>
          </cell>
          <cell r="B3410" t="str">
            <v>写真</v>
          </cell>
          <cell r="D3410" t="str">
            <v>岸和田市宮前町</v>
          </cell>
          <cell r="E3410">
            <v>72</v>
          </cell>
        </row>
        <row r="3411">
          <cell r="A3411" t="str">
            <v>H28</v>
          </cell>
          <cell r="B3411" t="str">
            <v>写真</v>
          </cell>
          <cell r="D3411" t="str">
            <v>岸和田市加守町</v>
          </cell>
          <cell r="E3411">
            <v>72</v>
          </cell>
        </row>
        <row r="3412">
          <cell r="A3412" t="str">
            <v>H28</v>
          </cell>
          <cell r="B3412" t="str">
            <v>写真</v>
          </cell>
          <cell r="D3412" t="str">
            <v>堺市中区深井水池町</v>
          </cell>
          <cell r="E3412">
            <v>69</v>
          </cell>
        </row>
        <row r="3413">
          <cell r="A3413" t="str">
            <v>H28</v>
          </cell>
          <cell r="B3413" t="str">
            <v>写真</v>
          </cell>
          <cell r="D3413" t="str">
            <v>泉佐野市鶴原</v>
          </cell>
          <cell r="E3413">
            <v>72</v>
          </cell>
        </row>
        <row r="3414">
          <cell r="A3414" t="str">
            <v>H28</v>
          </cell>
          <cell r="B3414" t="str">
            <v>写真</v>
          </cell>
          <cell r="D3414" t="str">
            <v>泉佐野市鶴原</v>
          </cell>
          <cell r="E3414">
            <v>73</v>
          </cell>
        </row>
        <row r="3415">
          <cell r="A3415" t="str">
            <v>H28</v>
          </cell>
          <cell r="B3415" t="str">
            <v>写真</v>
          </cell>
          <cell r="D3415" t="str">
            <v>岸和田市南町</v>
          </cell>
          <cell r="E3415">
            <v>73</v>
          </cell>
        </row>
        <row r="3416">
          <cell r="A3416" t="str">
            <v>H28</v>
          </cell>
          <cell r="B3416" t="str">
            <v>写真</v>
          </cell>
          <cell r="D3416" t="str">
            <v>和泉市光明台</v>
          </cell>
          <cell r="E3416">
            <v>74</v>
          </cell>
        </row>
        <row r="3417">
          <cell r="A3417" t="str">
            <v>H28</v>
          </cell>
          <cell r="B3417" t="str">
            <v>写真</v>
          </cell>
          <cell r="D3417" t="str">
            <v>和泉市光明台</v>
          </cell>
          <cell r="E3417">
            <v>73</v>
          </cell>
        </row>
        <row r="3418">
          <cell r="A3418" t="str">
            <v>H28</v>
          </cell>
          <cell r="B3418" t="str">
            <v>写真</v>
          </cell>
          <cell r="D3418" t="str">
            <v>岸和田市北町</v>
          </cell>
          <cell r="E3418">
            <v>82</v>
          </cell>
        </row>
        <row r="3419">
          <cell r="A3419" t="str">
            <v>H28</v>
          </cell>
          <cell r="B3419" t="str">
            <v>写真</v>
          </cell>
          <cell r="D3419" t="str">
            <v>岸和田市北町</v>
          </cell>
          <cell r="E3419">
            <v>77</v>
          </cell>
        </row>
        <row r="3420">
          <cell r="A3420" t="str">
            <v>H28</v>
          </cell>
          <cell r="B3420" t="str">
            <v>写真</v>
          </cell>
          <cell r="D3420" t="str">
            <v>岸和田市荒木町</v>
          </cell>
          <cell r="E3420">
            <v>72</v>
          </cell>
        </row>
        <row r="3421">
          <cell r="A3421" t="str">
            <v>H28</v>
          </cell>
          <cell r="B3421" t="str">
            <v>写真</v>
          </cell>
          <cell r="D3421" t="str">
            <v>泉大津市東助松町</v>
          </cell>
          <cell r="E3421">
            <v>68</v>
          </cell>
        </row>
        <row r="3422">
          <cell r="A3422" t="str">
            <v>H28</v>
          </cell>
          <cell r="B3422" t="str">
            <v>写真</v>
          </cell>
          <cell r="D3422" t="str">
            <v>和泉市いぶき野</v>
          </cell>
          <cell r="E3422">
            <v>68</v>
          </cell>
        </row>
        <row r="3423">
          <cell r="A3423" t="str">
            <v>H28</v>
          </cell>
          <cell r="B3423" t="str">
            <v>写真</v>
          </cell>
          <cell r="D3423" t="str">
            <v>和泉市いぶき野</v>
          </cell>
          <cell r="E3423">
            <v>70</v>
          </cell>
        </row>
        <row r="3424">
          <cell r="A3424" t="str">
            <v>H28</v>
          </cell>
          <cell r="B3424" t="str">
            <v>写真</v>
          </cell>
          <cell r="D3424" t="str">
            <v>泉南郡熊取町希望が丘</v>
          </cell>
          <cell r="E3424">
            <v>72</v>
          </cell>
        </row>
        <row r="3425">
          <cell r="A3425" t="str">
            <v>H28</v>
          </cell>
          <cell r="B3425" t="str">
            <v>写真</v>
          </cell>
          <cell r="D3425" t="str">
            <v>泉佐野市羽倉崎</v>
          </cell>
          <cell r="E3425">
            <v>66</v>
          </cell>
        </row>
        <row r="3426">
          <cell r="A3426" t="str">
            <v>H28</v>
          </cell>
          <cell r="B3426" t="str">
            <v>写真</v>
          </cell>
          <cell r="D3426" t="str">
            <v>岸和田市山直中町</v>
          </cell>
          <cell r="E3426">
            <v>74</v>
          </cell>
        </row>
        <row r="3427">
          <cell r="A3427" t="str">
            <v>H28</v>
          </cell>
          <cell r="B3427" t="str">
            <v>写真</v>
          </cell>
          <cell r="D3427" t="str">
            <v>岸和田市八阪町</v>
          </cell>
          <cell r="E3427">
            <v>82</v>
          </cell>
        </row>
        <row r="3428">
          <cell r="A3428" t="str">
            <v>H28</v>
          </cell>
          <cell r="B3428" t="str">
            <v>写真</v>
          </cell>
          <cell r="D3428" t="str">
            <v>岸和田市加守町</v>
          </cell>
          <cell r="E3428">
            <v>65</v>
          </cell>
        </row>
        <row r="3429">
          <cell r="A3429" t="str">
            <v>H28</v>
          </cell>
          <cell r="B3429" t="str">
            <v>写真</v>
          </cell>
          <cell r="D3429" t="str">
            <v>泉佐野市大西</v>
          </cell>
          <cell r="E3429">
            <v>71</v>
          </cell>
        </row>
        <row r="3430">
          <cell r="A3430" t="str">
            <v>H28</v>
          </cell>
          <cell r="B3430" t="str">
            <v>写真</v>
          </cell>
          <cell r="D3430" t="str">
            <v>岸和田市中井町</v>
          </cell>
          <cell r="E3430">
            <v>81</v>
          </cell>
        </row>
        <row r="3431">
          <cell r="A3431" t="str">
            <v>H28</v>
          </cell>
          <cell r="B3431" t="str">
            <v>写真</v>
          </cell>
          <cell r="D3431" t="str">
            <v>貝塚市津田南町</v>
          </cell>
          <cell r="E3431">
            <v>68</v>
          </cell>
        </row>
        <row r="3432">
          <cell r="A3432" t="str">
            <v>H28</v>
          </cell>
          <cell r="B3432" t="str">
            <v>写真</v>
          </cell>
          <cell r="D3432" t="str">
            <v>岸和田市土生町</v>
          </cell>
          <cell r="E3432">
            <v>52</v>
          </cell>
        </row>
        <row r="3433">
          <cell r="A3433" t="str">
            <v>H28</v>
          </cell>
          <cell r="B3433" t="str">
            <v>写真</v>
          </cell>
          <cell r="D3433" t="str">
            <v>堺市中区毛穴町</v>
          </cell>
          <cell r="E3433">
            <v>72</v>
          </cell>
        </row>
        <row r="3434">
          <cell r="A3434" t="str">
            <v>H28</v>
          </cell>
          <cell r="B3434" t="str">
            <v>写真</v>
          </cell>
          <cell r="D3434" t="str">
            <v>阪南市自然田</v>
          </cell>
          <cell r="E3434">
            <v>71</v>
          </cell>
        </row>
        <row r="3435">
          <cell r="A3435" t="str">
            <v>H28</v>
          </cell>
          <cell r="B3435" t="str">
            <v>写真</v>
          </cell>
          <cell r="D3435" t="str">
            <v>岸和田市下松町</v>
          </cell>
          <cell r="E3435">
            <v>65</v>
          </cell>
        </row>
        <row r="3436">
          <cell r="A3436" t="str">
            <v>H28</v>
          </cell>
          <cell r="B3436" t="str">
            <v>写真</v>
          </cell>
          <cell r="D3436" t="str">
            <v>和泉市光明台</v>
          </cell>
          <cell r="E3436">
            <v>78</v>
          </cell>
        </row>
        <row r="3437">
          <cell r="A3437" t="str">
            <v>H28</v>
          </cell>
          <cell r="B3437" t="str">
            <v>写真</v>
          </cell>
          <cell r="D3437" t="str">
            <v>和泉市青葉台</v>
          </cell>
          <cell r="E3437">
            <v>64</v>
          </cell>
        </row>
        <row r="3438">
          <cell r="A3438" t="str">
            <v>H28</v>
          </cell>
          <cell r="B3438" t="str">
            <v>写真</v>
          </cell>
          <cell r="D3438" t="str">
            <v>和泉市のぞみ野</v>
          </cell>
          <cell r="E3438">
            <v>79</v>
          </cell>
        </row>
        <row r="3439">
          <cell r="A3439" t="str">
            <v>H28</v>
          </cell>
          <cell r="B3439" t="str">
            <v>写真</v>
          </cell>
          <cell r="D3439" t="str">
            <v>和泉市弥生町</v>
          </cell>
          <cell r="E3439">
            <v>74</v>
          </cell>
        </row>
        <row r="3440">
          <cell r="A3440" t="str">
            <v>H28</v>
          </cell>
          <cell r="B3440" t="str">
            <v>写真</v>
          </cell>
          <cell r="D3440" t="str">
            <v>泉南郡熊取町自由が丘</v>
          </cell>
          <cell r="E3440">
            <v>69</v>
          </cell>
        </row>
        <row r="3441">
          <cell r="A3441" t="str">
            <v>H28</v>
          </cell>
          <cell r="B3441" t="str">
            <v>写真</v>
          </cell>
          <cell r="D3441" t="str">
            <v>岸和田市上松町</v>
          </cell>
          <cell r="E3441">
            <v>71</v>
          </cell>
        </row>
        <row r="3442">
          <cell r="A3442" t="str">
            <v>H28</v>
          </cell>
          <cell r="B3442" t="str">
            <v>写真</v>
          </cell>
          <cell r="D3442" t="str">
            <v>岸和田市内畑町</v>
          </cell>
          <cell r="E3442">
            <v>69</v>
          </cell>
        </row>
        <row r="3443">
          <cell r="A3443" t="str">
            <v>H28</v>
          </cell>
          <cell r="B3443" t="str">
            <v>写真</v>
          </cell>
          <cell r="D3443" t="str">
            <v>岸和田市上松町</v>
          </cell>
          <cell r="E3443">
            <v>57</v>
          </cell>
        </row>
        <row r="3444">
          <cell r="A3444" t="str">
            <v>H28</v>
          </cell>
          <cell r="B3444" t="str">
            <v>写真</v>
          </cell>
          <cell r="D3444" t="str">
            <v>泉佐野市鶴原</v>
          </cell>
          <cell r="E3444">
            <v>72</v>
          </cell>
        </row>
        <row r="3445">
          <cell r="A3445" t="str">
            <v>H28</v>
          </cell>
          <cell r="B3445" t="str">
            <v>写真</v>
          </cell>
          <cell r="D3445" t="str">
            <v>岸和田市上松町</v>
          </cell>
          <cell r="E3445">
            <v>74</v>
          </cell>
        </row>
        <row r="3446">
          <cell r="A3446" t="str">
            <v>H28</v>
          </cell>
          <cell r="B3446" t="str">
            <v>写真</v>
          </cell>
          <cell r="D3446" t="str">
            <v>羽曳野市古市</v>
          </cell>
          <cell r="E3446">
            <v>77</v>
          </cell>
        </row>
        <row r="3447">
          <cell r="A3447" t="str">
            <v>H28</v>
          </cell>
          <cell r="B3447" t="str">
            <v>写真</v>
          </cell>
          <cell r="D3447" t="str">
            <v>岸和田市下松町</v>
          </cell>
          <cell r="E3447">
            <v>64</v>
          </cell>
        </row>
        <row r="3448">
          <cell r="A3448" t="str">
            <v>H28</v>
          </cell>
          <cell r="B3448" t="str">
            <v>写真</v>
          </cell>
          <cell r="D3448" t="str">
            <v>貝塚市王子</v>
          </cell>
          <cell r="E3448">
            <v>68</v>
          </cell>
        </row>
        <row r="3449">
          <cell r="A3449" t="str">
            <v>H28</v>
          </cell>
          <cell r="B3449" t="str">
            <v>写真</v>
          </cell>
          <cell r="D3449" t="str">
            <v>岸和田市上松町</v>
          </cell>
          <cell r="E3449">
            <v>81</v>
          </cell>
        </row>
        <row r="3450">
          <cell r="A3450" t="str">
            <v>H28</v>
          </cell>
          <cell r="B3450" t="str">
            <v>写真</v>
          </cell>
          <cell r="D3450" t="str">
            <v>岸和田市門前町</v>
          </cell>
          <cell r="E3450">
            <v>76</v>
          </cell>
        </row>
        <row r="3451">
          <cell r="A3451" t="str">
            <v>H28</v>
          </cell>
          <cell r="B3451" t="str">
            <v>写真</v>
          </cell>
          <cell r="D3451" t="str">
            <v>岸和田市行遇町</v>
          </cell>
          <cell r="E3451">
            <v>64</v>
          </cell>
        </row>
        <row r="3452">
          <cell r="A3452" t="str">
            <v>H28</v>
          </cell>
          <cell r="B3452" t="str">
            <v>写真</v>
          </cell>
          <cell r="D3452" t="str">
            <v>岸和田市行遇町</v>
          </cell>
          <cell r="E3452">
            <v>62</v>
          </cell>
        </row>
        <row r="3453">
          <cell r="A3453" t="str">
            <v>H28</v>
          </cell>
          <cell r="B3453" t="str">
            <v>写真</v>
          </cell>
          <cell r="D3453" t="str">
            <v>岸和田市上松町</v>
          </cell>
          <cell r="E3453">
            <v>72</v>
          </cell>
        </row>
        <row r="3454">
          <cell r="A3454" t="str">
            <v>H28</v>
          </cell>
          <cell r="B3454" t="str">
            <v>写真</v>
          </cell>
          <cell r="D3454" t="str">
            <v>和泉市北田中町</v>
          </cell>
          <cell r="E3454">
            <v>77</v>
          </cell>
        </row>
        <row r="3455">
          <cell r="A3455" t="str">
            <v>H28</v>
          </cell>
          <cell r="B3455" t="str">
            <v>写真</v>
          </cell>
          <cell r="D3455" t="str">
            <v>羽曳野市学園前</v>
          </cell>
          <cell r="E3455">
            <v>84</v>
          </cell>
        </row>
        <row r="3456">
          <cell r="A3456" t="str">
            <v>H28</v>
          </cell>
          <cell r="B3456" t="str">
            <v>写真</v>
          </cell>
          <cell r="D3456" t="str">
            <v>貝塚市小瀬</v>
          </cell>
          <cell r="E3456">
            <v>69</v>
          </cell>
        </row>
        <row r="3457">
          <cell r="A3457" t="str">
            <v>H28</v>
          </cell>
          <cell r="B3457" t="str">
            <v>写真</v>
          </cell>
          <cell r="D3457" t="str">
            <v>泉佐野市笠松</v>
          </cell>
          <cell r="E3457">
            <v>72</v>
          </cell>
        </row>
        <row r="3458">
          <cell r="A3458" t="str">
            <v>H28</v>
          </cell>
          <cell r="B3458" t="str">
            <v>写真</v>
          </cell>
          <cell r="D3458" t="str">
            <v>岸和田市並松町</v>
          </cell>
          <cell r="E3458">
            <v>75</v>
          </cell>
        </row>
        <row r="3459">
          <cell r="A3459" t="str">
            <v>H28</v>
          </cell>
          <cell r="B3459" t="str">
            <v>写真</v>
          </cell>
          <cell r="D3459" t="str">
            <v>岸和田市東ヶ丘町</v>
          </cell>
          <cell r="E3459">
            <v>83</v>
          </cell>
        </row>
        <row r="3460">
          <cell r="A3460" t="str">
            <v>H28</v>
          </cell>
          <cell r="B3460" t="str">
            <v>写真</v>
          </cell>
          <cell r="D3460" t="str">
            <v>和泉市いぶき野</v>
          </cell>
          <cell r="E3460">
            <v>56</v>
          </cell>
        </row>
        <row r="3461">
          <cell r="A3461" t="str">
            <v>H28</v>
          </cell>
          <cell r="B3461" t="str">
            <v>写真</v>
          </cell>
          <cell r="D3461" t="str">
            <v>岸和田市東ヶ丘町</v>
          </cell>
          <cell r="E3461">
            <v>82</v>
          </cell>
        </row>
        <row r="3462">
          <cell r="A3462" t="str">
            <v>H28</v>
          </cell>
          <cell r="B3462" t="str">
            <v>写真</v>
          </cell>
          <cell r="D3462" t="str">
            <v>和泉市伏屋町</v>
          </cell>
          <cell r="E3462">
            <v>74</v>
          </cell>
        </row>
        <row r="3463">
          <cell r="A3463" t="str">
            <v>H28</v>
          </cell>
          <cell r="B3463" t="str">
            <v>写真</v>
          </cell>
          <cell r="D3463" t="str">
            <v>泉北郡忠岡町忠岡南</v>
          </cell>
          <cell r="E3463">
            <v>64</v>
          </cell>
        </row>
        <row r="3464">
          <cell r="A3464" t="str">
            <v>H28</v>
          </cell>
          <cell r="B3464" t="str">
            <v>写真</v>
          </cell>
          <cell r="D3464" t="str">
            <v>泉佐野市土丸</v>
          </cell>
          <cell r="E3464">
            <v>68</v>
          </cell>
        </row>
        <row r="3465">
          <cell r="A3465" t="str">
            <v>H28</v>
          </cell>
          <cell r="B3465" t="str">
            <v>写真</v>
          </cell>
          <cell r="D3465" t="str">
            <v>泉佐野市松風台</v>
          </cell>
          <cell r="E3465">
            <v>66</v>
          </cell>
        </row>
        <row r="3466">
          <cell r="A3466" t="str">
            <v>H28</v>
          </cell>
          <cell r="B3466" t="str">
            <v>写真</v>
          </cell>
          <cell r="D3466" t="str">
            <v>泉佐野市日根野</v>
          </cell>
          <cell r="E3466">
            <v>65</v>
          </cell>
        </row>
        <row r="3467">
          <cell r="A3467" t="str">
            <v>H28</v>
          </cell>
          <cell r="B3467" t="str">
            <v>写真</v>
          </cell>
          <cell r="D3467" t="str">
            <v>岸和田市別所町</v>
          </cell>
          <cell r="E3467">
            <v>75</v>
          </cell>
        </row>
        <row r="3468">
          <cell r="A3468" t="str">
            <v>H28</v>
          </cell>
          <cell r="B3468" t="str">
            <v>写真</v>
          </cell>
          <cell r="D3468" t="str">
            <v>和泉市のぞみ野</v>
          </cell>
          <cell r="E3468">
            <v>74</v>
          </cell>
        </row>
        <row r="3469">
          <cell r="A3469" t="str">
            <v>H28</v>
          </cell>
          <cell r="B3469" t="str">
            <v>写真</v>
          </cell>
          <cell r="D3469" t="str">
            <v>和泉市光明台</v>
          </cell>
          <cell r="E3469">
            <v>79</v>
          </cell>
        </row>
        <row r="3470">
          <cell r="A3470" t="str">
            <v>H28</v>
          </cell>
          <cell r="B3470" t="str">
            <v>写真</v>
          </cell>
          <cell r="D3470" t="str">
            <v>堺市中区八田北町</v>
          </cell>
          <cell r="E3470">
            <v>83</v>
          </cell>
        </row>
        <row r="3471">
          <cell r="A3471" t="str">
            <v>H28</v>
          </cell>
          <cell r="B3471" t="str">
            <v>写真</v>
          </cell>
          <cell r="D3471" t="str">
            <v>岸和田市積川町</v>
          </cell>
          <cell r="E3471">
            <v>68</v>
          </cell>
        </row>
        <row r="3472">
          <cell r="A3472" t="str">
            <v>H28</v>
          </cell>
          <cell r="B3472" t="str">
            <v>写真</v>
          </cell>
          <cell r="D3472" t="str">
            <v>岸和田市土生町</v>
          </cell>
          <cell r="E3472">
            <v>80</v>
          </cell>
        </row>
        <row r="3473">
          <cell r="A3473" t="str">
            <v>H28</v>
          </cell>
          <cell r="B3473" t="str">
            <v>写真</v>
          </cell>
          <cell r="D3473" t="str">
            <v>岸和田市沼町</v>
          </cell>
          <cell r="E3473">
            <v>67</v>
          </cell>
        </row>
        <row r="3474">
          <cell r="A3474" t="str">
            <v>H28</v>
          </cell>
          <cell r="B3474" t="str">
            <v>写真</v>
          </cell>
          <cell r="D3474" t="str">
            <v>泉大津市北豊中町</v>
          </cell>
          <cell r="E3474">
            <v>74</v>
          </cell>
        </row>
        <row r="3475">
          <cell r="A3475" t="str">
            <v>H28</v>
          </cell>
          <cell r="B3475" t="str">
            <v>写真</v>
          </cell>
          <cell r="D3475" t="str">
            <v>大阪市福島区鷺洲</v>
          </cell>
          <cell r="E3475">
            <v>77</v>
          </cell>
        </row>
        <row r="3476">
          <cell r="A3476" t="str">
            <v>H28</v>
          </cell>
          <cell r="B3476" t="str">
            <v>写真</v>
          </cell>
          <cell r="D3476" t="str">
            <v>岸和田市下松町</v>
          </cell>
          <cell r="E3476">
            <v>63</v>
          </cell>
        </row>
        <row r="3477">
          <cell r="A3477" t="str">
            <v>H28</v>
          </cell>
          <cell r="B3477" t="str">
            <v>写真</v>
          </cell>
          <cell r="D3477" t="str">
            <v>岸和田市極楽寺町</v>
          </cell>
          <cell r="E3477">
            <v>61</v>
          </cell>
        </row>
        <row r="3478">
          <cell r="A3478" t="str">
            <v>H28</v>
          </cell>
          <cell r="B3478" t="str">
            <v>俳画</v>
          </cell>
          <cell r="D3478" t="str">
            <v>岸和田市岡山町</v>
          </cell>
          <cell r="E3478">
            <v>68</v>
          </cell>
        </row>
        <row r="3479">
          <cell r="A3479" t="str">
            <v>H28</v>
          </cell>
          <cell r="B3479" t="str">
            <v>俳画</v>
          </cell>
          <cell r="D3479" t="str">
            <v>岸和田市下松町</v>
          </cell>
          <cell r="E3479">
            <v>76</v>
          </cell>
        </row>
        <row r="3480">
          <cell r="A3480" t="str">
            <v>H28</v>
          </cell>
          <cell r="B3480" t="str">
            <v>俳画</v>
          </cell>
          <cell r="D3480" t="str">
            <v>岸和田市尾生町</v>
          </cell>
          <cell r="E3480">
            <v>63</v>
          </cell>
        </row>
        <row r="3481">
          <cell r="A3481" t="str">
            <v>H28</v>
          </cell>
          <cell r="B3481" t="str">
            <v>俳画</v>
          </cell>
          <cell r="D3481" t="str">
            <v>岸和田市額原町</v>
          </cell>
          <cell r="E3481">
            <v>84</v>
          </cell>
        </row>
        <row r="3482">
          <cell r="A3482" t="str">
            <v>H28</v>
          </cell>
          <cell r="B3482" t="str">
            <v>俳画</v>
          </cell>
          <cell r="D3482" t="str">
            <v>岸和田市加守町</v>
          </cell>
          <cell r="E3482">
            <v>55</v>
          </cell>
        </row>
        <row r="3483">
          <cell r="A3483" t="str">
            <v>H28</v>
          </cell>
          <cell r="B3483" t="str">
            <v>俳画</v>
          </cell>
          <cell r="D3483" t="str">
            <v>岸和田市野田町</v>
          </cell>
          <cell r="E3483">
            <v>75</v>
          </cell>
        </row>
        <row r="3484">
          <cell r="A3484" t="str">
            <v>H28</v>
          </cell>
          <cell r="B3484" t="str">
            <v>俳画</v>
          </cell>
          <cell r="D3484" t="str">
            <v>岸和田市野田町</v>
          </cell>
          <cell r="E3484">
            <v>79</v>
          </cell>
        </row>
        <row r="3485">
          <cell r="A3485" t="str">
            <v>H28</v>
          </cell>
          <cell r="B3485" t="str">
            <v>俳画</v>
          </cell>
          <cell r="D3485" t="str">
            <v>岸和田市野田町</v>
          </cell>
          <cell r="E3485">
            <v>80</v>
          </cell>
        </row>
        <row r="3486">
          <cell r="A3486" t="str">
            <v>H28</v>
          </cell>
          <cell r="B3486" t="str">
            <v>俳画</v>
          </cell>
          <cell r="D3486" t="str">
            <v>泉北郡忠岡町忠岡中</v>
          </cell>
          <cell r="E3486">
            <v>71</v>
          </cell>
        </row>
        <row r="3487">
          <cell r="A3487" t="str">
            <v>H28</v>
          </cell>
          <cell r="B3487" t="str">
            <v>俳画</v>
          </cell>
          <cell r="D3487" t="str">
            <v>岸和田市吉井町</v>
          </cell>
          <cell r="E3487">
            <v>91</v>
          </cell>
        </row>
        <row r="3488">
          <cell r="A3488" t="str">
            <v>H28</v>
          </cell>
          <cell r="B3488" t="str">
            <v>俳画</v>
          </cell>
          <cell r="D3488" t="str">
            <v>岸和田市東ヶ丘町</v>
          </cell>
          <cell r="E3488">
            <v>83</v>
          </cell>
        </row>
        <row r="3489">
          <cell r="A3489" t="str">
            <v>H28</v>
          </cell>
          <cell r="B3489" t="str">
            <v>俳画</v>
          </cell>
          <cell r="D3489" t="str">
            <v>岸和田市池尻町</v>
          </cell>
          <cell r="E3489">
            <v>72</v>
          </cell>
        </row>
        <row r="3490">
          <cell r="A3490" t="str">
            <v>H28</v>
          </cell>
          <cell r="B3490" t="str">
            <v>俳画</v>
          </cell>
          <cell r="D3490" t="str">
            <v>岸和田市八阪町</v>
          </cell>
          <cell r="E3490">
            <v>69</v>
          </cell>
        </row>
        <row r="3491">
          <cell r="A3491" t="str">
            <v>H28</v>
          </cell>
          <cell r="B3491" t="str">
            <v>俳画</v>
          </cell>
          <cell r="D3491" t="str">
            <v>岸和田市八阪町</v>
          </cell>
          <cell r="E3491">
            <v>67</v>
          </cell>
        </row>
        <row r="3492">
          <cell r="A3492" t="str">
            <v>H28</v>
          </cell>
          <cell r="B3492" t="str">
            <v>俳画</v>
          </cell>
          <cell r="D3492" t="str">
            <v>岸和田市東ヶ丘町</v>
          </cell>
          <cell r="E3492">
            <v>74</v>
          </cell>
        </row>
        <row r="3493">
          <cell r="A3493" t="str">
            <v>H28</v>
          </cell>
          <cell r="B3493" t="str">
            <v>俳画</v>
          </cell>
          <cell r="D3493" t="str">
            <v>岸和田市岡山町</v>
          </cell>
          <cell r="E3493">
            <v>75</v>
          </cell>
        </row>
        <row r="3494">
          <cell r="A3494" t="str">
            <v>H28</v>
          </cell>
          <cell r="B3494" t="str">
            <v>俳画</v>
          </cell>
          <cell r="D3494" t="str">
            <v>岸和田市岡山町</v>
          </cell>
          <cell r="E3494">
            <v>57</v>
          </cell>
        </row>
        <row r="3495">
          <cell r="A3495" t="str">
            <v>H28</v>
          </cell>
          <cell r="B3495" t="str">
            <v>俳画</v>
          </cell>
          <cell r="D3495" t="str">
            <v>岸和田市今木町</v>
          </cell>
          <cell r="E3495">
            <v>72</v>
          </cell>
        </row>
        <row r="3496">
          <cell r="A3496" t="str">
            <v>H28</v>
          </cell>
          <cell r="B3496" t="str">
            <v>俳画</v>
          </cell>
          <cell r="D3496" t="str">
            <v>岸和田市松風町</v>
          </cell>
          <cell r="E3496">
            <v>72</v>
          </cell>
        </row>
        <row r="3497">
          <cell r="A3497" t="str">
            <v>H28</v>
          </cell>
          <cell r="B3497" t="str">
            <v>俳画</v>
          </cell>
          <cell r="D3497" t="str">
            <v>岸和田市磯上町</v>
          </cell>
          <cell r="E3497">
            <v>62</v>
          </cell>
        </row>
        <row r="3498">
          <cell r="A3498" t="str">
            <v>H28</v>
          </cell>
          <cell r="B3498" t="str">
            <v>俳画</v>
          </cell>
          <cell r="D3498" t="str">
            <v>貝塚市北町</v>
          </cell>
          <cell r="E3498">
            <v>79</v>
          </cell>
        </row>
        <row r="3499">
          <cell r="A3499" t="str">
            <v>H29</v>
          </cell>
          <cell r="B3499" t="str">
            <v>洋画</v>
          </cell>
          <cell r="D3499" t="str">
            <v>岸和田市田治米町</v>
          </cell>
          <cell r="E3499">
            <v>76</v>
          </cell>
        </row>
        <row r="3500">
          <cell r="A3500" t="str">
            <v>H29</v>
          </cell>
          <cell r="B3500" t="str">
            <v>洋画</v>
          </cell>
          <cell r="D3500" t="str">
            <v>阪南市鳥取中</v>
          </cell>
          <cell r="E3500">
            <v>79</v>
          </cell>
        </row>
        <row r="3501">
          <cell r="A3501" t="str">
            <v>H29</v>
          </cell>
          <cell r="B3501" t="str">
            <v>洋画</v>
          </cell>
          <cell r="D3501" t="str">
            <v>岸和田市加守町</v>
          </cell>
          <cell r="E3501">
            <v>80</v>
          </cell>
        </row>
        <row r="3502">
          <cell r="A3502" t="str">
            <v>H29</v>
          </cell>
          <cell r="B3502" t="str">
            <v>洋画</v>
          </cell>
          <cell r="D3502" t="str">
            <v>阪南市光陽台</v>
          </cell>
          <cell r="E3502">
            <v>70</v>
          </cell>
        </row>
        <row r="3503">
          <cell r="A3503" t="str">
            <v>H29</v>
          </cell>
          <cell r="B3503" t="str">
            <v>洋画</v>
          </cell>
          <cell r="D3503" t="str">
            <v>岸和田市下池田町</v>
          </cell>
          <cell r="E3503">
            <v>75</v>
          </cell>
        </row>
        <row r="3504">
          <cell r="A3504" t="str">
            <v>H29</v>
          </cell>
          <cell r="B3504" t="str">
            <v>洋画</v>
          </cell>
          <cell r="D3504" t="str">
            <v>岸和田市畑町</v>
          </cell>
          <cell r="E3504">
            <v>73</v>
          </cell>
        </row>
        <row r="3505">
          <cell r="A3505" t="str">
            <v>H29</v>
          </cell>
          <cell r="B3505" t="str">
            <v>洋画</v>
          </cell>
          <cell r="D3505" t="str">
            <v>岸和田市西之内町</v>
          </cell>
          <cell r="E3505">
            <v>70</v>
          </cell>
        </row>
        <row r="3506">
          <cell r="A3506" t="str">
            <v>H29</v>
          </cell>
          <cell r="B3506" t="str">
            <v>洋画</v>
          </cell>
          <cell r="D3506" t="str">
            <v>和泉市上町</v>
          </cell>
          <cell r="E3506">
            <v>75</v>
          </cell>
        </row>
        <row r="3507">
          <cell r="A3507" t="str">
            <v>H29</v>
          </cell>
          <cell r="B3507" t="str">
            <v>洋画</v>
          </cell>
          <cell r="D3507" t="str">
            <v>泉北郡忠岡町忠岡中</v>
          </cell>
          <cell r="E3507">
            <v>70</v>
          </cell>
        </row>
        <row r="3508">
          <cell r="A3508" t="str">
            <v>H29</v>
          </cell>
          <cell r="B3508" t="str">
            <v>洋画</v>
          </cell>
          <cell r="D3508" t="str">
            <v>泉北郡熊取町山の手台</v>
          </cell>
          <cell r="E3508">
            <v>69</v>
          </cell>
        </row>
        <row r="3509">
          <cell r="A3509" t="str">
            <v>H29</v>
          </cell>
          <cell r="B3509" t="str">
            <v>洋画</v>
          </cell>
          <cell r="D3509" t="str">
            <v>岸和田市加守町</v>
          </cell>
          <cell r="E3509">
            <v>75</v>
          </cell>
        </row>
        <row r="3510">
          <cell r="A3510" t="str">
            <v>H29</v>
          </cell>
          <cell r="B3510" t="str">
            <v>洋画</v>
          </cell>
          <cell r="D3510" t="str">
            <v>阪南市箱作</v>
          </cell>
          <cell r="E3510">
            <v>74</v>
          </cell>
        </row>
        <row r="3511">
          <cell r="A3511" t="str">
            <v>H29</v>
          </cell>
          <cell r="B3511" t="str">
            <v>洋画</v>
          </cell>
          <cell r="D3511" t="str">
            <v>岸和田市東ヶ丘町</v>
          </cell>
          <cell r="E3511">
            <v>73</v>
          </cell>
        </row>
        <row r="3512">
          <cell r="A3512" t="str">
            <v>H29</v>
          </cell>
          <cell r="B3512" t="str">
            <v>洋画</v>
          </cell>
          <cell r="D3512" t="str">
            <v>阪南市光陽台</v>
          </cell>
          <cell r="E3512">
            <v>63</v>
          </cell>
        </row>
        <row r="3513">
          <cell r="A3513" t="str">
            <v>H29</v>
          </cell>
          <cell r="B3513" t="str">
            <v>洋画</v>
          </cell>
          <cell r="D3513" t="str">
            <v>岸和田市東ヶ丘町</v>
          </cell>
          <cell r="E3513">
            <v>66</v>
          </cell>
        </row>
        <row r="3514">
          <cell r="A3514" t="str">
            <v>H29</v>
          </cell>
          <cell r="B3514" t="str">
            <v>洋画</v>
          </cell>
          <cell r="D3514" t="str">
            <v>泉南市新家</v>
          </cell>
          <cell r="E3514">
            <v>70</v>
          </cell>
        </row>
        <row r="3515">
          <cell r="A3515" t="str">
            <v>H29</v>
          </cell>
          <cell r="B3515" t="str">
            <v>洋画</v>
          </cell>
          <cell r="D3515" t="str">
            <v>岸和田市池尻町</v>
          </cell>
          <cell r="E3515">
            <v>69</v>
          </cell>
        </row>
        <row r="3516">
          <cell r="A3516" t="str">
            <v>H29</v>
          </cell>
          <cell r="B3516" t="str">
            <v>洋画</v>
          </cell>
          <cell r="D3516" t="str">
            <v>岸和田市上松町</v>
          </cell>
          <cell r="E3516">
            <v>76</v>
          </cell>
        </row>
        <row r="3517">
          <cell r="A3517" t="str">
            <v>H29</v>
          </cell>
          <cell r="B3517" t="str">
            <v>洋画</v>
          </cell>
          <cell r="D3517" t="str">
            <v>岸和田市藤井町</v>
          </cell>
          <cell r="E3517">
            <v>63</v>
          </cell>
        </row>
        <row r="3518">
          <cell r="A3518" t="str">
            <v>H29</v>
          </cell>
          <cell r="B3518" t="str">
            <v>洋画</v>
          </cell>
          <cell r="D3518" t="str">
            <v>泉大津市二田町</v>
          </cell>
          <cell r="E3518">
            <v>62</v>
          </cell>
        </row>
        <row r="3519">
          <cell r="A3519" t="str">
            <v>H29</v>
          </cell>
          <cell r="B3519" t="str">
            <v>洋画</v>
          </cell>
          <cell r="D3519" t="str">
            <v>岸和田市池尻町</v>
          </cell>
          <cell r="E3519">
            <v>74</v>
          </cell>
        </row>
        <row r="3520">
          <cell r="A3520" t="str">
            <v>H29</v>
          </cell>
          <cell r="B3520" t="str">
            <v>洋画</v>
          </cell>
          <cell r="D3520" t="str">
            <v>和泉市和気</v>
          </cell>
          <cell r="E3520">
            <v>65</v>
          </cell>
        </row>
        <row r="3521">
          <cell r="A3521" t="str">
            <v>H29</v>
          </cell>
          <cell r="B3521" t="str">
            <v>洋画</v>
          </cell>
          <cell r="D3521" t="str">
            <v>岸和田市南上町</v>
          </cell>
          <cell r="E3521">
            <v>81</v>
          </cell>
        </row>
        <row r="3522">
          <cell r="A3522" t="str">
            <v>H29</v>
          </cell>
          <cell r="B3522" t="str">
            <v>洋画</v>
          </cell>
          <cell r="D3522" t="str">
            <v>阪南市舞</v>
          </cell>
          <cell r="E3522">
            <v>67</v>
          </cell>
        </row>
        <row r="3523">
          <cell r="A3523" t="str">
            <v>H29</v>
          </cell>
          <cell r="B3523" t="str">
            <v>洋画</v>
          </cell>
          <cell r="D3523" t="str">
            <v>岸和田市内畑町</v>
          </cell>
          <cell r="E3523">
            <v>68</v>
          </cell>
        </row>
        <row r="3524">
          <cell r="A3524" t="str">
            <v>H29</v>
          </cell>
          <cell r="B3524" t="str">
            <v>洋画</v>
          </cell>
          <cell r="D3524" t="str">
            <v>阪南市鳥取</v>
          </cell>
          <cell r="E3524">
            <v>66</v>
          </cell>
        </row>
        <row r="3525">
          <cell r="A3525" t="str">
            <v>H29</v>
          </cell>
          <cell r="B3525" t="str">
            <v>洋画</v>
          </cell>
          <cell r="D3525" t="str">
            <v>岸和田市土生滝町</v>
          </cell>
          <cell r="E3525">
            <v>62</v>
          </cell>
        </row>
        <row r="3526">
          <cell r="A3526" t="str">
            <v>H29</v>
          </cell>
          <cell r="B3526" t="str">
            <v>洋画</v>
          </cell>
          <cell r="D3526" t="str">
            <v>泉北郡忠岡町忠岡中</v>
          </cell>
          <cell r="E3526">
            <v>75</v>
          </cell>
        </row>
        <row r="3527">
          <cell r="A3527" t="str">
            <v>H29</v>
          </cell>
          <cell r="B3527" t="str">
            <v>洋画</v>
          </cell>
          <cell r="D3527" t="str">
            <v>阪南市尾崎町</v>
          </cell>
          <cell r="E3527">
            <v>68</v>
          </cell>
        </row>
        <row r="3528">
          <cell r="A3528" t="str">
            <v>H29</v>
          </cell>
          <cell r="B3528" t="str">
            <v>洋画</v>
          </cell>
          <cell r="D3528" t="str">
            <v>泉南郡熊取町山の手台</v>
          </cell>
          <cell r="E3528">
            <v>75</v>
          </cell>
        </row>
        <row r="3529">
          <cell r="A3529" t="str">
            <v>H29</v>
          </cell>
          <cell r="B3529" t="str">
            <v>洋画</v>
          </cell>
          <cell r="D3529" t="str">
            <v>泉南郡熊取町五門東</v>
          </cell>
          <cell r="E3529">
            <v>74</v>
          </cell>
        </row>
        <row r="3530">
          <cell r="A3530" t="str">
            <v>H29</v>
          </cell>
          <cell r="B3530" t="str">
            <v>洋画</v>
          </cell>
          <cell r="D3530" t="str">
            <v>貝塚市海塚</v>
          </cell>
          <cell r="E3530">
            <v>69</v>
          </cell>
        </row>
        <row r="3531">
          <cell r="A3531" t="str">
            <v>H29</v>
          </cell>
          <cell r="B3531" t="str">
            <v>洋画</v>
          </cell>
          <cell r="D3531" t="str">
            <v>大阪市天王寺区四天王寺</v>
          </cell>
          <cell r="E3531">
            <v>72</v>
          </cell>
        </row>
        <row r="3532">
          <cell r="A3532" t="str">
            <v>H29</v>
          </cell>
          <cell r="B3532" t="str">
            <v>洋画</v>
          </cell>
          <cell r="D3532" t="str">
            <v>岸和田市稲葉町</v>
          </cell>
          <cell r="E3532">
            <v>63</v>
          </cell>
        </row>
        <row r="3533">
          <cell r="A3533" t="str">
            <v>H29</v>
          </cell>
          <cell r="B3533" t="str">
            <v>洋画</v>
          </cell>
          <cell r="D3533" t="str">
            <v>和泉市はつが野</v>
          </cell>
          <cell r="E3533">
            <v>96</v>
          </cell>
        </row>
        <row r="3534">
          <cell r="A3534" t="str">
            <v>H29</v>
          </cell>
          <cell r="B3534" t="str">
            <v>洋画</v>
          </cell>
          <cell r="D3534" t="str">
            <v>岸和田市河合町</v>
          </cell>
          <cell r="E3534">
            <v>59</v>
          </cell>
        </row>
        <row r="3535">
          <cell r="A3535" t="str">
            <v>H29</v>
          </cell>
          <cell r="B3535" t="str">
            <v>洋画</v>
          </cell>
          <cell r="D3535" t="str">
            <v>和泉市光明台</v>
          </cell>
          <cell r="E3535">
            <v>72</v>
          </cell>
        </row>
        <row r="3536">
          <cell r="A3536" t="str">
            <v>H29</v>
          </cell>
          <cell r="B3536" t="str">
            <v>洋画</v>
          </cell>
          <cell r="D3536" t="str">
            <v>岸和田市流木町</v>
          </cell>
          <cell r="E3536">
            <v>68</v>
          </cell>
        </row>
        <row r="3537">
          <cell r="A3537" t="str">
            <v>H29</v>
          </cell>
          <cell r="B3537" t="str">
            <v>洋画</v>
          </cell>
          <cell r="D3537" t="str">
            <v>岸和田市畑町</v>
          </cell>
          <cell r="E3537">
            <v>76</v>
          </cell>
        </row>
        <row r="3538">
          <cell r="A3538" t="str">
            <v>H29</v>
          </cell>
          <cell r="B3538" t="str">
            <v>洋画</v>
          </cell>
          <cell r="D3538" t="str">
            <v>岸和田市上松町</v>
          </cell>
          <cell r="E3538">
            <v>78</v>
          </cell>
        </row>
        <row r="3539">
          <cell r="A3539" t="str">
            <v>H29</v>
          </cell>
          <cell r="B3539" t="str">
            <v>洋画</v>
          </cell>
          <cell r="D3539" t="str">
            <v>岸和田市東ヶ丘町</v>
          </cell>
          <cell r="E3539">
            <v>72</v>
          </cell>
        </row>
        <row r="3540">
          <cell r="A3540" t="str">
            <v>H29</v>
          </cell>
          <cell r="B3540" t="str">
            <v>洋画</v>
          </cell>
          <cell r="D3540" t="str">
            <v>岸和田市下野町</v>
          </cell>
          <cell r="E3540">
            <v>81</v>
          </cell>
        </row>
        <row r="3541">
          <cell r="A3541" t="str">
            <v>H29</v>
          </cell>
          <cell r="B3541" t="str">
            <v>洋画</v>
          </cell>
          <cell r="D3541" t="str">
            <v>岸和田市葛城町</v>
          </cell>
          <cell r="E3541">
            <v>84</v>
          </cell>
        </row>
        <row r="3542">
          <cell r="A3542" t="str">
            <v>H29</v>
          </cell>
          <cell r="B3542" t="str">
            <v>洋画</v>
          </cell>
          <cell r="D3542" t="str">
            <v>和泉市唐国町</v>
          </cell>
          <cell r="E3542">
            <v>77</v>
          </cell>
        </row>
        <row r="3543">
          <cell r="A3543" t="str">
            <v>H29</v>
          </cell>
          <cell r="B3543" t="str">
            <v>洋画</v>
          </cell>
          <cell r="D3543" t="str">
            <v>泉大津市末広町</v>
          </cell>
          <cell r="E3543">
            <v>70</v>
          </cell>
        </row>
        <row r="3544">
          <cell r="A3544" t="str">
            <v>H29</v>
          </cell>
          <cell r="B3544" t="str">
            <v>洋画</v>
          </cell>
          <cell r="D3544" t="str">
            <v>和泉市池上町</v>
          </cell>
          <cell r="E3544">
            <v>64</v>
          </cell>
        </row>
        <row r="3545">
          <cell r="A3545" t="str">
            <v>H29</v>
          </cell>
          <cell r="B3545" t="str">
            <v>洋画</v>
          </cell>
          <cell r="D3545" t="str">
            <v>泉大津市松之浜町</v>
          </cell>
          <cell r="E3545">
            <v>61</v>
          </cell>
        </row>
        <row r="3546">
          <cell r="A3546" t="str">
            <v>H29</v>
          </cell>
          <cell r="B3546" t="str">
            <v>洋画</v>
          </cell>
          <cell r="D3546" t="str">
            <v>泉北郡忠岡町忠岡東</v>
          </cell>
          <cell r="E3546">
            <v>74</v>
          </cell>
        </row>
        <row r="3547">
          <cell r="A3547" t="str">
            <v>H29</v>
          </cell>
          <cell r="B3547" t="str">
            <v>洋画</v>
          </cell>
          <cell r="D3547" t="str">
            <v>泉佐野市大宮町</v>
          </cell>
          <cell r="E3547">
            <v>37</v>
          </cell>
        </row>
        <row r="3548">
          <cell r="A3548" t="str">
            <v>H29</v>
          </cell>
          <cell r="B3548" t="str">
            <v>洋画</v>
          </cell>
          <cell r="D3548" t="str">
            <v>高石市千代田</v>
          </cell>
          <cell r="E3548">
            <v>63</v>
          </cell>
        </row>
        <row r="3549">
          <cell r="A3549" t="str">
            <v>H29</v>
          </cell>
          <cell r="B3549" t="str">
            <v>洋画</v>
          </cell>
          <cell r="D3549" t="str">
            <v>岸和田市小松里町</v>
          </cell>
          <cell r="E3549">
            <v>79</v>
          </cell>
        </row>
        <row r="3550">
          <cell r="A3550" t="str">
            <v>H29</v>
          </cell>
          <cell r="B3550" t="str">
            <v>洋画</v>
          </cell>
          <cell r="D3550" t="str">
            <v>泉佐野市葵町</v>
          </cell>
          <cell r="E3550">
            <v>78</v>
          </cell>
        </row>
        <row r="3551">
          <cell r="A3551" t="str">
            <v>H29</v>
          </cell>
          <cell r="B3551" t="str">
            <v>洋画</v>
          </cell>
          <cell r="D3551" t="str">
            <v>和泉市伯太町</v>
          </cell>
          <cell r="E3551">
            <v>68</v>
          </cell>
        </row>
        <row r="3552">
          <cell r="A3552" t="str">
            <v>H29</v>
          </cell>
          <cell r="B3552" t="str">
            <v>洋画</v>
          </cell>
          <cell r="D3552" t="str">
            <v>和泉市山荘町</v>
          </cell>
          <cell r="E3552">
            <v>75</v>
          </cell>
        </row>
        <row r="3553">
          <cell r="A3553" t="str">
            <v>H29</v>
          </cell>
          <cell r="B3553" t="str">
            <v>洋画</v>
          </cell>
          <cell r="D3553" t="str">
            <v>岸和田市西之内町</v>
          </cell>
          <cell r="E3553">
            <v>80</v>
          </cell>
        </row>
        <row r="3554">
          <cell r="A3554" t="str">
            <v>H29</v>
          </cell>
          <cell r="B3554" t="str">
            <v>洋画</v>
          </cell>
          <cell r="D3554" t="str">
            <v>岸和田市尾生町</v>
          </cell>
          <cell r="E3554">
            <v>72</v>
          </cell>
        </row>
        <row r="3555">
          <cell r="A3555" t="str">
            <v>H29</v>
          </cell>
          <cell r="B3555" t="str">
            <v>洋画</v>
          </cell>
          <cell r="D3555" t="str">
            <v>岸和田市稲葉町</v>
          </cell>
          <cell r="E3555">
            <v>68</v>
          </cell>
        </row>
        <row r="3556">
          <cell r="A3556" t="str">
            <v>H29</v>
          </cell>
          <cell r="B3556" t="str">
            <v>洋画</v>
          </cell>
          <cell r="D3556" t="str">
            <v>堺市西区浜寺南町</v>
          </cell>
          <cell r="E3556">
            <v>62</v>
          </cell>
        </row>
        <row r="3557">
          <cell r="A3557" t="str">
            <v>H29</v>
          </cell>
          <cell r="B3557" t="str">
            <v>洋画</v>
          </cell>
          <cell r="D3557" t="str">
            <v>貝塚市久保</v>
          </cell>
          <cell r="E3557">
            <v>69</v>
          </cell>
        </row>
        <row r="3558">
          <cell r="A3558" t="str">
            <v>H29</v>
          </cell>
          <cell r="B3558" t="str">
            <v>洋画</v>
          </cell>
          <cell r="D3558" t="str">
            <v>阪南市舞</v>
          </cell>
          <cell r="E3558">
            <v>72</v>
          </cell>
        </row>
        <row r="3559">
          <cell r="A3559" t="str">
            <v>H29</v>
          </cell>
          <cell r="B3559" t="str">
            <v>洋画</v>
          </cell>
          <cell r="D3559" t="str">
            <v>岸和田市下野町</v>
          </cell>
          <cell r="E3559">
            <v>65</v>
          </cell>
        </row>
        <row r="3560">
          <cell r="A3560" t="str">
            <v>H29</v>
          </cell>
          <cell r="B3560" t="str">
            <v>洋画</v>
          </cell>
          <cell r="D3560" t="str">
            <v>岸和田市稲葉町</v>
          </cell>
          <cell r="E3560">
            <v>64</v>
          </cell>
        </row>
        <row r="3561">
          <cell r="A3561" t="str">
            <v>H29</v>
          </cell>
          <cell r="B3561" t="str">
            <v>洋画</v>
          </cell>
          <cell r="D3561" t="str">
            <v>貝塚市中</v>
          </cell>
          <cell r="E3561">
            <v>68</v>
          </cell>
        </row>
        <row r="3562">
          <cell r="A3562" t="str">
            <v>H29</v>
          </cell>
          <cell r="B3562" t="str">
            <v>洋画</v>
          </cell>
          <cell r="D3562" t="str">
            <v>泉南郡岬町深日</v>
          </cell>
          <cell r="E3562">
            <v>79</v>
          </cell>
        </row>
        <row r="3563">
          <cell r="A3563" t="str">
            <v>H29</v>
          </cell>
          <cell r="B3563" t="str">
            <v>洋画</v>
          </cell>
          <cell r="D3563" t="str">
            <v>岸和田市岡山町</v>
          </cell>
          <cell r="E3563">
            <v>82</v>
          </cell>
        </row>
        <row r="3564">
          <cell r="A3564" t="str">
            <v>H29</v>
          </cell>
          <cell r="B3564" t="str">
            <v>洋画</v>
          </cell>
          <cell r="D3564" t="str">
            <v>貝塚市石才</v>
          </cell>
          <cell r="E3564">
            <v>68</v>
          </cell>
        </row>
        <row r="3565">
          <cell r="A3565" t="str">
            <v>H29</v>
          </cell>
          <cell r="B3565" t="str">
            <v>洋画</v>
          </cell>
          <cell r="D3565" t="str">
            <v>岸和田市門前町</v>
          </cell>
          <cell r="E3565">
            <v>76</v>
          </cell>
        </row>
        <row r="3566">
          <cell r="A3566" t="str">
            <v>H29</v>
          </cell>
          <cell r="B3566" t="str">
            <v>洋画</v>
          </cell>
          <cell r="D3566" t="str">
            <v>羽曳野市碓井</v>
          </cell>
          <cell r="E3566">
            <v>70</v>
          </cell>
        </row>
        <row r="3567">
          <cell r="A3567" t="str">
            <v>H29</v>
          </cell>
          <cell r="B3567" t="str">
            <v>洋画</v>
          </cell>
          <cell r="D3567" t="str">
            <v>岸和田市上松町</v>
          </cell>
          <cell r="E3567">
            <v>66</v>
          </cell>
        </row>
        <row r="3568">
          <cell r="A3568" t="str">
            <v>H29</v>
          </cell>
          <cell r="B3568" t="str">
            <v>洋画</v>
          </cell>
          <cell r="D3568" t="str">
            <v>岸和田市加守町</v>
          </cell>
          <cell r="E3568">
            <v>80</v>
          </cell>
        </row>
        <row r="3569">
          <cell r="A3569" t="str">
            <v>H29</v>
          </cell>
          <cell r="B3569" t="str">
            <v>洋画</v>
          </cell>
          <cell r="D3569" t="str">
            <v>和泉市光明台</v>
          </cell>
          <cell r="E3569">
            <v>67</v>
          </cell>
        </row>
        <row r="3570">
          <cell r="A3570" t="str">
            <v>H29</v>
          </cell>
          <cell r="B3570" t="str">
            <v>洋画</v>
          </cell>
          <cell r="D3570" t="str">
            <v>泉南市信達市場</v>
          </cell>
          <cell r="E3570">
            <v>68</v>
          </cell>
        </row>
        <row r="3571">
          <cell r="A3571" t="str">
            <v>H29</v>
          </cell>
          <cell r="B3571" t="str">
            <v>洋画</v>
          </cell>
          <cell r="D3571" t="str">
            <v>泉大津市寿町</v>
          </cell>
          <cell r="E3571">
            <v>74</v>
          </cell>
        </row>
        <row r="3572">
          <cell r="A3572" t="str">
            <v>H29</v>
          </cell>
          <cell r="B3572" t="str">
            <v>洋画</v>
          </cell>
          <cell r="D3572" t="str">
            <v>岸和田市東ヶ丘町</v>
          </cell>
          <cell r="E3572">
            <v>72</v>
          </cell>
        </row>
        <row r="3573">
          <cell r="A3573" t="str">
            <v>H29</v>
          </cell>
          <cell r="B3573" t="str">
            <v>洋画</v>
          </cell>
          <cell r="D3573" t="str">
            <v>和泉市光明台</v>
          </cell>
          <cell r="E3573">
            <v>76</v>
          </cell>
        </row>
        <row r="3574">
          <cell r="A3574" t="str">
            <v>H29</v>
          </cell>
          <cell r="B3574" t="str">
            <v>洋画</v>
          </cell>
          <cell r="D3574" t="str">
            <v>岸和田市今木町</v>
          </cell>
          <cell r="E3574">
            <v>76</v>
          </cell>
        </row>
        <row r="3575">
          <cell r="A3575" t="str">
            <v>H29</v>
          </cell>
          <cell r="B3575" t="str">
            <v>洋画</v>
          </cell>
          <cell r="D3575" t="str">
            <v>泉南郡熊取町山の手台</v>
          </cell>
          <cell r="E3575">
            <v>81</v>
          </cell>
        </row>
        <row r="3576">
          <cell r="A3576" t="str">
            <v>H29</v>
          </cell>
          <cell r="B3576" t="str">
            <v>洋画</v>
          </cell>
          <cell r="D3576" t="str">
            <v>岸和田市春木旭町</v>
          </cell>
          <cell r="E3576">
            <v>63</v>
          </cell>
        </row>
        <row r="3577">
          <cell r="A3577" t="str">
            <v>H29</v>
          </cell>
          <cell r="B3577" t="str">
            <v>洋画</v>
          </cell>
          <cell r="D3577" t="str">
            <v>泉佐野市南中安松</v>
          </cell>
          <cell r="E3577">
            <v>63</v>
          </cell>
        </row>
        <row r="3578">
          <cell r="A3578" t="str">
            <v>H29</v>
          </cell>
          <cell r="B3578" t="str">
            <v>洋画</v>
          </cell>
          <cell r="D3578" t="str">
            <v>泉大津市豊中</v>
          </cell>
          <cell r="E3578">
            <v>75</v>
          </cell>
        </row>
        <row r="3579">
          <cell r="A3579" t="str">
            <v>H29</v>
          </cell>
          <cell r="B3579" t="str">
            <v>洋画</v>
          </cell>
          <cell r="D3579" t="str">
            <v>岸和田市池尻町</v>
          </cell>
          <cell r="E3579">
            <v>77</v>
          </cell>
        </row>
        <row r="3580">
          <cell r="A3580" t="str">
            <v>H29</v>
          </cell>
          <cell r="B3580" t="str">
            <v>洋画</v>
          </cell>
          <cell r="D3580" t="str">
            <v>岸和田市下松町</v>
          </cell>
          <cell r="E3580">
            <v>67</v>
          </cell>
        </row>
        <row r="3581">
          <cell r="A3581" t="str">
            <v>H29</v>
          </cell>
          <cell r="B3581" t="str">
            <v>洋画</v>
          </cell>
          <cell r="D3581" t="str">
            <v>岸和田市行遇町</v>
          </cell>
          <cell r="E3581">
            <v>68</v>
          </cell>
        </row>
        <row r="3582">
          <cell r="A3582" t="str">
            <v>H29</v>
          </cell>
          <cell r="B3582" t="str">
            <v>洋画</v>
          </cell>
          <cell r="D3582" t="str">
            <v>岸和田市荒木町</v>
          </cell>
          <cell r="E3582">
            <v>87</v>
          </cell>
        </row>
        <row r="3583">
          <cell r="A3583" t="str">
            <v>H29</v>
          </cell>
          <cell r="B3583" t="str">
            <v>洋画</v>
          </cell>
          <cell r="D3583" t="str">
            <v>岸和田市下松町</v>
          </cell>
          <cell r="E3583">
            <v>71</v>
          </cell>
        </row>
        <row r="3584">
          <cell r="A3584" t="str">
            <v>H29</v>
          </cell>
          <cell r="B3584" t="str">
            <v>洋画</v>
          </cell>
          <cell r="D3584" t="str">
            <v>阪南市自然田</v>
          </cell>
          <cell r="E3584">
            <v>78</v>
          </cell>
        </row>
        <row r="3585">
          <cell r="A3585" t="str">
            <v>H29</v>
          </cell>
          <cell r="B3585" t="str">
            <v>洋画</v>
          </cell>
          <cell r="D3585" t="str">
            <v>阪南市桃の木台</v>
          </cell>
          <cell r="E3585">
            <v>67</v>
          </cell>
        </row>
        <row r="3586">
          <cell r="A3586" t="str">
            <v>H29</v>
          </cell>
          <cell r="B3586" t="str">
            <v>洋画</v>
          </cell>
          <cell r="D3586" t="str">
            <v>泉大津市森町</v>
          </cell>
          <cell r="E3586">
            <v>77</v>
          </cell>
        </row>
        <row r="3587">
          <cell r="A3587" t="str">
            <v>H29</v>
          </cell>
          <cell r="B3587" t="str">
            <v>洋画</v>
          </cell>
          <cell r="D3587" t="str">
            <v>泉大津市曽根町</v>
          </cell>
          <cell r="E3587">
            <v>63</v>
          </cell>
        </row>
        <row r="3588">
          <cell r="A3588" t="str">
            <v>H29</v>
          </cell>
          <cell r="B3588" t="str">
            <v>洋画</v>
          </cell>
          <cell r="D3588" t="str">
            <v>岸和田市上町</v>
          </cell>
          <cell r="E3588">
            <v>59</v>
          </cell>
        </row>
        <row r="3589">
          <cell r="A3589" t="str">
            <v>H29</v>
          </cell>
          <cell r="B3589" t="str">
            <v>洋画</v>
          </cell>
          <cell r="D3589" t="str">
            <v>高石市加茂</v>
          </cell>
          <cell r="E3589">
            <v>60</v>
          </cell>
        </row>
        <row r="3590">
          <cell r="A3590" t="str">
            <v>H29</v>
          </cell>
          <cell r="B3590" t="str">
            <v>洋画</v>
          </cell>
          <cell r="D3590" t="str">
            <v>岸和田市岡山町</v>
          </cell>
          <cell r="E3590">
            <v>53</v>
          </cell>
        </row>
        <row r="3591">
          <cell r="A3591" t="str">
            <v>H29</v>
          </cell>
          <cell r="B3591" t="str">
            <v>陶芸</v>
          </cell>
          <cell r="D3591" t="str">
            <v>岸和田市下池田町</v>
          </cell>
          <cell r="E3591">
            <v>66</v>
          </cell>
        </row>
        <row r="3592">
          <cell r="A3592" t="str">
            <v>H29</v>
          </cell>
          <cell r="B3592" t="str">
            <v>陶芸</v>
          </cell>
          <cell r="D3592" t="str">
            <v>岸和田市池尻町</v>
          </cell>
          <cell r="E3592">
            <v>77</v>
          </cell>
        </row>
        <row r="3593">
          <cell r="A3593" t="str">
            <v>H29</v>
          </cell>
          <cell r="B3593" t="str">
            <v>陶芸</v>
          </cell>
          <cell r="D3593" t="str">
            <v>和泉市はつが野</v>
          </cell>
          <cell r="E3593">
            <v>65</v>
          </cell>
        </row>
        <row r="3594">
          <cell r="A3594" t="str">
            <v>H29</v>
          </cell>
          <cell r="B3594" t="str">
            <v>陶芸</v>
          </cell>
          <cell r="D3594" t="str">
            <v>岸和田市港緑町</v>
          </cell>
          <cell r="E3594">
            <v>45</v>
          </cell>
        </row>
        <row r="3595">
          <cell r="A3595" t="str">
            <v>H29</v>
          </cell>
          <cell r="B3595" t="str">
            <v>陶芸</v>
          </cell>
          <cell r="D3595" t="str">
            <v>和泉市のぞみ野</v>
          </cell>
          <cell r="E3595">
            <v>46</v>
          </cell>
        </row>
        <row r="3596">
          <cell r="A3596" t="str">
            <v>H29</v>
          </cell>
          <cell r="B3596" t="str">
            <v>陶芸</v>
          </cell>
          <cell r="D3596" t="str">
            <v>熊取町五月ヶ丘</v>
          </cell>
          <cell r="E3596">
            <v>75</v>
          </cell>
        </row>
        <row r="3597">
          <cell r="A3597" t="str">
            <v>H29</v>
          </cell>
          <cell r="B3597" t="str">
            <v>陶芸</v>
          </cell>
          <cell r="D3597" t="str">
            <v>堺市堺区神南辺町</v>
          </cell>
          <cell r="E3597">
            <v>55</v>
          </cell>
        </row>
        <row r="3598">
          <cell r="A3598" t="str">
            <v>H29</v>
          </cell>
          <cell r="B3598" t="str">
            <v>陶芸</v>
          </cell>
          <cell r="D3598" t="str">
            <v>貝塚市石才</v>
          </cell>
          <cell r="E3598">
            <v>63</v>
          </cell>
        </row>
        <row r="3599">
          <cell r="A3599" t="str">
            <v>H29</v>
          </cell>
          <cell r="B3599" t="str">
            <v>陶芸</v>
          </cell>
          <cell r="D3599" t="str">
            <v>河内長野市清見台</v>
          </cell>
          <cell r="E3599">
            <v>70</v>
          </cell>
        </row>
        <row r="3600">
          <cell r="A3600" t="str">
            <v>H29</v>
          </cell>
          <cell r="B3600" t="str">
            <v>陶芸</v>
          </cell>
          <cell r="D3600" t="str">
            <v>河内長野市荘園町</v>
          </cell>
          <cell r="E3600">
            <v>73</v>
          </cell>
        </row>
        <row r="3601">
          <cell r="A3601" t="str">
            <v>H29</v>
          </cell>
          <cell r="B3601" t="str">
            <v>陶芸</v>
          </cell>
          <cell r="D3601" t="str">
            <v>岸和田市尾生町</v>
          </cell>
          <cell r="E3601">
            <v>79</v>
          </cell>
        </row>
        <row r="3602">
          <cell r="A3602" t="str">
            <v>H29</v>
          </cell>
          <cell r="B3602" t="str">
            <v>陶芸</v>
          </cell>
          <cell r="D3602" t="str">
            <v>泉南郡岬町深日</v>
          </cell>
          <cell r="E3602">
            <v>77</v>
          </cell>
        </row>
        <row r="3603">
          <cell r="A3603" t="str">
            <v>H29</v>
          </cell>
          <cell r="B3603" t="str">
            <v>陶芸</v>
          </cell>
          <cell r="D3603" t="str">
            <v>岸和田市宮本町</v>
          </cell>
          <cell r="E3603">
            <v>80</v>
          </cell>
        </row>
        <row r="3604">
          <cell r="A3604" t="str">
            <v>H29</v>
          </cell>
          <cell r="B3604" t="str">
            <v>陶芸</v>
          </cell>
          <cell r="D3604" t="str">
            <v>堺市南区鴨谷台</v>
          </cell>
          <cell r="E3604">
            <v>77</v>
          </cell>
        </row>
        <row r="3605">
          <cell r="A3605" t="str">
            <v>H29</v>
          </cell>
          <cell r="B3605" t="str">
            <v>陶芸</v>
          </cell>
          <cell r="D3605" t="str">
            <v>貝塚市海塚</v>
          </cell>
          <cell r="E3605">
            <v>81</v>
          </cell>
        </row>
        <row r="3606">
          <cell r="A3606" t="str">
            <v>H29</v>
          </cell>
          <cell r="B3606" t="str">
            <v>陶芸</v>
          </cell>
          <cell r="D3606" t="str">
            <v>阪南市緑ヶ丘</v>
          </cell>
          <cell r="E3606">
            <v>72</v>
          </cell>
        </row>
        <row r="3607">
          <cell r="A3607" t="str">
            <v>H29</v>
          </cell>
          <cell r="B3607" t="str">
            <v>陶芸</v>
          </cell>
          <cell r="D3607" t="str">
            <v>和泉市山荘町</v>
          </cell>
          <cell r="E3607">
            <v>76</v>
          </cell>
        </row>
        <row r="3608">
          <cell r="A3608" t="str">
            <v>H29</v>
          </cell>
          <cell r="B3608" t="str">
            <v>陶芸</v>
          </cell>
          <cell r="D3608" t="str">
            <v>岸和田市春木若松町</v>
          </cell>
          <cell r="E3608">
            <v>73</v>
          </cell>
        </row>
        <row r="3609">
          <cell r="A3609" t="str">
            <v>H29</v>
          </cell>
          <cell r="B3609" t="str">
            <v>陶芸</v>
          </cell>
          <cell r="D3609" t="str">
            <v>堺市西区上野芝町</v>
          </cell>
          <cell r="E3609">
            <v>64</v>
          </cell>
        </row>
        <row r="3610">
          <cell r="A3610" t="str">
            <v>H29</v>
          </cell>
          <cell r="B3610" t="str">
            <v>陶芸</v>
          </cell>
          <cell r="D3610" t="str">
            <v>河内長野市西之山町</v>
          </cell>
          <cell r="E3610">
            <v>63</v>
          </cell>
        </row>
        <row r="3611">
          <cell r="A3611" t="str">
            <v>H29</v>
          </cell>
          <cell r="B3611" t="str">
            <v>陶芸</v>
          </cell>
          <cell r="D3611" t="str">
            <v>岸和田市田治米町</v>
          </cell>
          <cell r="E3611">
            <v>81</v>
          </cell>
        </row>
        <row r="3612">
          <cell r="A3612" t="str">
            <v>H29</v>
          </cell>
          <cell r="B3612" t="str">
            <v>陶芸</v>
          </cell>
          <cell r="D3612" t="str">
            <v>貝塚市名越</v>
          </cell>
          <cell r="E3612">
            <v>65</v>
          </cell>
        </row>
        <row r="3613">
          <cell r="A3613" t="str">
            <v>H29</v>
          </cell>
          <cell r="B3613" t="str">
            <v>陶芸</v>
          </cell>
          <cell r="D3613" t="str">
            <v>岸和田市八阪町</v>
          </cell>
          <cell r="E3613">
            <v>67</v>
          </cell>
        </row>
        <row r="3614">
          <cell r="A3614" t="str">
            <v>H29</v>
          </cell>
          <cell r="B3614" t="str">
            <v>陶芸</v>
          </cell>
          <cell r="D3614" t="str">
            <v>泉佐野市南中安松</v>
          </cell>
          <cell r="E3614">
            <v>64</v>
          </cell>
        </row>
        <row r="3615">
          <cell r="A3615" t="str">
            <v>H29</v>
          </cell>
          <cell r="B3615" t="str">
            <v>陶芸</v>
          </cell>
          <cell r="D3615" t="str">
            <v>泉南郡熊取町五月ヶ丘</v>
          </cell>
          <cell r="E3615">
            <v>69</v>
          </cell>
        </row>
        <row r="3616">
          <cell r="A3616" t="str">
            <v>H29</v>
          </cell>
          <cell r="B3616" t="str">
            <v>陶芸</v>
          </cell>
          <cell r="D3616" t="str">
            <v>貝塚市地蔵堂</v>
          </cell>
          <cell r="E3616">
            <v>70</v>
          </cell>
        </row>
        <row r="3617">
          <cell r="A3617" t="str">
            <v>H29</v>
          </cell>
          <cell r="B3617" t="str">
            <v>陶芸</v>
          </cell>
          <cell r="D3617" t="str">
            <v>泉佐野市上瓦屋</v>
          </cell>
          <cell r="E3617">
            <v>67</v>
          </cell>
        </row>
        <row r="3618">
          <cell r="A3618" t="str">
            <v>H29</v>
          </cell>
          <cell r="B3618" t="str">
            <v>陶芸</v>
          </cell>
          <cell r="D3618" t="str">
            <v>貝塚市橋本</v>
          </cell>
          <cell r="E3618">
            <v>76</v>
          </cell>
        </row>
        <row r="3619">
          <cell r="A3619" t="str">
            <v>H29</v>
          </cell>
          <cell r="B3619" t="str">
            <v>陶芸</v>
          </cell>
          <cell r="D3619" t="str">
            <v>岸和田市磯上町</v>
          </cell>
          <cell r="E3619">
            <v>63</v>
          </cell>
        </row>
        <row r="3620">
          <cell r="A3620" t="str">
            <v>H29</v>
          </cell>
          <cell r="B3620" t="str">
            <v>陶芸</v>
          </cell>
          <cell r="D3620" t="str">
            <v>泉大津市東豊中町</v>
          </cell>
          <cell r="E3620">
            <v>80</v>
          </cell>
        </row>
        <row r="3621">
          <cell r="A3621" t="str">
            <v>H29</v>
          </cell>
          <cell r="B3621" t="str">
            <v>陶芸</v>
          </cell>
          <cell r="D3621" t="str">
            <v>泉南郡熊取町大久保北</v>
          </cell>
          <cell r="E3621">
            <v>77</v>
          </cell>
        </row>
        <row r="3622">
          <cell r="A3622" t="str">
            <v>H29</v>
          </cell>
          <cell r="B3622" t="str">
            <v>陶芸</v>
          </cell>
          <cell r="D3622" t="str">
            <v>泉佐野市長滝</v>
          </cell>
          <cell r="E3622">
            <v>24</v>
          </cell>
        </row>
        <row r="3623">
          <cell r="A3623" t="str">
            <v>H29</v>
          </cell>
          <cell r="B3623" t="str">
            <v>陶芸</v>
          </cell>
          <cell r="D3623" t="str">
            <v>泉佐野市日根野</v>
          </cell>
          <cell r="E3623">
            <v>57</v>
          </cell>
        </row>
        <row r="3624">
          <cell r="A3624" t="str">
            <v>H29</v>
          </cell>
          <cell r="B3624" t="str">
            <v>書</v>
          </cell>
          <cell r="D3624" t="str">
            <v>岸和田市包近町</v>
          </cell>
          <cell r="E3624">
            <v>73</v>
          </cell>
        </row>
        <row r="3625">
          <cell r="A3625" t="str">
            <v>H29</v>
          </cell>
          <cell r="B3625" t="str">
            <v>書</v>
          </cell>
          <cell r="D3625" t="str">
            <v>岸和田市上松町</v>
          </cell>
          <cell r="E3625">
            <v>52</v>
          </cell>
        </row>
        <row r="3626">
          <cell r="A3626" t="str">
            <v>H29</v>
          </cell>
          <cell r="B3626" t="str">
            <v>書</v>
          </cell>
          <cell r="D3626" t="str">
            <v>岸和田市西大路町</v>
          </cell>
          <cell r="E3626">
            <v>50</v>
          </cell>
        </row>
        <row r="3627">
          <cell r="A3627" t="str">
            <v>H29</v>
          </cell>
          <cell r="B3627" t="str">
            <v>書</v>
          </cell>
          <cell r="D3627" t="str">
            <v>岸和田市下池田町</v>
          </cell>
          <cell r="E3627">
            <v>73</v>
          </cell>
        </row>
        <row r="3628">
          <cell r="A3628" t="str">
            <v>H29</v>
          </cell>
          <cell r="B3628" t="str">
            <v>書</v>
          </cell>
          <cell r="D3628" t="str">
            <v>岸和田市上松町</v>
          </cell>
          <cell r="E3628">
            <v>82</v>
          </cell>
        </row>
        <row r="3629">
          <cell r="A3629" t="str">
            <v>H29</v>
          </cell>
          <cell r="B3629" t="str">
            <v>書</v>
          </cell>
          <cell r="D3629" t="str">
            <v>岸和田市東ヶ丘町</v>
          </cell>
          <cell r="E3629">
            <v>92</v>
          </cell>
        </row>
        <row r="3630">
          <cell r="A3630" t="str">
            <v>H29</v>
          </cell>
          <cell r="B3630" t="str">
            <v>書</v>
          </cell>
          <cell r="D3630" t="str">
            <v>岸和田市磯上町</v>
          </cell>
          <cell r="E3630">
            <v>63</v>
          </cell>
        </row>
        <row r="3631">
          <cell r="A3631" t="str">
            <v>H29</v>
          </cell>
          <cell r="B3631" t="str">
            <v>書</v>
          </cell>
          <cell r="D3631" t="str">
            <v>岸和田市額原町</v>
          </cell>
          <cell r="E3631">
            <v>78</v>
          </cell>
        </row>
        <row r="3632">
          <cell r="A3632" t="str">
            <v>H29</v>
          </cell>
          <cell r="B3632" t="str">
            <v>書</v>
          </cell>
          <cell r="D3632" t="str">
            <v>岸和田市上松町</v>
          </cell>
          <cell r="E3632">
            <v>83</v>
          </cell>
        </row>
        <row r="3633">
          <cell r="A3633" t="str">
            <v>H29</v>
          </cell>
          <cell r="B3633" t="str">
            <v>書</v>
          </cell>
          <cell r="D3633" t="str">
            <v>岸和田市下松町</v>
          </cell>
          <cell r="E3633">
            <v>74</v>
          </cell>
        </row>
        <row r="3634">
          <cell r="A3634" t="str">
            <v>H29</v>
          </cell>
          <cell r="B3634" t="str">
            <v>書</v>
          </cell>
          <cell r="D3634" t="str">
            <v>貝塚市半田</v>
          </cell>
          <cell r="E3634">
            <v>89</v>
          </cell>
        </row>
        <row r="3635">
          <cell r="A3635" t="str">
            <v>H29</v>
          </cell>
          <cell r="B3635" t="str">
            <v>書</v>
          </cell>
          <cell r="D3635" t="str">
            <v>貝塚市半田</v>
          </cell>
          <cell r="E3635">
            <v>88</v>
          </cell>
        </row>
        <row r="3636">
          <cell r="A3636" t="str">
            <v>H29</v>
          </cell>
          <cell r="B3636" t="str">
            <v>書</v>
          </cell>
          <cell r="D3636" t="str">
            <v>岸和田市塔原町</v>
          </cell>
          <cell r="E3636">
            <v>69</v>
          </cell>
        </row>
        <row r="3637">
          <cell r="A3637" t="str">
            <v>H29</v>
          </cell>
          <cell r="B3637" t="str">
            <v>書</v>
          </cell>
          <cell r="D3637" t="str">
            <v>岸和田市阿間河滝町</v>
          </cell>
          <cell r="E3637">
            <v>64</v>
          </cell>
        </row>
        <row r="3638">
          <cell r="A3638" t="str">
            <v>H29</v>
          </cell>
          <cell r="B3638" t="str">
            <v>書</v>
          </cell>
          <cell r="D3638" t="str">
            <v>大阪府豊能郡豊能町光風台</v>
          </cell>
          <cell r="E3638">
            <v>30</v>
          </cell>
        </row>
        <row r="3639">
          <cell r="A3639" t="str">
            <v>H29</v>
          </cell>
          <cell r="B3639" t="str">
            <v>書</v>
          </cell>
          <cell r="D3639" t="str">
            <v>岸和田市岡山町</v>
          </cell>
          <cell r="E3639">
            <v>71</v>
          </cell>
        </row>
        <row r="3640">
          <cell r="A3640" t="str">
            <v>H29</v>
          </cell>
          <cell r="B3640" t="str">
            <v>書</v>
          </cell>
          <cell r="D3640" t="str">
            <v>泉佐野市長滝</v>
          </cell>
          <cell r="E3640">
            <v>43</v>
          </cell>
        </row>
        <row r="3641">
          <cell r="A3641" t="str">
            <v>H29</v>
          </cell>
          <cell r="B3641" t="str">
            <v>書</v>
          </cell>
          <cell r="D3641" t="str">
            <v>岸和田市上松町</v>
          </cell>
          <cell r="E3641">
            <v>74</v>
          </cell>
        </row>
        <row r="3642">
          <cell r="A3642" t="str">
            <v>H29</v>
          </cell>
          <cell r="B3642" t="str">
            <v>書</v>
          </cell>
          <cell r="D3642" t="str">
            <v>岸和田市加守町</v>
          </cell>
          <cell r="E3642">
            <v>16</v>
          </cell>
        </row>
        <row r="3643">
          <cell r="A3643" t="str">
            <v>H29</v>
          </cell>
          <cell r="B3643" t="str">
            <v>書</v>
          </cell>
          <cell r="D3643" t="str">
            <v>岸和田市荒木町</v>
          </cell>
          <cell r="E3643">
            <v>80</v>
          </cell>
        </row>
        <row r="3644">
          <cell r="A3644" t="str">
            <v>H29</v>
          </cell>
          <cell r="B3644" t="str">
            <v>書</v>
          </cell>
          <cell r="D3644" t="str">
            <v>岸和田市土生町</v>
          </cell>
          <cell r="E3644">
            <v>76</v>
          </cell>
        </row>
        <row r="3645">
          <cell r="A3645" t="str">
            <v>H29</v>
          </cell>
          <cell r="B3645" t="str">
            <v>書</v>
          </cell>
          <cell r="D3645" t="str">
            <v>岸和田市春木宮本町</v>
          </cell>
          <cell r="E3645">
            <v>56</v>
          </cell>
        </row>
        <row r="3646">
          <cell r="A3646" t="str">
            <v>H29</v>
          </cell>
          <cell r="B3646" t="str">
            <v>書</v>
          </cell>
          <cell r="D3646" t="str">
            <v>貝塚市半田</v>
          </cell>
          <cell r="E3646">
            <v>58</v>
          </cell>
        </row>
        <row r="3647">
          <cell r="A3647" t="str">
            <v>H29</v>
          </cell>
          <cell r="B3647" t="str">
            <v>書</v>
          </cell>
          <cell r="D3647" t="str">
            <v>泉佐野市長滝</v>
          </cell>
          <cell r="E3647">
            <v>69</v>
          </cell>
        </row>
        <row r="3648">
          <cell r="A3648" t="str">
            <v>H29</v>
          </cell>
          <cell r="B3648" t="str">
            <v>書</v>
          </cell>
          <cell r="D3648" t="str">
            <v>岸和田市磯上町</v>
          </cell>
          <cell r="E3648">
            <v>84</v>
          </cell>
        </row>
        <row r="3649">
          <cell r="A3649" t="str">
            <v>H29</v>
          </cell>
          <cell r="B3649" t="str">
            <v>書</v>
          </cell>
          <cell r="D3649" t="str">
            <v>岸和田市額原町</v>
          </cell>
          <cell r="E3649">
            <v>51</v>
          </cell>
        </row>
        <row r="3650">
          <cell r="A3650" t="str">
            <v>H29</v>
          </cell>
          <cell r="B3650" t="str">
            <v>書</v>
          </cell>
          <cell r="D3650" t="str">
            <v>岸和田市下野町</v>
          </cell>
          <cell r="E3650">
            <v>84</v>
          </cell>
        </row>
        <row r="3651">
          <cell r="A3651" t="str">
            <v>H29</v>
          </cell>
          <cell r="B3651" t="str">
            <v>書</v>
          </cell>
          <cell r="D3651" t="str">
            <v>岸和田市田治米町</v>
          </cell>
          <cell r="E3651">
            <v>25</v>
          </cell>
        </row>
        <row r="3652">
          <cell r="A3652" t="str">
            <v>H29</v>
          </cell>
          <cell r="B3652" t="str">
            <v>書</v>
          </cell>
          <cell r="D3652" t="str">
            <v>岸和田市田治米町</v>
          </cell>
          <cell r="E3652">
            <v>25</v>
          </cell>
        </row>
        <row r="3653">
          <cell r="A3653" t="str">
            <v>H29</v>
          </cell>
          <cell r="B3653" t="str">
            <v>書</v>
          </cell>
          <cell r="D3653" t="str">
            <v>岸和田市今木町</v>
          </cell>
          <cell r="E3653">
            <v>23</v>
          </cell>
        </row>
        <row r="3654">
          <cell r="A3654" t="str">
            <v>H29</v>
          </cell>
          <cell r="B3654" t="str">
            <v>書</v>
          </cell>
          <cell r="D3654" t="str">
            <v>岸和田市池尻町</v>
          </cell>
          <cell r="E3654">
            <v>23</v>
          </cell>
        </row>
        <row r="3655">
          <cell r="A3655" t="str">
            <v>H29</v>
          </cell>
          <cell r="B3655" t="str">
            <v>書</v>
          </cell>
          <cell r="D3655" t="str">
            <v>岸和田市田治米町</v>
          </cell>
          <cell r="E3655">
            <v>29</v>
          </cell>
        </row>
        <row r="3656">
          <cell r="A3656" t="str">
            <v>H29</v>
          </cell>
          <cell r="B3656" t="str">
            <v>書</v>
          </cell>
          <cell r="D3656" t="str">
            <v>岸和田市下野町</v>
          </cell>
          <cell r="E3656">
            <v>74</v>
          </cell>
        </row>
        <row r="3657">
          <cell r="A3657" t="str">
            <v>H29</v>
          </cell>
          <cell r="B3657" t="str">
            <v>書</v>
          </cell>
          <cell r="D3657" t="str">
            <v>岸和田市並松町</v>
          </cell>
          <cell r="E3657">
            <v>59</v>
          </cell>
        </row>
        <row r="3658">
          <cell r="A3658" t="str">
            <v>H29</v>
          </cell>
          <cell r="B3658" t="str">
            <v>書</v>
          </cell>
          <cell r="D3658" t="str">
            <v>岸和田市土生町</v>
          </cell>
          <cell r="E3658">
            <v>65</v>
          </cell>
        </row>
        <row r="3659">
          <cell r="A3659" t="str">
            <v>H29</v>
          </cell>
          <cell r="B3659" t="str">
            <v>書</v>
          </cell>
          <cell r="D3659" t="str">
            <v>岸和田市紙屋町</v>
          </cell>
          <cell r="E3659">
            <v>62</v>
          </cell>
        </row>
        <row r="3660">
          <cell r="A3660" t="str">
            <v>H29</v>
          </cell>
          <cell r="B3660" t="str">
            <v>書</v>
          </cell>
          <cell r="D3660" t="str">
            <v>岸和田市南上町</v>
          </cell>
          <cell r="E3660">
            <v>81</v>
          </cell>
        </row>
        <row r="3661">
          <cell r="A3661" t="str">
            <v>H29</v>
          </cell>
          <cell r="B3661" t="str">
            <v>書</v>
          </cell>
          <cell r="D3661" t="str">
            <v>岸和田市下池田町</v>
          </cell>
          <cell r="E3661">
            <v>69</v>
          </cell>
        </row>
        <row r="3662">
          <cell r="A3662" t="str">
            <v>H29</v>
          </cell>
          <cell r="B3662" t="str">
            <v>書</v>
          </cell>
          <cell r="D3662" t="str">
            <v>岸和田市上松町</v>
          </cell>
          <cell r="E3662">
            <v>84</v>
          </cell>
        </row>
        <row r="3663">
          <cell r="A3663" t="str">
            <v>H29</v>
          </cell>
          <cell r="B3663" t="str">
            <v>書</v>
          </cell>
          <cell r="D3663" t="str">
            <v>岸和田市大北町</v>
          </cell>
          <cell r="E3663">
            <v>77</v>
          </cell>
        </row>
        <row r="3664">
          <cell r="A3664" t="str">
            <v>H29</v>
          </cell>
          <cell r="B3664" t="str">
            <v>書</v>
          </cell>
          <cell r="D3664" t="str">
            <v>和歌山県伊都郡かつらぎ町妙寺</v>
          </cell>
          <cell r="E3664">
            <v>73</v>
          </cell>
        </row>
        <row r="3665">
          <cell r="A3665" t="str">
            <v>H29</v>
          </cell>
          <cell r="B3665" t="str">
            <v>書</v>
          </cell>
          <cell r="D3665" t="str">
            <v>伊都郡九度山町九度山</v>
          </cell>
          <cell r="E3665">
            <v>82</v>
          </cell>
        </row>
        <row r="3666">
          <cell r="A3666" t="str">
            <v>H29</v>
          </cell>
          <cell r="B3666" t="str">
            <v>書</v>
          </cell>
          <cell r="D3666" t="str">
            <v>泉佐野市西本町</v>
          </cell>
          <cell r="E3666">
            <v>40</v>
          </cell>
        </row>
        <row r="3667">
          <cell r="A3667" t="str">
            <v>H29</v>
          </cell>
          <cell r="B3667" t="str">
            <v>書</v>
          </cell>
          <cell r="D3667" t="str">
            <v>阪南市鳥取</v>
          </cell>
          <cell r="E3667">
            <v>69</v>
          </cell>
        </row>
        <row r="3668">
          <cell r="A3668" t="str">
            <v>H29</v>
          </cell>
          <cell r="B3668" t="str">
            <v>書</v>
          </cell>
          <cell r="D3668" t="str">
            <v>岸和田市大手町</v>
          </cell>
          <cell r="E3668">
            <v>74</v>
          </cell>
        </row>
        <row r="3669">
          <cell r="A3669" t="str">
            <v>H29</v>
          </cell>
          <cell r="B3669" t="str">
            <v>書</v>
          </cell>
          <cell r="D3669" t="str">
            <v>岸和田市別所町</v>
          </cell>
          <cell r="E3669">
            <v>51</v>
          </cell>
        </row>
        <row r="3670">
          <cell r="A3670" t="str">
            <v>H29</v>
          </cell>
          <cell r="B3670" t="str">
            <v>書</v>
          </cell>
          <cell r="D3670" t="str">
            <v>岸和田市加守町</v>
          </cell>
          <cell r="E3670">
            <v>69</v>
          </cell>
        </row>
        <row r="3671">
          <cell r="A3671" t="str">
            <v>H29</v>
          </cell>
          <cell r="B3671" t="str">
            <v>書</v>
          </cell>
          <cell r="D3671" t="str">
            <v>岸和田市加守町</v>
          </cell>
          <cell r="E3671">
            <v>69</v>
          </cell>
        </row>
        <row r="3672">
          <cell r="A3672" t="str">
            <v>H29</v>
          </cell>
          <cell r="B3672" t="str">
            <v>日本画</v>
          </cell>
          <cell r="D3672" t="str">
            <v>岸和田市天神山町</v>
          </cell>
          <cell r="E3672">
            <v>66</v>
          </cell>
        </row>
        <row r="3673">
          <cell r="A3673" t="str">
            <v>H29</v>
          </cell>
          <cell r="B3673" t="str">
            <v>日本画</v>
          </cell>
          <cell r="D3673" t="str">
            <v>泉南郡熊取町山の手台</v>
          </cell>
          <cell r="E3673">
            <v>81</v>
          </cell>
        </row>
        <row r="3674">
          <cell r="A3674" t="str">
            <v>H29</v>
          </cell>
          <cell r="B3674" t="str">
            <v>日本画</v>
          </cell>
          <cell r="D3674" t="str">
            <v>和泉市父鬼町</v>
          </cell>
          <cell r="E3674">
            <v>71</v>
          </cell>
        </row>
        <row r="3675">
          <cell r="A3675" t="str">
            <v>H29</v>
          </cell>
          <cell r="B3675" t="str">
            <v>日本画</v>
          </cell>
          <cell r="D3675" t="str">
            <v>堺市北区奥本町</v>
          </cell>
          <cell r="E3675">
            <v>67</v>
          </cell>
        </row>
        <row r="3676">
          <cell r="A3676" t="str">
            <v>H29</v>
          </cell>
          <cell r="B3676" t="str">
            <v>日本画</v>
          </cell>
          <cell r="D3676" t="str">
            <v>大阪狭山市池尻中</v>
          </cell>
          <cell r="E3676">
            <v>74</v>
          </cell>
        </row>
        <row r="3677">
          <cell r="A3677" t="str">
            <v>H29</v>
          </cell>
          <cell r="B3677" t="str">
            <v>日本画</v>
          </cell>
          <cell r="D3677" t="str">
            <v>泉大津市松ノ浜町</v>
          </cell>
          <cell r="E3677">
            <v>70</v>
          </cell>
        </row>
        <row r="3678">
          <cell r="A3678" t="str">
            <v>H29</v>
          </cell>
          <cell r="B3678" t="str">
            <v>日本画</v>
          </cell>
          <cell r="D3678" t="str">
            <v>岸和田市箕土路町</v>
          </cell>
          <cell r="E3678">
            <v>73</v>
          </cell>
        </row>
        <row r="3679">
          <cell r="A3679" t="str">
            <v>H29</v>
          </cell>
          <cell r="B3679" t="str">
            <v>日本画</v>
          </cell>
          <cell r="D3679" t="str">
            <v>岸和田市小松里町</v>
          </cell>
          <cell r="E3679">
            <v>75</v>
          </cell>
        </row>
        <row r="3680">
          <cell r="A3680" t="str">
            <v>H29</v>
          </cell>
          <cell r="B3680" t="str">
            <v>日本画</v>
          </cell>
          <cell r="D3680" t="str">
            <v>泉南郡熊取町山の手台</v>
          </cell>
          <cell r="E3680">
            <v>75</v>
          </cell>
        </row>
        <row r="3681">
          <cell r="A3681" t="str">
            <v>H29</v>
          </cell>
          <cell r="B3681" t="str">
            <v>日本画</v>
          </cell>
          <cell r="D3681" t="str">
            <v>岸和田市野田町</v>
          </cell>
          <cell r="E3681">
            <v>72</v>
          </cell>
        </row>
        <row r="3682">
          <cell r="A3682" t="str">
            <v>H29</v>
          </cell>
          <cell r="B3682" t="str">
            <v>日本画</v>
          </cell>
          <cell r="D3682" t="str">
            <v>岸和田市宮本町</v>
          </cell>
          <cell r="E3682">
            <v>62</v>
          </cell>
        </row>
        <row r="3683">
          <cell r="A3683" t="str">
            <v>H29</v>
          </cell>
          <cell r="B3683" t="str">
            <v>日本画</v>
          </cell>
          <cell r="D3683" t="str">
            <v>岸和田市加守町</v>
          </cell>
          <cell r="E3683">
            <v>80</v>
          </cell>
        </row>
        <row r="3684">
          <cell r="A3684" t="str">
            <v>H29</v>
          </cell>
          <cell r="B3684" t="str">
            <v>日本画</v>
          </cell>
          <cell r="D3684" t="str">
            <v>岸和田市並松町</v>
          </cell>
          <cell r="E3684">
            <v>60</v>
          </cell>
        </row>
        <row r="3685">
          <cell r="A3685" t="str">
            <v>H29</v>
          </cell>
          <cell r="B3685" t="str">
            <v>日本画</v>
          </cell>
          <cell r="D3685" t="str">
            <v>岸和田市八田町</v>
          </cell>
          <cell r="E3685">
            <v>72</v>
          </cell>
        </row>
        <row r="3686">
          <cell r="A3686" t="str">
            <v>H29</v>
          </cell>
          <cell r="B3686" t="str">
            <v>日本画</v>
          </cell>
          <cell r="D3686" t="str">
            <v>泉大津市春日町</v>
          </cell>
          <cell r="E3686">
            <v>73</v>
          </cell>
        </row>
        <row r="3687">
          <cell r="A3687" t="str">
            <v>H29</v>
          </cell>
          <cell r="B3687" t="str">
            <v>日本画</v>
          </cell>
          <cell r="D3687" t="str">
            <v>和泉市府中町</v>
          </cell>
          <cell r="E3687">
            <v>53</v>
          </cell>
        </row>
        <row r="3688">
          <cell r="A3688" t="str">
            <v>H29</v>
          </cell>
          <cell r="B3688" t="str">
            <v>日本画</v>
          </cell>
          <cell r="D3688" t="str">
            <v>大阪府泉北郡忠岡町忠岡東</v>
          </cell>
          <cell r="E3688">
            <v>48</v>
          </cell>
        </row>
        <row r="3689">
          <cell r="A3689" t="str">
            <v>H29</v>
          </cell>
          <cell r="B3689" t="str">
            <v>日本画</v>
          </cell>
          <cell r="D3689" t="str">
            <v>岸和田市大手町</v>
          </cell>
          <cell r="E3689">
            <v>74</v>
          </cell>
        </row>
        <row r="3690">
          <cell r="A3690" t="str">
            <v>H29</v>
          </cell>
          <cell r="B3690" t="str">
            <v>日本画</v>
          </cell>
          <cell r="D3690" t="str">
            <v>泉大津市池浦町</v>
          </cell>
          <cell r="E3690">
            <v>70</v>
          </cell>
        </row>
        <row r="3691">
          <cell r="A3691" t="str">
            <v>H29</v>
          </cell>
          <cell r="B3691" t="str">
            <v>日本画</v>
          </cell>
          <cell r="D3691" t="str">
            <v>和泉市伯太町</v>
          </cell>
          <cell r="E3691">
            <v>76</v>
          </cell>
        </row>
        <row r="3692">
          <cell r="A3692" t="str">
            <v>H29</v>
          </cell>
          <cell r="B3692" t="str">
            <v>日本画</v>
          </cell>
          <cell r="D3692" t="str">
            <v>岸和田市磯上町</v>
          </cell>
          <cell r="E3692">
            <v>70</v>
          </cell>
        </row>
        <row r="3693">
          <cell r="A3693" t="str">
            <v>H29</v>
          </cell>
          <cell r="B3693" t="str">
            <v>写真</v>
          </cell>
          <cell r="D3693" t="str">
            <v>岸和田市東ヶ丘町</v>
          </cell>
          <cell r="E3693">
            <v>78</v>
          </cell>
        </row>
        <row r="3694">
          <cell r="A3694" t="str">
            <v>H29</v>
          </cell>
          <cell r="B3694" t="str">
            <v>写真</v>
          </cell>
          <cell r="D3694" t="str">
            <v>貝塚市窪田</v>
          </cell>
          <cell r="E3694">
            <v>84</v>
          </cell>
        </row>
        <row r="3695">
          <cell r="A3695" t="str">
            <v>H29</v>
          </cell>
          <cell r="B3695" t="str">
            <v>写真</v>
          </cell>
          <cell r="D3695" t="str">
            <v>貝塚市麻生中</v>
          </cell>
          <cell r="E3695">
            <v>75</v>
          </cell>
        </row>
        <row r="3696">
          <cell r="A3696" t="str">
            <v>H29</v>
          </cell>
          <cell r="B3696" t="str">
            <v>写真</v>
          </cell>
          <cell r="D3696" t="str">
            <v>泉佐野市東佐野台</v>
          </cell>
          <cell r="E3696">
            <v>74</v>
          </cell>
        </row>
        <row r="3697">
          <cell r="A3697" t="str">
            <v>H29</v>
          </cell>
          <cell r="B3697" t="str">
            <v>写真</v>
          </cell>
          <cell r="D3697" t="str">
            <v>泉大津市二田町</v>
          </cell>
          <cell r="E3697">
            <v>75</v>
          </cell>
        </row>
        <row r="3698">
          <cell r="A3698" t="str">
            <v>H29</v>
          </cell>
          <cell r="B3698" t="str">
            <v>写真</v>
          </cell>
          <cell r="D3698" t="str">
            <v>泉佐野市鶴原</v>
          </cell>
          <cell r="E3698">
            <v>71</v>
          </cell>
        </row>
        <row r="3699">
          <cell r="A3699" t="str">
            <v>H29</v>
          </cell>
          <cell r="B3699" t="str">
            <v>写真</v>
          </cell>
          <cell r="D3699" t="str">
            <v>岸和田市並松町</v>
          </cell>
          <cell r="E3699">
            <v>67</v>
          </cell>
        </row>
        <row r="3700">
          <cell r="A3700" t="str">
            <v>H29</v>
          </cell>
          <cell r="B3700" t="str">
            <v>写真</v>
          </cell>
          <cell r="D3700" t="str">
            <v>岸和田市葛城町</v>
          </cell>
          <cell r="E3700">
            <v>84</v>
          </cell>
        </row>
        <row r="3701">
          <cell r="A3701" t="str">
            <v>H29</v>
          </cell>
          <cell r="B3701" t="str">
            <v>写真</v>
          </cell>
          <cell r="D3701" t="str">
            <v>和泉市光明台</v>
          </cell>
          <cell r="E3701">
            <v>75</v>
          </cell>
        </row>
        <row r="3702">
          <cell r="A3702" t="str">
            <v>H29</v>
          </cell>
          <cell r="B3702" t="str">
            <v>写真</v>
          </cell>
          <cell r="D3702" t="str">
            <v>和泉市光明台</v>
          </cell>
          <cell r="E3702">
            <v>74</v>
          </cell>
        </row>
        <row r="3703">
          <cell r="A3703" t="str">
            <v>H29</v>
          </cell>
          <cell r="B3703" t="str">
            <v>写真</v>
          </cell>
          <cell r="D3703" t="str">
            <v>岸和田市畑町</v>
          </cell>
          <cell r="E3703">
            <v>81</v>
          </cell>
        </row>
        <row r="3704">
          <cell r="A3704" t="str">
            <v>H29</v>
          </cell>
          <cell r="B3704" t="str">
            <v>写真</v>
          </cell>
          <cell r="D3704" t="str">
            <v>岸和田市南町</v>
          </cell>
          <cell r="E3704">
            <v>74</v>
          </cell>
        </row>
        <row r="3705">
          <cell r="A3705" t="str">
            <v>H29</v>
          </cell>
          <cell r="B3705" t="str">
            <v>写真</v>
          </cell>
          <cell r="D3705" t="str">
            <v>岸和田市下野町</v>
          </cell>
          <cell r="E3705">
            <v>77</v>
          </cell>
        </row>
        <row r="3706">
          <cell r="A3706" t="str">
            <v>H29</v>
          </cell>
          <cell r="B3706" t="str">
            <v>写真</v>
          </cell>
          <cell r="D3706" t="str">
            <v>和泉市いぶき野</v>
          </cell>
          <cell r="E3706">
            <v>71</v>
          </cell>
        </row>
        <row r="3707">
          <cell r="A3707" t="str">
            <v>H29</v>
          </cell>
          <cell r="B3707" t="str">
            <v>写真</v>
          </cell>
          <cell r="D3707" t="str">
            <v>岸和田市藤井町</v>
          </cell>
          <cell r="E3707">
            <v>70</v>
          </cell>
        </row>
        <row r="3708">
          <cell r="A3708" t="str">
            <v>H29</v>
          </cell>
          <cell r="B3708" t="str">
            <v>写真</v>
          </cell>
          <cell r="D3708" t="str">
            <v>貝塚市畠中</v>
          </cell>
          <cell r="E3708">
            <v>76</v>
          </cell>
        </row>
        <row r="3709">
          <cell r="A3709" t="str">
            <v>H29</v>
          </cell>
          <cell r="B3709" t="str">
            <v>写真</v>
          </cell>
          <cell r="D3709" t="str">
            <v>岸和田市畑町</v>
          </cell>
          <cell r="E3709">
            <v>80</v>
          </cell>
        </row>
        <row r="3710">
          <cell r="A3710" t="str">
            <v>H29</v>
          </cell>
          <cell r="B3710" t="str">
            <v>写真</v>
          </cell>
          <cell r="D3710" t="str">
            <v>岸和田市春木大小路</v>
          </cell>
          <cell r="E3710">
            <v>81</v>
          </cell>
        </row>
        <row r="3711">
          <cell r="A3711" t="str">
            <v>H29</v>
          </cell>
          <cell r="B3711" t="str">
            <v>写真</v>
          </cell>
          <cell r="D3711" t="str">
            <v>岸和田市上松町</v>
          </cell>
          <cell r="E3711">
            <v>73</v>
          </cell>
        </row>
        <row r="3712">
          <cell r="A3712" t="str">
            <v>H29</v>
          </cell>
          <cell r="B3712" t="str">
            <v>写真</v>
          </cell>
          <cell r="D3712" t="str">
            <v>岸和田市並松町</v>
          </cell>
          <cell r="E3712">
            <v>76</v>
          </cell>
        </row>
        <row r="3713">
          <cell r="A3713" t="str">
            <v>H29</v>
          </cell>
          <cell r="B3713" t="str">
            <v>写真</v>
          </cell>
          <cell r="D3713" t="str">
            <v>泉佐野市東佐野台</v>
          </cell>
          <cell r="E3713">
            <v>67</v>
          </cell>
        </row>
        <row r="3714">
          <cell r="A3714" t="str">
            <v>H29</v>
          </cell>
          <cell r="B3714" t="str">
            <v>写真</v>
          </cell>
          <cell r="D3714" t="str">
            <v>岸和田市上松町</v>
          </cell>
          <cell r="E3714">
            <v>75</v>
          </cell>
        </row>
        <row r="3715">
          <cell r="A3715" t="str">
            <v>H29</v>
          </cell>
          <cell r="B3715" t="str">
            <v>写真</v>
          </cell>
          <cell r="D3715" t="str">
            <v>岸和田市下松町</v>
          </cell>
          <cell r="E3715">
            <v>64</v>
          </cell>
        </row>
        <row r="3716">
          <cell r="A3716" t="str">
            <v>H29</v>
          </cell>
          <cell r="B3716" t="str">
            <v>写真</v>
          </cell>
          <cell r="D3716" t="str">
            <v>高石市千代田</v>
          </cell>
          <cell r="E3716">
            <v>68</v>
          </cell>
        </row>
        <row r="3717">
          <cell r="A3717" t="str">
            <v>H29</v>
          </cell>
          <cell r="B3717" t="str">
            <v>写真</v>
          </cell>
          <cell r="D3717" t="str">
            <v>高石市高師浜</v>
          </cell>
          <cell r="E3717">
            <v>81</v>
          </cell>
        </row>
        <row r="3718">
          <cell r="A3718" t="str">
            <v>H29</v>
          </cell>
          <cell r="B3718" t="str">
            <v>写真</v>
          </cell>
          <cell r="D3718" t="str">
            <v>泉佐野市上瓦屋</v>
          </cell>
          <cell r="E3718">
            <v>74</v>
          </cell>
        </row>
        <row r="3719">
          <cell r="A3719" t="str">
            <v>H29</v>
          </cell>
          <cell r="B3719" t="str">
            <v>写真</v>
          </cell>
          <cell r="D3719" t="str">
            <v>岸和田市流木町</v>
          </cell>
          <cell r="E3719">
            <v>80</v>
          </cell>
        </row>
        <row r="3720">
          <cell r="A3720" t="str">
            <v>H29</v>
          </cell>
          <cell r="B3720" t="str">
            <v>写真</v>
          </cell>
          <cell r="D3720" t="str">
            <v>泉佐野市笠松</v>
          </cell>
          <cell r="E3720">
            <v>73</v>
          </cell>
        </row>
        <row r="3721">
          <cell r="A3721" t="str">
            <v>H29</v>
          </cell>
          <cell r="B3721" t="str">
            <v>写真</v>
          </cell>
          <cell r="D3721" t="str">
            <v>岸和田市東ヶ丘町</v>
          </cell>
          <cell r="E3721">
            <v>85</v>
          </cell>
        </row>
        <row r="3722">
          <cell r="A3722" t="str">
            <v>H29</v>
          </cell>
          <cell r="B3722" t="str">
            <v>写真</v>
          </cell>
          <cell r="D3722" t="str">
            <v>岸和田市岡山町</v>
          </cell>
          <cell r="E3722">
            <v>86</v>
          </cell>
        </row>
        <row r="3723">
          <cell r="A3723" t="str">
            <v>H29</v>
          </cell>
          <cell r="B3723" t="str">
            <v>写真</v>
          </cell>
          <cell r="D3723" t="str">
            <v>岸和田市加守町</v>
          </cell>
          <cell r="E3723">
            <v>84</v>
          </cell>
        </row>
        <row r="3724">
          <cell r="A3724" t="str">
            <v>H29</v>
          </cell>
          <cell r="B3724" t="str">
            <v>写真</v>
          </cell>
          <cell r="D3724" t="str">
            <v>貝塚市福田</v>
          </cell>
          <cell r="E3724">
            <v>76</v>
          </cell>
        </row>
        <row r="3725">
          <cell r="A3725" t="str">
            <v>H29</v>
          </cell>
          <cell r="B3725" t="str">
            <v>写真</v>
          </cell>
          <cell r="D3725" t="str">
            <v>岸和田市門前町</v>
          </cell>
          <cell r="E3725">
            <v>77</v>
          </cell>
        </row>
        <row r="3726">
          <cell r="A3726" t="str">
            <v>H29</v>
          </cell>
          <cell r="B3726" t="str">
            <v>写真</v>
          </cell>
          <cell r="D3726" t="str">
            <v>岸和田市東ヶ丘町</v>
          </cell>
          <cell r="E3726">
            <v>77</v>
          </cell>
        </row>
        <row r="3727">
          <cell r="A3727" t="str">
            <v>H29</v>
          </cell>
          <cell r="B3727" t="str">
            <v>写真</v>
          </cell>
          <cell r="D3727" t="str">
            <v>岸和田市上松町</v>
          </cell>
          <cell r="E3727">
            <v>82</v>
          </cell>
        </row>
        <row r="3728">
          <cell r="A3728" t="str">
            <v>H29</v>
          </cell>
          <cell r="B3728" t="str">
            <v>写真</v>
          </cell>
          <cell r="D3728" t="str">
            <v>岸和田市南上町</v>
          </cell>
          <cell r="E3728">
            <v>57</v>
          </cell>
        </row>
        <row r="3729">
          <cell r="A3729" t="str">
            <v>H29</v>
          </cell>
          <cell r="B3729" t="str">
            <v>写真</v>
          </cell>
          <cell r="D3729" t="str">
            <v>岸和田市野田町</v>
          </cell>
          <cell r="E3729">
            <v>78</v>
          </cell>
        </row>
        <row r="3730">
          <cell r="A3730" t="str">
            <v>H29</v>
          </cell>
          <cell r="B3730" t="str">
            <v>写真</v>
          </cell>
          <cell r="D3730" t="str">
            <v>岸和田市下松町</v>
          </cell>
          <cell r="E3730">
            <v>66</v>
          </cell>
        </row>
        <row r="3731">
          <cell r="A3731" t="str">
            <v>H29</v>
          </cell>
          <cell r="B3731" t="str">
            <v>写真</v>
          </cell>
          <cell r="D3731" t="str">
            <v>岸和田市野田町</v>
          </cell>
          <cell r="E3731">
            <v>81</v>
          </cell>
        </row>
        <row r="3732">
          <cell r="A3732" t="str">
            <v>H29</v>
          </cell>
          <cell r="B3732" t="str">
            <v>写真</v>
          </cell>
          <cell r="D3732" t="str">
            <v>岸和田市上松町</v>
          </cell>
          <cell r="E3732">
            <v>58</v>
          </cell>
        </row>
        <row r="3733">
          <cell r="A3733" t="str">
            <v>H29</v>
          </cell>
          <cell r="B3733" t="str">
            <v>写真</v>
          </cell>
          <cell r="D3733" t="str">
            <v>岸和田市畑町</v>
          </cell>
          <cell r="E3733">
            <v>71</v>
          </cell>
        </row>
        <row r="3734">
          <cell r="A3734" t="str">
            <v>H29</v>
          </cell>
          <cell r="B3734" t="str">
            <v>写真</v>
          </cell>
          <cell r="D3734" t="str">
            <v>岸和田市下野町</v>
          </cell>
          <cell r="E3734">
            <v>71</v>
          </cell>
        </row>
        <row r="3735">
          <cell r="A3735" t="str">
            <v>H29</v>
          </cell>
          <cell r="B3735" t="str">
            <v>写真</v>
          </cell>
          <cell r="D3735" t="str">
            <v>貝塚市王子</v>
          </cell>
          <cell r="E3735">
            <v>69</v>
          </cell>
        </row>
        <row r="3736">
          <cell r="A3736" t="str">
            <v>H29</v>
          </cell>
          <cell r="B3736" t="str">
            <v>写真</v>
          </cell>
          <cell r="D3736" t="str">
            <v>岸和田市上松町</v>
          </cell>
          <cell r="E3736">
            <v>72</v>
          </cell>
        </row>
        <row r="3737">
          <cell r="A3737" t="str">
            <v>H29</v>
          </cell>
          <cell r="B3737" t="str">
            <v>写真</v>
          </cell>
          <cell r="D3737" t="str">
            <v>岸和田市東ヶ丘町</v>
          </cell>
          <cell r="E3737">
            <v>83</v>
          </cell>
        </row>
        <row r="3738">
          <cell r="A3738" t="str">
            <v>H29</v>
          </cell>
          <cell r="B3738" t="str">
            <v>写真</v>
          </cell>
          <cell r="D3738" t="str">
            <v>岸和田市東ヶ丘町</v>
          </cell>
          <cell r="E3738">
            <v>84</v>
          </cell>
        </row>
        <row r="3739">
          <cell r="A3739" t="str">
            <v>H29</v>
          </cell>
          <cell r="B3739" t="str">
            <v>写真</v>
          </cell>
          <cell r="D3739" t="str">
            <v>岸和田市岸城町</v>
          </cell>
          <cell r="E3739">
            <v>54</v>
          </cell>
        </row>
        <row r="3740">
          <cell r="A3740" t="str">
            <v>H29</v>
          </cell>
          <cell r="B3740" t="str">
            <v>写真</v>
          </cell>
          <cell r="D3740" t="str">
            <v>和泉市いぶき野</v>
          </cell>
          <cell r="E3740">
            <v>57</v>
          </cell>
        </row>
        <row r="3741">
          <cell r="A3741" t="str">
            <v>H29</v>
          </cell>
          <cell r="B3741" t="str">
            <v>写真</v>
          </cell>
          <cell r="D3741" t="str">
            <v>阪南市自然田</v>
          </cell>
          <cell r="E3741">
            <v>72</v>
          </cell>
        </row>
        <row r="3742">
          <cell r="A3742" t="str">
            <v>H29</v>
          </cell>
          <cell r="B3742" t="str">
            <v>写真</v>
          </cell>
          <cell r="D3742" t="str">
            <v>岸和田市下松町</v>
          </cell>
          <cell r="E3742">
            <v>66</v>
          </cell>
        </row>
        <row r="3743">
          <cell r="A3743" t="str">
            <v>H29</v>
          </cell>
          <cell r="B3743" t="str">
            <v>写真</v>
          </cell>
          <cell r="D3743" t="str">
            <v>岸和田市上松町</v>
          </cell>
          <cell r="E3743">
            <v>84</v>
          </cell>
        </row>
        <row r="3744">
          <cell r="A3744" t="str">
            <v>H29</v>
          </cell>
          <cell r="B3744" t="str">
            <v>写真</v>
          </cell>
          <cell r="D3744" t="str">
            <v>泉佐野市日根野</v>
          </cell>
          <cell r="E3744">
            <v>73</v>
          </cell>
        </row>
        <row r="3745">
          <cell r="A3745" t="str">
            <v>H29</v>
          </cell>
          <cell r="B3745" t="str">
            <v>写真</v>
          </cell>
          <cell r="D3745" t="str">
            <v>泉佐野市湊</v>
          </cell>
          <cell r="E3745">
            <v>64</v>
          </cell>
        </row>
        <row r="3746">
          <cell r="A3746" t="str">
            <v>H29</v>
          </cell>
          <cell r="B3746" t="str">
            <v>写真</v>
          </cell>
          <cell r="D3746" t="str">
            <v>泉南郡熊取町青葉台</v>
          </cell>
          <cell r="E3746">
            <v>73</v>
          </cell>
        </row>
        <row r="3747">
          <cell r="A3747" t="str">
            <v>H29</v>
          </cell>
          <cell r="B3747" t="str">
            <v>写真</v>
          </cell>
          <cell r="D3747" t="str">
            <v>岸和田市加守町</v>
          </cell>
          <cell r="E3747">
            <v>73</v>
          </cell>
        </row>
        <row r="3748">
          <cell r="A3748" t="str">
            <v>H29</v>
          </cell>
          <cell r="B3748" t="str">
            <v>写真</v>
          </cell>
          <cell r="D3748" t="str">
            <v>泉南市岡田</v>
          </cell>
          <cell r="E3748">
            <v>67</v>
          </cell>
        </row>
        <row r="3749">
          <cell r="A3749" t="str">
            <v>H29</v>
          </cell>
          <cell r="B3749" t="str">
            <v>写真</v>
          </cell>
          <cell r="D3749" t="str">
            <v>泉佐野市羽倉崎</v>
          </cell>
          <cell r="E3749">
            <v>78</v>
          </cell>
        </row>
        <row r="3750">
          <cell r="A3750" t="str">
            <v>H29</v>
          </cell>
          <cell r="B3750" t="str">
            <v>写真</v>
          </cell>
          <cell r="D3750" t="str">
            <v>泉佐野市羽倉崎</v>
          </cell>
          <cell r="E3750">
            <v>74</v>
          </cell>
        </row>
        <row r="3751">
          <cell r="A3751" t="str">
            <v>H29</v>
          </cell>
          <cell r="B3751" t="str">
            <v>写真</v>
          </cell>
          <cell r="D3751" t="str">
            <v>岸和田市中井町</v>
          </cell>
          <cell r="E3751">
            <v>82</v>
          </cell>
        </row>
        <row r="3752">
          <cell r="A3752" t="str">
            <v>H29</v>
          </cell>
          <cell r="B3752" t="str">
            <v>写真</v>
          </cell>
          <cell r="D3752" t="str">
            <v>岸和田市松風町</v>
          </cell>
          <cell r="E3752">
            <v>74</v>
          </cell>
        </row>
        <row r="3753">
          <cell r="A3753" t="str">
            <v>H29</v>
          </cell>
          <cell r="B3753" t="str">
            <v>写真</v>
          </cell>
          <cell r="D3753" t="str">
            <v>岸和田市大工町</v>
          </cell>
          <cell r="E3753">
            <v>65</v>
          </cell>
        </row>
        <row r="3754">
          <cell r="A3754" t="str">
            <v>H29</v>
          </cell>
          <cell r="B3754" t="str">
            <v>写真</v>
          </cell>
          <cell r="D3754" t="str">
            <v>岸和田市春木北浜町</v>
          </cell>
          <cell r="E3754">
            <v>74</v>
          </cell>
        </row>
        <row r="3755">
          <cell r="A3755" t="str">
            <v>H29</v>
          </cell>
          <cell r="B3755" t="str">
            <v>写真</v>
          </cell>
          <cell r="D3755" t="str">
            <v>岸和田市藤井町</v>
          </cell>
          <cell r="E3755">
            <v>67</v>
          </cell>
        </row>
        <row r="3756">
          <cell r="A3756" t="str">
            <v>H29</v>
          </cell>
          <cell r="B3756" t="str">
            <v>写真</v>
          </cell>
          <cell r="D3756" t="str">
            <v>貝塚市海塚</v>
          </cell>
          <cell r="E3756">
            <v>62</v>
          </cell>
        </row>
        <row r="3757">
          <cell r="A3757" t="str">
            <v>H29</v>
          </cell>
          <cell r="B3757" t="str">
            <v>写真</v>
          </cell>
          <cell r="D3757" t="str">
            <v>高石市綾園</v>
          </cell>
          <cell r="E3757">
            <v>73</v>
          </cell>
        </row>
        <row r="3758">
          <cell r="A3758" t="str">
            <v>H29</v>
          </cell>
          <cell r="B3758" t="str">
            <v>写真</v>
          </cell>
          <cell r="D3758" t="str">
            <v>岸和田市積川町</v>
          </cell>
          <cell r="E3758">
            <v>69</v>
          </cell>
        </row>
        <row r="3759">
          <cell r="A3759" t="str">
            <v>H29</v>
          </cell>
          <cell r="B3759" t="str">
            <v>写真</v>
          </cell>
          <cell r="D3759" t="str">
            <v>泉大津市北豊中町</v>
          </cell>
          <cell r="E3759">
            <v>75</v>
          </cell>
        </row>
        <row r="3760">
          <cell r="A3760" t="str">
            <v>H29</v>
          </cell>
          <cell r="B3760" t="str">
            <v>写真</v>
          </cell>
          <cell r="D3760" t="str">
            <v>岸和田市稲葉町</v>
          </cell>
          <cell r="E3760">
            <v>63</v>
          </cell>
        </row>
        <row r="3761">
          <cell r="A3761" t="str">
            <v>H29</v>
          </cell>
          <cell r="B3761" t="str">
            <v>写真</v>
          </cell>
          <cell r="D3761" t="str">
            <v>泉南郡熊取町自由が丘</v>
          </cell>
          <cell r="E3761">
            <v>70</v>
          </cell>
        </row>
        <row r="3762">
          <cell r="A3762" t="str">
            <v>H29</v>
          </cell>
          <cell r="B3762" t="str">
            <v>写真</v>
          </cell>
          <cell r="D3762" t="str">
            <v>泉佐野市葵町</v>
          </cell>
          <cell r="E3762">
            <v>80</v>
          </cell>
        </row>
        <row r="3763">
          <cell r="A3763" t="str">
            <v>H29</v>
          </cell>
          <cell r="B3763" t="str">
            <v>写真</v>
          </cell>
          <cell r="D3763" t="str">
            <v>岸和田市春木宮本町</v>
          </cell>
          <cell r="E3763">
            <v>34</v>
          </cell>
        </row>
        <row r="3764">
          <cell r="A3764" t="str">
            <v>H29</v>
          </cell>
          <cell r="B3764" t="str">
            <v>写真</v>
          </cell>
          <cell r="D3764" t="str">
            <v>岸和田市上松町</v>
          </cell>
          <cell r="E3764">
            <v>73</v>
          </cell>
        </row>
        <row r="3765">
          <cell r="A3765" t="str">
            <v>H29</v>
          </cell>
          <cell r="B3765" t="str">
            <v>写真</v>
          </cell>
          <cell r="D3765" t="str">
            <v>泉佐野市高松南</v>
          </cell>
          <cell r="E3765">
            <v>75</v>
          </cell>
        </row>
        <row r="3766">
          <cell r="A3766" t="str">
            <v>H29</v>
          </cell>
          <cell r="B3766" t="str">
            <v>写真</v>
          </cell>
          <cell r="D3766" t="str">
            <v>泉北郡忠岡町忠岡南</v>
          </cell>
          <cell r="E3766">
            <v>64</v>
          </cell>
        </row>
        <row r="3767">
          <cell r="A3767" t="str">
            <v>H29</v>
          </cell>
          <cell r="B3767" t="str">
            <v>写真</v>
          </cell>
          <cell r="D3767" t="str">
            <v>和泉市いぶき野</v>
          </cell>
          <cell r="E3767">
            <v>78</v>
          </cell>
        </row>
        <row r="3768">
          <cell r="A3768" t="str">
            <v>H29</v>
          </cell>
          <cell r="B3768" t="str">
            <v>写真</v>
          </cell>
          <cell r="D3768" t="str">
            <v>岸和田市稲葉町</v>
          </cell>
          <cell r="E3768">
            <v>74</v>
          </cell>
        </row>
        <row r="3769">
          <cell r="A3769" t="str">
            <v>H29</v>
          </cell>
          <cell r="B3769" t="str">
            <v>写真</v>
          </cell>
          <cell r="D3769" t="str">
            <v>岸和田市上松町</v>
          </cell>
          <cell r="E3769">
            <v>72</v>
          </cell>
        </row>
        <row r="3770">
          <cell r="A3770" t="str">
            <v>H29</v>
          </cell>
          <cell r="B3770" t="str">
            <v>写真</v>
          </cell>
          <cell r="D3770" t="str">
            <v>岸和田市八阪町</v>
          </cell>
          <cell r="E3770">
            <v>83</v>
          </cell>
        </row>
        <row r="3771">
          <cell r="A3771" t="str">
            <v>H29</v>
          </cell>
          <cell r="B3771" t="str">
            <v>写真</v>
          </cell>
          <cell r="D3771" t="str">
            <v>岸和田市小松里町</v>
          </cell>
          <cell r="E3771">
            <v>69</v>
          </cell>
        </row>
        <row r="3772">
          <cell r="A3772" t="str">
            <v>H29</v>
          </cell>
          <cell r="B3772" t="str">
            <v>写真</v>
          </cell>
          <cell r="D3772" t="str">
            <v>貝塚市清児</v>
          </cell>
          <cell r="E3772">
            <v>67</v>
          </cell>
        </row>
        <row r="3773">
          <cell r="A3773" t="str">
            <v>H29</v>
          </cell>
          <cell r="B3773" t="str">
            <v>写真</v>
          </cell>
          <cell r="D3773" t="str">
            <v>岸和田市土生町</v>
          </cell>
          <cell r="E3773">
            <v>70</v>
          </cell>
        </row>
        <row r="3774">
          <cell r="A3774" t="str">
            <v>H29</v>
          </cell>
          <cell r="B3774" t="str">
            <v>写真</v>
          </cell>
          <cell r="D3774" t="str">
            <v>和泉市のぞみ野</v>
          </cell>
          <cell r="E3774">
            <v>75</v>
          </cell>
        </row>
        <row r="3775">
          <cell r="A3775" t="str">
            <v>H29</v>
          </cell>
          <cell r="B3775" t="str">
            <v>写真</v>
          </cell>
          <cell r="D3775" t="str">
            <v>和泉市光明台</v>
          </cell>
          <cell r="E3775">
            <v>80</v>
          </cell>
        </row>
        <row r="3776">
          <cell r="A3776" t="str">
            <v>H29</v>
          </cell>
          <cell r="B3776" t="str">
            <v>写真</v>
          </cell>
          <cell r="D3776" t="str">
            <v>和泉市伏屋町</v>
          </cell>
          <cell r="E3776">
            <v>68</v>
          </cell>
        </row>
        <row r="3777">
          <cell r="A3777" t="str">
            <v>H29</v>
          </cell>
          <cell r="B3777" t="str">
            <v>写真</v>
          </cell>
          <cell r="D3777" t="str">
            <v>堺市南区新桧尾台</v>
          </cell>
          <cell r="E3777">
            <v>69</v>
          </cell>
        </row>
        <row r="3778">
          <cell r="A3778" t="str">
            <v>H29</v>
          </cell>
          <cell r="B3778" t="str">
            <v>写真</v>
          </cell>
          <cell r="D3778" t="str">
            <v>岸和田市磯上町</v>
          </cell>
          <cell r="E3778">
            <v>69</v>
          </cell>
        </row>
        <row r="3779">
          <cell r="A3779" t="str">
            <v>H29</v>
          </cell>
          <cell r="B3779" t="str">
            <v>写真</v>
          </cell>
          <cell r="D3779" t="str">
            <v>堺市西区浜寺諏訪森町東</v>
          </cell>
          <cell r="E3779">
            <v>79</v>
          </cell>
        </row>
        <row r="3780">
          <cell r="A3780" t="str">
            <v>H29</v>
          </cell>
          <cell r="B3780" t="str">
            <v>写真</v>
          </cell>
          <cell r="D3780" t="str">
            <v>堺市西区浜寺諏訪森町東</v>
          </cell>
          <cell r="E3780">
            <v>70</v>
          </cell>
        </row>
        <row r="3781">
          <cell r="A3781" t="str">
            <v>H29</v>
          </cell>
          <cell r="B3781" t="str">
            <v>写真</v>
          </cell>
          <cell r="D3781" t="str">
            <v>堺市南区鴨谷台</v>
          </cell>
          <cell r="E3781">
            <v>72</v>
          </cell>
        </row>
        <row r="3782">
          <cell r="A3782" t="str">
            <v>H29</v>
          </cell>
          <cell r="B3782" t="str">
            <v>写真</v>
          </cell>
          <cell r="D3782" t="str">
            <v>和泉市光明台</v>
          </cell>
          <cell r="E3782">
            <v>84</v>
          </cell>
        </row>
        <row r="3783">
          <cell r="A3783" t="str">
            <v>H29</v>
          </cell>
          <cell r="B3783" t="str">
            <v>写真</v>
          </cell>
          <cell r="D3783" t="str">
            <v>岸和田市加守町</v>
          </cell>
          <cell r="E3783">
            <v>66</v>
          </cell>
        </row>
        <row r="3784">
          <cell r="A3784" t="str">
            <v>H29</v>
          </cell>
          <cell r="B3784" t="str">
            <v>写真</v>
          </cell>
          <cell r="D3784" t="str">
            <v>貝塚市小瀬</v>
          </cell>
          <cell r="E3784">
            <v>70</v>
          </cell>
        </row>
        <row r="3785">
          <cell r="A3785" t="str">
            <v>H29</v>
          </cell>
          <cell r="B3785" t="str">
            <v>写真</v>
          </cell>
          <cell r="D3785" t="str">
            <v>岸和田市下松町</v>
          </cell>
          <cell r="E3785">
            <v>64</v>
          </cell>
        </row>
        <row r="3786">
          <cell r="A3786" t="str">
            <v>H29</v>
          </cell>
          <cell r="B3786" t="str">
            <v>写真</v>
          </cell>
          <cell r="D3786" t="str">
            <v>岸和田市下松町</v>
          </cell>
          <cell r="E3786">
            <v>67</v>
          </cell>
        </row>
        <row r="3787">
          <cell r="A3787" t="str">
            <v>H29</v>
          </cell>
          <cell r="B3787" t="str">
            <v>写真</v>
          </cell>
          <cell r="D3787" t="str">
            <v>泉南市新家</v>
          </cell>
          <cell r="E3787">
            <v>65</v>
          </cell>
        </row>
        <row r="3788">
          <cell r="A3788" t="str">
            <v>H29</v>
          </cell>
          <cell r="B3788" t="str">
            <v>写真</v>
          </cell>
          <cell r="D3788" t="str">
            <v>泉南郡熊取町青葉台</v>
          </cell>
          <cell r="E3788">
            <v>72</v>
          </cell>
        </row>
        <row r="3789">
          <cell r="A3789" t="str">
            <v>H29</v>
          </cell>
          <cell r="B3789" t="str">
            <v>写真</v>
          </cell>
          <cell r="D3789" t="str">
            <v>泉大津市なぎさ町</v>
          </cell>
          <cell r="E3789">
            <v>77</v>
          </cell>
        </row>
        <row r="3790">
          <cell r="A3790" t="str">
            <v>H29</v>
          </cell>
          <cell r="B3790" t="str">
            <v>写真</v>
          </cell>
          <cell r="D3790" t="str">
            <v>岸和田市土生町</v>
          </cell>
          <cell r="E3790">
            <v>81</v>
          </cell>
        </row>
        <row r="3791">
          <cell r="A3791" t="str">
            <v>H29</v>
          </cell>
          <cell r="B3791" t="str">
            <v>写真</v>
          </cell>
          <cell r="D3791" t="str">
            <v>貝塚市三ツ松</v>
          </cell>
          <cell r="E3791">
            <v>76</v>
          </cell>
        </row>
        <row r="3792">
          <cell r="A3792" t="str">
            <v>H29</v>
          </cell>
          <cell r="B3792" t="str">
            <v>写真</v>
          </cell>
          <cell r="D3792" t="str">
            <v>岸和田市春木旭町</v>
          </cell>
          <cell r="E3792">
            <v>75</v>
          </cell>
        </row>
        <row r="3793">
          <cell r="A3793" t="str">
            <v>H29</v>
          </cell>
          <cell r="B3793" t="str">
            <v>写真</v>
          </cell>
          <cell r="D3793" t="str">
            <v>泉南郡熊取町希望が丘</v>
          </cell>
          <cell r="E3793">
            <v>72</v>
          </cell>
        </row>
        <row r="3794">
          <cell r="A3794" t="str">
            <v>H29</v>
          </cell>
          <cell r="B3794" t="str">
            <v>写真</v>
          </cell>
          <cell r="D3794" t="str">
            <v>泉南郡熊取町長池</v>
          </cell>
          <cell r="E3794">
            <v>77</v>
          </cell>
        </row>
        <row r="3795">
          <cell r="A3795" t="str">
            <v>H29</v>
          </cell>
          <cell r="B3795" t="str">
            <v>写真</v>
          </cell>
          <cell r="D3795" t="str">
            <v>泉南郡熊取町希望が丘</v>
          </cell>
          <cell r="E3795">
            <v>73</v>
          </cell>
        </row>
        <row r="3796">
          <cell r="A3796" t="str">
            <v>H29</v>
          </cell>
          <cell r="B3796" t="str">
            <v>写真</v>
          </cell>
          <cell r="D3796" t="str">
            <v>岸和田市内畑町</v>
          </cell>
          <cell r="E3796">
            <v>70</v>
          </cell>
        </row>
        <row r="3797">
          <cell r="A3797" t="str">
            <v>H29</v>
          </cell>
          <cell r="B3797" t="str">
            <v>写真</v>
          </cell>
          <cell r="D3797" t="str">
            <v>和泉市青葉台</v>
          </cell>
          <cell r="E3797">
            <v>78</v>
          </cell>
        </row>
        <row r="3798">
          <cell r="A3798" t="str">
            <v>H29</v>
          </cell>
          <cell r="B3798" t="str">
            <v>写真</v>
          </cell>
          <cell r="D3798" t="str">
            <v>泉佐野市松風台</v>
          </cell>
          <cell r="E3798">
            <v>67</v>
          </cell>
        </row>
        <row r="3799">
          <cell r="A3799" t="str">
            <v>H29</v>
          </cell>
          <cell r="B3799" t="str">
            <v>写真</v>
          </cell>
          <cell r="D3799" t="str">
            <v>和泉市光明台</v>
          </cell>
          <cell r="E3799">
            <v>79</v>
          </cell>
        </row>
        <row r="3800">
          <cell r="A3800" t="str">
            <v>H29</v>
          </cell>
          <cell r="B3800" t="str">
            <v>写真</v>
          </cell>
          <cell r="D3800" t="str">
            <v>和泉市青葉台</v>
          </cell>
          <cell r="E3800">
            <v>65</v>
          </cell>
        </row>
        <row r="3801">
          <cell r="A3801" t="str">
            <v>H29</v>
          </cell>
          <cell r="B3801" t="str">
            <v>写真</v>
          </cell>
          <cell r="D3801" t="str">
            <v>和泉市のぞみ野</v>
          </cell>
          <cell r="E3801">
            <v>87</v>
          </cell>
        </row>
        <row r="3802">
          <cell r="A3802" t="str">
            <v>H29</v>
          </cell>
          <cell r="B3802" t="str">
            <v>写真</v>
          </cell>
          <cell r="D3802" t="str">
            <v>和泉市弥生町</v>
          </cell>
          <cell r="E3802">
            <v>75</v>
          </cell>
        </row>
        <row r="3803">
          <cell r="A3803" t="str">
            <v>H29</v>
          </cell>
          <cell r="B3803" t="str">
            <v>写真</v>
          </cell>
          <cell r="D3803" t="str">
            <v>大阪市福島区鷺洲</v>
          </cell>
          <cell r="E3803">
            <v>78</v>
          </cell>
        </row>
        <row r="3804">
          <cell r="A3804" t="str">
            <v>H29</v>
          </cell>
          <cell r="B3804" t="str">
            <v>写真</v>
          </cell>
          <cell r="D3804" t="str">
            <v>和泉市北田中町</v>
          </cell>
          <cell r="E3804">
            <v>78</v>
          </cell>
        </row>
        <row r="3805">
          <cell r="A3805" t="str">
            <v>H29</v>
          </cell>
          <cell r="B3805" t="str">
            <v>写真</v>
          </cell>
          <cell r="D3805" t="str">
            <v>岸和田市土生町</v>
          </cell>
          <cell r="E3805">
            <v>72</v>
          </cell>
        </row>
        <row r="3806">
          <cell r="A3806" t="str">
            <v>H29</v>
          </cell>
          <cell r="B3806" t="str">
            <v>写真</v>
          </cell>
          <cell r="D3806" t="str">
            <v>泉佐野市笠松</v>
          </cell>
          <cell r="E3806">
            <v>73</v>
          </cell>
        </row>
        <row r="3807">
          <cell r="A3807" t="str">
            <v>H29</v>
          </cell>
          <cell r="B3807" t="str">
            <v>写真</v>
          </cell>
          <cell r="D3807" t="str">
            <v>貝塚市津田南町</v>
          </cell>
          <cell r="E3807">
            <v>69</v>
          </cell>
        </row>
        <row r="3808">
          <cell r="A3808" t="str">
            <v>H29</v>
          </cell>
          <cell r="B3808" t="str">
            <v>写真</v>
          </cell>
          <cell r="D3808" t="str">
            <v>泉南市新家</v>
          </cell>
          <cell r="E3808">
            <v>64</v>
          </cell>
        </row>
        <row r="3809">
          <cell r="A3809" t="str">
            <v>H29</v>
          </cell>
          <cell r="B3809" t="str">
            <v>写真</v>
          </cell>
          <cell r="D3809" t="str">
            <v>泉大津市東助松町</v>
          </cell>
          <cell r="E3809">
            <v>69</v>
          </cell>
        </row>
        <row r="3810">
          <cell r="A3810" t="str">
            <v>H29</v>
          </cell>
          <cell r="B3810" t="str">
            <v>写真</v>
          </cell>
          <cell r="D3810" t="str">
            <v>泉佐野市土丸</v>
          </cell>
          <cell r="E3810">
            <v>68</v>
          </cell>
        </row>
        <row r="3811">
          <cell r="A3811" t="str">
            <v>H29</v>
          </cell>
          <cell r="B3811" t="str">
            <v>写真</v>
          </cell>
          <cell r="D3811" t="str">
            <v>阪南市舞</v>
          </cell>
          <cell r="E3811">
            <v>77</v>
          </cell>
        </row>
        <row r="3812">
          <cell r="A3812" t="str">
            <v>H29</v>
          </cell>
          <cell r="B3812" t="str">
            <v>写真</v>
          </cell>
          <cell r="D3812" t="str">
            <v>泉佐野市南中安松</v>
          </cell>
          <cell r="E3812">
            <v>85</v>
          </cell>
        </row>
        <row r="3813">
          <cell r="A3813" t="str">
            <v>H29</v>
          </cell>
          <cell r="B3813" t="str">
            <v>写真</v>
          </cell>
          <cell r="D3813" t="str">
            <v>岸和田市行遇町</v>
          </cell>
          <cell r="E3813">
            <v>63</v>
          </cell>
        </row>
        <row r="3814">
          <cell r="A3814" t="str">
            <v>H29</v>
          </cell>
          <cell r="B3814" t="str">
            <v>写真</v>
          </cell>
          <cell r="D3814" t="str">
            <v>岸和田市行遇町</v>
          </cell>
          <cell r="E3814">
            <v>65</v>
          </cell>
        </row>
        <row r="3815">
          <cell r="A3815" t="str">
            <v>H29</v>
          </cell>
          <cell r="B3815" t="str">
            <v>写真</v>
          </cell>
          <cell r="D3815" t="str">
            <v>岸和田市山直中町</v>
          </cell>
          <cell r="E3815">
            <v>75</v>
          </cell>
        </row>
        <row r="3816">
          <cell r="A3816" t="str">
            <v>H29</v>
          </cell>
          <cell r="B3816" t="str">
            <v>写真</v>
          </cell>
          <cell r="D3816" t="str">
            <v>貝塚市海塚</v>
          </cell>
          <cell r="E3816">
            <v>80</v>
          </cell>
        </row>
        <row r="3817">
          <cell r="A3817" t="str">
            <v>H29</v>
          </cell>
          <cell r="B3817" t="str">
            <v>写真</v>
          </cell>
          <cell r="D3817" t="str">
            <v>泉南郡熊取町美熊台</v>
          </cell>
          <cell r="E3817">
            <v>69</v>
          </cell>
        </row>
        <row r="3818">
          <cell r="A3818" t="str">
            <v>H29</v>
          </cell>
          <cell r="B3818" t="str">
            <v>写真</v>
          </cell>
          <cell r="D3818" t="str">
            <v>堺市中区八田北町</v>
          </cell>
          <cell r="E3818">
            <v>84</v>
          </cell>
        </row>
        <row r="3819">
          <cell r="A3819" t="str">
            <v>H29</v>
          </cell>
          <cell r="B3819" t="str">
            <v>写真</v>
          </cell>
          <cell r="D3819" t="str">
            <v>岸和田市土生町</v>
          </cell>
          <cell r="E3819">
            <v>77</v>
          </cell>
        </row>
        <row r="3820">
          <cell r="A3820" t="str">
            <v>H29</v>
          </cell>
          <cell r="B3820" t="str">
            <v>写真</v>
          </cell>
          <cell r="D3820" t="str">
            <v>泉佐野市羽倉崎</v>
          </cell>
          <cell r="E3820">
            <v>67</v>
          </cell>
        </row>
        <row r="3821">
          <cell r="A3821" t="str">
            <v>H29</v>
          </cell>
          <cell r="B3821" t="str">
            <v>写真</v>
          </cell>
          <cell r="D3821" t="str">
            <v>泉佐野市日根野</v>
          </cell>
          <cell r="E3821">
            <v>66</v>
          </cell>
        </row>
        <row r="3822">
          <cell r="A3822" t="str">
            <v>H29</v>
          </cell>
          <cell r="B3822" t="str">
            <v>写真</v>
          </cell>
          <cell r="D3822" t="str">
            <v>泉佐野市鶴原</v>
          </cell>
          <cell r="E3822">
            <v>73</v>
          </cell>
        </row>
        <row r="3823">
          <cell r="A3823" t="str">
            <v>H29</v>
          </cell>
          <cell r="B3823" t="str">
            <v>写真</v>
          </cell>
          <cell r="D3823" t="str">
            <v>泉佐野市鶴原</v>
          </cell>
          <cell r="E3823">
            <v>74</v>
          </cell>
        </row>
        <row r="3824">
          <cell r="A3824" t="str">
            <v>H29</v>
          </cell>
          <cell r="B3824" t="str">
            <v>写真</v>
          </cell>
          <cell r="D3824" t="str">
            <v>岸和田市土生町</v>
          </cell>
          <cell r="E3824">
            <v>53</v>
          </cell>
        </row>
        <row r="3825">
          <cell r="A3825" t="str">
            <v>H29</v>
          </cell>
          <cell r="B3825" t="str">
            <v>写真</v>
          </cell>
          <cell r="D3825" t="str">
            <v>岸和田市並松町</v>
          </cell>
          <cell r="E3825">
            <v>30</v>
          </cell>
        </row>
        <row r="3826">
          <cell r="A3826" t="str">
            <v>H29</v>
          </cell>
          <cell r="B3826" t="str">
            <v>写真</v>
          </cell>
          <cell r="D3826" t="str">
            <v>岸和田市下松町</v>
          </cell>
          <cell r="E3826">
            <v>64</v>
          </cell>
        </row>
        <row r="3827">
          <cell r="A3827" t="str">
            <v>H29</v>
          </cell>
          <cell r="B3827" t="str">
            <v>俳画</v>
          </cell>
          <cell r="D3827" t="str">
            <v>泉北郡忠岡町忠岡中</v>
          </cell>
          <cell r="E3827">
            <v>72</v>
          </cell>
        </row>
        <row r="3828">
          <cell r="A3828" t="str">
            <v>H29</v>
          </cell>
          <cell r="B3828" t="str">
            <v>俳画</v>
          </cell>
          <cell r="D3828" t="str">
            <v>泉北郡忠岡町忠岡東</v>
          </cell>
          <cell r="E3828">
            <v>77</v>
          </cell>
        </row>
        <row r="3829">
          <cell r="A3829" t="str">
            <v>H29</v>
          </cell>
          <cell r="B3829" t="str">
            <v>俳画</v>
          </cell>
          <cell r="D3829" t="str">
            <v>岸和田市池尻町</v>
          </cell>
          <cell r="E3829">
            <v>73</v>
          </cell>
        </row>
        <row r="3830">
          <cell r="A3830" t="str">
            <v>H29</v>
          </cell>
          <cell r="B3830" t="str">
            <v>俳画</v>
          </cell>
          <cell r="D3830" t="str">
            <v>岸和田市野田町</v>
          </cell>
          <cell r="E3830">
            <v>86</v>
          </cell>
        </row>
        <row r="3831">
          <cell r="A3831" t="str">
            <v>H29</v>
          </cell>
          <cell r="B3831" t="str">
            <v>俳画</v>
          </cell>
          <cell r="D3831" t="str">
            <v>岸和田市尾生町</v>
          </cell>
          <cell r="E3831">
            <v>64</v>
          </cell>
        </row>
        <row r="3832">
          <cell r="A3832" t="str">
            <v>H29</v>
          </cell>
          <cell r="B3832" t="str">
            <v>俳画</v>
          </cell>
          <cell r="D3832" t="str">
            <v>岸和田市八阪町</v>
          </cell>
          <cell r="E3832">
            <v>68</v>
          </cell>
        </row>
        <row r="3833">
          <cell r="A3833" t="str">
            <v>H29</v>
          </cell>
          <cell r="B3833" t="str">
            <v>俳画</v>
          </cell>
          <cell r="D3833" t="str">
            <v>岸和田市額原町</v>
          </cell>
          <cell r="E3833">
            <v>85</v>
          </cell>
        </row>
        <row r="3834">
          <cell r="A3834" t="str">
            <v>H29</v>
          </cell>
          <cell r="B3834" t="str">
            <v>俳画</v>
          </cell>
          <cell r="D3834" t="str">
            <v>岸和田市野田町</v>
          </cell>
          <cell r="E3834">
            <v>76</v>
          </cell>
        </row>
        <row r="3835">
          <cell r="A3835" t="str">
            <v>H29</v>
          </cell>
          <cell r="B3835" t="str">
            <v>俳画</v>
          </cell>
          <cell r="D3835" t="str">
            <v>岸和田市野田町</v>
          </cell>
          <cell r="E3835">
            <v>81</v>
          </cell>
        </row>
        <row r="3836">
          <cell r="A3836" t="str">
            <v>H29</v>
          </cell>
          <cell r="B3836" t="str">
            <v>俳画</v>
          </cell>
          <cell r="D3836" t="str">
            <v>岸和田市野田町</v>
          </cell>
          <cell r="E3836">
            <v>72</v>
          </cell>
        </row>
        <row r="3837">
          <cell r="A3837" t="str">
            <v>H29</v>
          </cell>
          <cell r="B3837" t="str">
            <v>俳画</v>
          </cell>
          <cell r="D3837" t="str">
            <v>岸和田市加守町</v>
          </cell>
          <cell r="E3837">
            <v>56</v>
          </cell>
        </row>
        <row r="3838">
          <cell r="A3838" t="str">
            <v>H29</v>
          </cell>
          <cell r="B3838" t="str">
            <v>俳画</v>
          </cell>
          <cell r="D3838" t="str">
            <v>岸和田市磯上町</v>
          </cell>
          <cell r="E3838">
            <v>63</v>
          </cell>
        </row>
        <row r="3839">
          <cell r="A3839" t="str">
            <v>H29</v>
          </cell>
          <cell r="B3839" t="str">
            <v>俳画</v>
          </cell>
          <cell r="D3839" t="str">
            <v>岸和田市極楽寺町</v>
          </cell>
          <cell r="E3839">
            <v>67</v>
          </cell>
        </row>
        <row r="3840">
          <cell r="A3840" t="str">
            <v>H29</v>
          </cell>
          <cell r="B3840" t="str">
            <v>俳画</v>
          </cell>
          <cell r="D3840" t="str">
            <v>岸和田市岡山町</v>
          </cell>
          <cell r="E3840">
            <v>69</v>
          </cell>
        </row>
        <row r="3841">
          <cell r="A3841" t="str">
            <v>H29</v>
          </cell>
          <cell r="B3841" t="str">
            <v>俳画</v>
          </cell>
          <cell r="D3841" t="str">
            <v>岸和田市岡山町</v>
          </cell>
          <cell r="E3841">
            <v>58</v>
          </cell>
        </row>
        <row r="3842">
          <cell r="A3842" t="str">
            <v>H29</v>
          </cell>
          <cell r="B3842" t="str">
            <v>俳画</v>
          </cell>
          <cell r="D3842" t="str">
            <v>岸和田市今木町</v>
          </cell>
          <cell r="E3842">
            <v>73</v>
          </cell>
        </row>
        <row r="3843">
          <cell r="A3843" t="str">
            <v>H29</v>
          </cell>
          <cell r="B3843" t="str">
            <v>俳画</v>
          </cell>
          <cell r="D3843" t="str">
            <v>岸和田市下松町</v>
          </cell>
          <cell r="E3843">
            <v>75</v>
          </cell>
        </row>
        <row r="3844">
          <cell r="A3844" t="str">
            <v>H29</v>
          </cell>
          <cell r="B3844" t="str">
            <v>俳画</v>
          </cell>
          <cell r="D3844" t="str">
            <v>岸和田市岡山町</v>
          </cell>
          <cell r="E3844">
            <v>76</v>
          </cell>
        </row>
        <row r="3845">
          <cell r="A3845" t="str">
            <v>H29</v>
          </cell>
          <cell r="B3845" t="str">
            <v>俳画</v>
          </cell>
          <cell r="D3845" t="str">
            <v>岸和田市東ヶ丘町</v>
          </cell>
          <cell r="E3845">
            <v>75</v>
          </cell>
        </row>
        <row r="3846">
          <cell r="A3846" t="str">
            <v>H29</v>
          </cell>
          <cell r="B3846" t="str">
            <v>俳画</v>
          </cell>
          <cell r="D3846" t="str">
            <v>岸和田市土生町</v>
          </cell>
          <cell r="E3846">
            <v>80</v>
          </cell>
        </row>
        <row r="3847">
          <cell r="A3847" t="str">
            <v>H30</v>
          </cell>
          <cell r="B3847" t="str">
            <v>洋画</v>
          </cell>
          <cell r="D3847" t="str">
            <v>泉南市新家</v>
          </cell>
          <cell r="E3847">
            <v>73</v>
          </cell>
        </row>
        <row r="3848">
          <cell r="A3848" t="str">
            <v>H30</v>
          </cell>
          <cell r="B3848" t="str">
            <v>洋画</v>
          </cell>
          <cell r="D3848" t="str">
            <v>阪南市桑畑</v>
          </cell>
          <cell r="E3848">
            <v>66</v>
          </cell>
        </row>
        <row r="3849">
          <cell r="A3849" t="str">
            <v>H30</v>
          </cell>
          <cell r="B3849" t="str">
            <v>洋画</v>
          </cell>
          <cell r="D3849" t="str">
            <v>岸和田市葛城町</v>
          </cell>
          <cell r="E3849">
            <v>85</v>
          </cell>
        </row>
        <row r="3850">
          <cell r="A3850" t="str">
            <v>H30</v>
          </cell>
          <cell r="B3850" t="str">
            <v>洋画</v>
          </cell>
          <cell r="D3850" t="str">
            <v>貝塚市久保</v>
          </cell>
          <cell r="E3850">
            <v>65</v>
          </cell>
        </row>
        <row r="3851">
          <cell r="A3851" t="str">
            <v>H30</v>
          </cell>
          <cell r="B3851" t="str">
            <v>洋画</v>
          </cell>
          <cell r="D3851" t="str">
            <v>泉南市熊取町山の手台</v>
          </cell>
          <cell r="E3851">
            <v>70</v>
          </cell>
        </row>
        <row r="3852">
          <cell r="A3852" t="str">
            <v>H30</v>
          </cell>
          <cell r="B3852" t="str">
            <v>洋画</v>
          </cell>
          <cell r="D3852" t="str">
            <v>泉大津市寿町</v>
          </cell>
          <cell r="E3852">
            <v>74</v>
          </cell>
        </row>
        <row r="3853">
          <cell r="A3853" t="str">
            <v>H30</v>
          </cell>
          <cell r="B3853" t="str">
            <v>洋画</v>
          </cell>
          <cell r="D3853" t="str">
            <v>岸和田市西之内町</v>
          </cell>
          <cell r="E3853">
            <v>70</v>
          </cell>
        </row>
        <row r="3854">
          <cell r="A3854" t="str">
            <v>H30</v>
          </cell>
          <cell r="B3854" t="str">
            <v>洋画</v>
          </cell>
          <cell r="D3854" t="str">
            <v>泉大津市寿町</v>
          </cell>
          <cell r="E3854">
            <v>66</v>
          </cell>
        </row>
        <row r="3855">
          <cell r="A3855" t="str">
            <v>H30</v>
          </cell>
          <cell r="B3855" t="str">
            <v>洋画</v>
          </cell>
          <cell r="D3855" t="str">
            <v>岸和田市河合町</v>
          </cell>
        </row>
        <row r="3856">
          <cell r="A3856" t="str">
            <v>H30</v>
          </cell>
          <cell r="B3856" t="str">
            <v>洋画</v>
          </cell>
          <cell r="D3856" t="str">
            <v>泉大津市板原町</v>
          </cell>
          <cell r="E3856">
            <v>60</v>
          </cell>
        </row>
        <row r="3857">
          <cell r="A3857" t="str">
            <v>H30</v>
          </cell>
          <cell r="B3857" t="str">
            <v>洋画</v>
          </cell>
          <cell r="D3857" t="str">
            <v>岸和田市下池田町</v>
          </cell>
          <cell r="E3857">
            <v>85</v>
          </cell>
        </row>
        <row r="3858">
          <cell r="A3858" t="str">
            <v>H30</v>
          </cell>
          <cell r="B3858" t="str">
            <v>洋画</v>
          </cell>
          <cell r="D3858" t="str">
            <v>岸和田市下池田町</v>
          </cell>
          <cell r="E3858">
            <v>76</v>
          </cell>
        </row>
        <row r="3859">
          <cell r="A3859" t="str">
            <v>H30</v>
          </cell>
          <cell r="B3859" t="str">
            <v>洋画</v>
          </cell>
          <cell r="D3859" t="str">
            <v>貝塚市久保</v>
          </cell>
          <cell r="E3859">
            <v>70</v>
          </cell>
        </row>
        <row r="3860">
          <cell r="A3860" t="str">
            <v>H30</v>
          </cell>
          <cell r="B3860" t="str">
            <v>洋画</v>
          </cell>
          <cell r="D3860" t="str">
            <v>岸和田市土生滝町</v>
          </cell>
          <cell r="E3860">
            <v>63</v>
          </cell>
        </row>
        <row r="3861">
          <cell r="A3861" t="str">
            <v>H30</v>
          </cell>
          <cell r="B3861" t="str">
            <v>洋画</v>
          </cell>
          <cell r="D3861" t="str">
            <v>岸和田市下野町</v>
          </cell>
          <cell r="E3861">
            <v>66</v>
          </cell>
        </row>
        <row r="3862">
          <cell r="A3862" t="str">
            <v>H30</v>
          </cell>
          <cell r="B3862" t="str">
            <v>洋画</v>
          </cell>
          <cell r="D3862" t="str">
            <v>阪南市自然田</v>
          </cell>
          <cell r="E3862">
            <v>79</v>
          </cell>
        </row>
        <row r="3863">
          <cell r="A3863" t="str">
            <v>H30</v>
          </cell>
          <cell r="B3863" t="str">
            <v>洋画</v>
          </cell>
          <cell r="D3863" t="str">
            <v>阪南市桃の木台</v>
          </cell>
          <cell r="E3863">
            <v>68</v>
          </cell>
        </row>
        <row r="3864">
          <cell r="A3864" t="str">
            <v>H30</v>
          </cell>
          <cell r="B3864" t="str">
            <v>洋画</v>
          </cell>
          <cell r="D3864" t="str">
            <v>岸和田市池尻町</v>
          </cell>
          <cell r="E3864">
            <v>70</v>
          </cell>
        </row>
        <row r="3865">
          <cell r="A3865" t="str">
            <v>H30</v>
          </cell>
          <cell r="B3865" t="str">
            <v>洋画</v>
          </cell>
          <cell r="D3865" t="str">
            <v>堺市西区浜寺船尾町西</v>
          </cell>
          <cell r="E3865">
            <v>67</v>
          </cell>
        </row>
        <row r="3866">
          <cell r="A3866" t="str">
            <v>H30</v>
          </cell>
          <cell r="B3866" t="str">
            <v>洋画</v>
          </cell>
          <cell r="D3866" t="str">
            <v>泉北郡忠岡町忠岡中</v>
          </cell>
          <cell r="E3866">
            <v>76</v>
          </cell>
        </row>
        <row r="3867">
          <cell r="A3867" t="str">
            <v>H30</v>
          </cell>
          <cell r="B3867" t="str">
            <v>洋画</v>
          </cell>
          <cell r="D3867" t="str">
            <v>岸和田市下松町</v>
          </cell>
          <cell r="E3867">
            <v>68</v>
          </cell>
        </row>
        <row r="3868">
          <cell r="A3868" t="str">
            <v>H30</v>
          </cell>
          <cell r="B3868" t="str">
            <v>洋画</v>
          </cell>
          <cell r="D3868" t="str">
            <v>泉大津市豊中</v>
          </cell>
          <cell r="E3868">
            <v>76</v>
          </cell>
        </row>
        <row r="3869">
          <cell r="A3869" t="str">
            <v>H30</v>
          </cell>
          <cell r="B3869" t="str">
            <v>洋画</v>
          </cell>
          <cell r="D3869" t="str">
            <v>岸和田市尾生町</v>
          </cell>
          <cell r="E3869">
            <v>80</v>
          </cell>
        </row>
        <row r="3870">
          <cell r="A3870" t="str">
            <v>H30</v>
          </cell>
          <cell r="B3870" t="str">
            <v>洋画</v>
          </cell>
          <cell r="D3870" t="str">
            <v>阪南市光陽台</v>
          </cell>
          <cell r="E3870">
            <v>64</v>
          </cell>
        </row>
        <row r="3871">
          <cell r="A3871" t="str">
            <v>H30</v>
          </cell>
          <cell r="B3871" t="str">
            <v>洋画</v>
          </cell>
          <cell r="D3871" t="str">
            <v>泉南市信達市場</v>
          </cell>
          <cell r="E3871">
            <v>75</v>
          </cell>
        </row>
        <row r="3872">
          <cell r="A3872" t="str">
            <v>H30</v>
          </cell>
          <cell r="B3872" t="str">
            <v>洋画</v>
          </cell>
          <cell r="D3872" t="str">
            <v>岸和田市池尻町</v>
          </cell>
          <cell r="E3872">
            <v>75</v>
          </cell>
        </row>
        <row r="3873">
          <cell r="A3873" t="str">
            <v>H30</v>
          </cell>
          <cell r="B3873" t="str">
            <v>洋画</v>
          </cell>
          <cell r="D3873" t="str">
            <v>大阪市天王寺区四天王寺</v>
          </cell>
          <cell r="E3873">
            <v>73</v>
          </cell>
        </row>
        <row r="3874">
          <cell r="A3874" t="str">
            <v>H30</v>
          </cell>
          <cell r="B3874" t="str">
            <v>洋画</v>
          </cell>
          <cell r="D3874" t="str">
            <v>阪南市舞</v>
          </cell>
          <cell r="E3874">
            <v>69</v>
          </cell>
        </row>
        <row r="3875">
          <cell r="A3875" t="str">
            <v>H30</v>
          </cell>
          <cell r="B3875" t="str">
            <v>洋画</v>
          </cell>
          <cell r="D3875" t="str">
            <v>泉大津市曽根町</v>
          </cell>
          <cell r="E3875">
            <v>64</v>
          </cell>
        </row>
        <row r="3876">
          <cell r="A3876" t="str">
            <v>H30</v>
          </cell>
          <cell r="B3876" t="str">
            <v>洋画</v>
          </cell>
          <cell r="D3876" t="str">
            <v>泉大津市森町</v>
          </cell>
          <cell r="E3876">
            <v>78</v>
          </cell>
        </row>
        <row r="3877">
          <cell r="A3877" t="str">
            <v>H30</v>
          </cell>
          <cell r="B3877" t="str">
            <v>洋画</v>
          </cell>
          <cell r="D3877" t="str">
            <v>岸和田市荒木町</v>
          </cell>
          <cell r="E3877">
            <v>84</v>
          </cell>
        </row>
        <row r="3878">
          <cell r="A3878" t="str">
            <v>H30</v>
          </cell>
          <cell r="B3878" t="str">
            <v>洋画</v>
          </cell>
          <cell r="D3878" t="str">
            <v>富田林市本町</v>
          </cell>
          <cell r="E3878">
            <v>76</v>
          </cell>
        </row>
        <row r="3879">
          <cell r="A3879" t="str">
            <v>H30</v>
          </cell>
          <cell r="B3879" t="str">
            <v>洋画</v>
          </cell>
          <cell r="D3879" t="str">
            <v>泉南郡忠岡町北出</v>
          </cell>
          <cell r="E3879">
            <v>48</v>
          </cell>
        </row>
        <row r="3880">
          <cell r="A3880" t="str">
            <v>H30</v>
          </cell>
          <cell r="B3880" t="str">
            <v>洋画</v>
          </cell>
          <cell r="D3880" t="str">
            <v>岸和田市池尻町</v>
          </cell>
          <cell r="E3880">
            <v>71</v>
          </cell>
        </row>
        <row r="3881">
          <cell r="A3881" t="str">
            <v>H30</v>
          </cell>
          <cell r="B3881" t="str">
            <v>洋画</v>
          </cell>
          <cell r="D3881" t="str">
            <v>阪南市光陽台</v>
          </cell>
          <cell r="E3881">
            <v>71</v>
          </cell>
        </row>
        <row r="3882">
          <cell r="A3882" t="str">
            <v>H30</v>
          </cell>
          <cell r="B3882" t="str">
            <v>洋画</v>
          </cell>
          <cell r="D3882" t="str">
            <v>岸和田市内畑町</v>
          </cell>
          <cell r="E3882">
            <v>73</v>
          </cell>
        </row>
        <row r="3883">
          <cell r="A3883" t="str">
            <v>H30</v>
          </cell>
          <cell r="B3883" t="str">
            <v>洋画</v>
          </cell>
          <cell r="D3883" t="str">
            <v>和泉市光明台</v>
          </cell>
          <cell r="E3883">
            <v>73</v>
          </cell>
        </row>
        <row r="3884">
          <cell r="A3884" t="str">
            <v>H30</v>
          </cell>
          <cell r="B3884" t="str">
            <v>洋画</v>
          </cell>
          <cell r="D3884" t="str">
            <v>泉南市新家</v>
          </cell>
          <cell r="E3884">
            <v>65</v>
          </cell>
        </row>
        <row r="3885">
          <cell r="A3885" t="str">
            <v>H30</v>
          </cell>
          <cell r="B3885" t="str">
            <v>洋画</v>
          </cell>
          <cell r="D3885" t="str">
            <v>泉南郡熊取町山の手台</v>
          </cell>
          <cell r="E3885">
            <v>76</v>
          </cell>
        </row>
        <row r="3886">
          <cell r="A3886" t="str">
            <v>H30</v>
          </cell>
          <cell r="B3886" t="str">
            <v>洋画</v>
          </cell>
          <cell r="D3886" t="str">
            <v>岸和田市下野町</v>
          </cell>
          <cell r="E3886">
            <v>83</v>
          </cell>
        </row>
        <row r="3887">
          <cell r="A3887" t="str">
            <v>H30</v>
          </cell>
          <cell r="B3887" t="str">
            <v>洋画</v>
          </cell>
          <cell r="D3887" t="str">
            <v>岸和田市今木町</v>
          </cell>
          <cell r="E3887">
            <v>77</v>
          </cell>
        </row>
        <row r="3888">
          <cell r="A3888" t="str">
            <v>H30</v>
          </cell>
          <cell r="B3888" t="str">
            <v>洋画</v>
          </cell>
          <cell r="D3888" t="str">
            <v>岸和田市加守町</v>
          </cell>
          <cell r="E3888">
            <v>81</v>
          </cell>
        </row>
        <row r="3889">
          <cell r="A3889" t="str">
            <v>H30</v>
          </cell>
          <cell r="B3889" t="str">
            <v>洋画</v>
          </cell>
          <cell r="D3889" t="str">
            <v>和泉市伯太町</v>
          </cell>
          <cell r="E3889">
            <v>69</v>
          </cell>
        </row>
        <row r="3890">
          <cell r="A3890" t="str">
            <v>H30</v>
          </cell>
          <cell r="B3890" t="str">
            <v>洋画</v>
          </cell>
          <cell r="D3890" t="str">
            <v>和泉市上町</v>
          </cell>
          <cell r="E3890">
            <v>76</v>
          </cell>
        </row>
        <row r="3891">
          <cell r="A3891" t="str">
            <v>H30</v>
          </cell>
          <cell r="B3891" t="str">
            <v>洋画</v>
          </cell>
          <cell r="D3891" t="str">
            <v>岸和田市西之内町</v>
          </cell>
          <cell r="E3891">
            <v>81</v>
          </cell>
        </row>
        <row r="3892">
          <cell r="A3892" t="str">
            <v>H30</v>
          </cell>
          <cell r="B3892" t="str">
            <v>洋画</v>
          </cell>
          <cell r="D3892" t="str">
            <v>岸和田市加守町</v>
          </cell>
          <cell r="E3892">
            <v>81</v>
          </cell>
        </row>
        <row r="3893">
          <cell r="A3893" t="str">
            <v>H30</v>
          </cell>
          <cell r="B3893" t="str">
            <v>洋画</v>
          </cell>
          <cell r="D3893" t="str">
            <v>阪南市舞</v>
          </cell>
          <cell r="E3893">
            <v>73</v>
          </cell>
        </row>
        <row r="3894">
          <cell r="A3894" t="str">
            <v>H30</v>
          </cell>
          <cell r="B3894" t="str">
            <v>洋画</v>
          </cell>
          <cell r="D3894" t="str">
            <v>岸和田市稲葉町</v>
          </cell>
          <cell r="E3894">
            <v>69</v>
          </cell>
        </row>
        <row r="3895">
          <cell r="A3895" t="str">
            <v>H30</v>
          </cell>
          <cell r="B3895" t="str">
            <v>洋画</v>
          </cell>
          <cell r="D3895" t="str">
            <v>岸和田市三田町</v>
          </cell>
          <cell r="E3895">
            <v>64</v>
          </cell>
        </row>
        <row r="3896">
          <cell r="A3896" t="str">
            <v>H30</v>
          </cell>
          <cell r="B3896" t="str">
            <v>洋画</v>
          </cell>
          <cell r="D3896" t="str">
            <v>岸和田市尾生町</v>
          </cell>
          <cell r="E3896">
            <v>73</v>
          </cell>
        </row>
        <row r="3897">
          <cell r="A3897" t="str">
            <v>H30</v>
          </cell>
          <cell r="B3897" t="str">
            <v>洋画</v>
          </cell>
          <cell r="D3897" t="str">
            <v>泉北郡忠岡町忠岡東</v>
          </cell>
          <cell r="E3897">
            <v>75</v>
          </cell>
        </row>
        <row r="3898">
          <cell r="A3898" t="str">
            <v>H30</v>
          </cell>
          <cell r="B3898" t="str">
            <v>洋画</v>
          </cell>
          <cell r="D3898" t="str">
            <v>岸和田市上松町</v>
          </cell>
          <cell r="E3898">
            <v>77</v>
          </cell>
        </row>
        <row r="3899">
          <cell r="A3899" t="str">
            <v>H30</v>
          </cell>
          <cell r="B3899" t="str">
            <v>洋画</v>
          </cell>
          <cell r="D3899" t="str">
            <v>泉佐野市葵町</v>
          </cell>
          <cell r="E3899">
            <v>79</v>
          </cell>
        </row>
        <row r="3900">
          <cell r="A3900" t="str">
            <v>H30</v>
          </cell>
          <cell r="B3900" t="str">
            <v>洋画</v>
          </cell>
          <cell r="D3900" t="str">
            <v>堺市西区浜寺南町</v>
          </cell>
          <cell r="E3900">
            <v>63</v>
          </cell>
        </row>
        <row r="3901">
          <cell r="A3901" t="str">
            <v>H30</v>
          </cell>
          <cell r="B3901" t="str">
            <v>洋画</v>
          </cell>
          <cell r="D3901" t="str">
            <v>和泉市箕形町</v>
          </cell>
          <cell r="E3901">
            <v>74</v>
          </cell>
        </row>
        <row r="3902">
          <cell r="A3902" t="str">
            <v>H30</v>
          </cell>
          <cell r="B3902" t="str">
            <v>洋画</v>
          </cell>
          <cell r="D3902" t="str">
            <v>貝塚市石才</v>
          </cell>
          <cell r="E3902">
            <v>69</v>
          </cell>
        </row>
        <row r="3903">
          <cell r="A3903" t="str">
            <v>H30</v>
          </cell>
          <cell r="B3903" t="str">
            <v>洋画</v>
          </cell>
          <cell r="D3903" t="str">
            <v>岸和田市門前町</v>
          </cell>
          <cell r="E3903">
            <v>77</v>
          </cell>
        </row>
        <row r="3904">
          <cell r="A3904" t="str">
            <v>H30</v>
          </cell>
          <cell r="B3904" t="str">
            <v>洋画</v>
          </cell>
          <cell r="D3904" t="str">
            <v>岸和田市上松町</v>
          </cell>
          <cell r="E3904">
            <v>79</v>
          </cell>
        </row>
        <row r="3905">
          <cell r="A3905" t="str">
            <v>H30</v>
          </cell>
          <cell r="B3905" t="str">
            <v>洋画</v>
          </cell>
          <cell r="D3905" t="str">
            <v>岸和田市内畑町</v>
          </cell>
          <cell r="E3905">
            <v>69</v>
          </cell>
        </row>
        <row r="3906">
          <cell r="A3906" t="str">
            <v>H30</v>
          </cell>
          <cell r="B3906" t="str">
            <v>洋画</v>
          </cell>
          <cell r="D3906" t="str">
            <v>泉南郡熊取町桜が丘</v>
          </cell>
          <cell r="E3906">
            <v>77</v>
          </cell>
        </row>
        <row r="3907">
          <cell r="A3907" t="str">
            <v>H30</v>
          </cell>
          <cell r="B3907" t="str">
            <v>洋画</v>
          </cell>
          <cell r="D3907" t="str">
            <v>岸和田市池尻町</v>
          </cell>
          <cell r="E3907">
            <v>78</v>
          </cell>
        </row>
        <row r="3908">
          <cell r="A3908" t="str">
            <v>H30</v>
          </cell>
          <cell r="B3908" t="str">
            <v>洋画</v>
          </cell>
          <cell r="D3908" t="str">
            <v>岸和田市東ヶ丘町</v>
          </cell>
          <cell r="E3908">
            <v>75</v>
          </cell>
        </row>
        <row r="3909">
          <cell r="A3909" t="str">
            <v>H30</v>
          </cell>
          <cell r="B3909" t="str">
            <v>洋画</v>
          </cell>
          <cell r="D3909" t="str">
            <v>岸和田市田治米町</v>
          </cell>
          <cell r="E3909">
            <v>78</v>
          </cell>
        </row>
        <row r="3910">
          <cell r="A3910" t="str">
            <v>H30</v>
          </cell>
          <cell r="B3910" t="str">
            <v>洋画</v>
          </cell>
          <cell r="D3910" t="str">
            <v>泉大津市二田町</v>
          </cell>
          <cell r="E3910">
            <v>63</v>
          </cell>
        </row>
        <row r="3911">
          <cell r="A3911" t="str">
            <v>H30</v>
          </cell>
          <cell r="B3911" t="str">
            <v>洋画</v>
          </cell>
          <cell r="D3911" t="str">
            <v>高石市取石</v>
          </cell>
          <cell r="E3911">
            <v>68</v>
          </cell>
        </row>
        <row r="3912">
          <cell r="A3912" t="str">
            <v>H30</v>
          </cell>
          <cell r="B3912" t="str">
            <v>洋画</v>
          </cell>
          <cell r="D3912" t="str">
            <v>和泉市和気町</v>
          </cell>
          <cell r="E3912">
            <v>66</v>
          </cell>
        </row>
        <row r="3913">
          <cell r="A3913" t="str">
            <v>H30</v>
          </cell>
          <cell r="B3913" t="str">
            <v>洋画</v>
          </cell>
          <cell r="D3913" t="str">
            <v>岸和田市東ヶ丘町</v>
          </cell>
          <cell r="E3913">
            <v>67</v>
          </cell>
        </row>
        <row r="3914">
          <cell r="A3914" t="str">
            <v>H30</v>
          </cell>
          <cell r="B3914" t="str">
            <v>洋画</v>
          </cell>
          <cell r="D3914" t="str">
            <v>岸和田市上松町</v>
          </cell>
          <cell r="E3914">
            <v>67</v>
          </cell>
        </row>
        <row r="3915">
          <cell r="A3915" t="str">
            <v>H30</v>
          </cell>
          <cell r="B3915" t="str">
            <v>洋画</v>
          </cell>
          <cell r="D3915" t="str">
            <v>泉南郡熊取町山の手台</v>
          </cell>
          <cell r="E3915">
            <v>82</v>
          </cell>
        </row>
        <row r="3916">
          <cell r="A3916" t="str">
            <v>H30</v>
          </cell>
          <cell r="B3916" t="str">
            <v>洋画</v>
          </cell>
          <cell r="D3916" t="str">
            <v>泉大津市末広町</v>
          </cell>
          <cell r="E3916">
            <v>71</v>
          </cell>
        </row>
        <row r="3917">
          <cell r="A3917" t="str">
            <v>H30</v>
          </cell>
          <cell r="B3917" t="str">
            <v>洋画</v>
          </cell>
          <cell r="D3917" t="str">
            <v>岸和田市上町</v>
          </cell>
          <cell r="E3917">
            <v>60</v>
          </cell>
        </row>
        <row r="3918">
          <cell r="A3918" t="str">
            <v>H30</v>
          </cell>
          <cell r="B3918" t="str">
            <v>洋画</v>
          </cell>
          <cell r="D3918" t="str">
            <v>和泉市光明台</v>
          </cell>
          <cell r="E3918">
            <v>68</v>
          </cell>
        </row>
        <row r="3919">
          <cell r="A3919" t="str">
            <v>H30</v>
          </cell>
          <cell r="B3919" t="str">
            <v>洋画</v>
          </cell>
          <cell r="D3919" t="str">
            <v>和泉市光明台</v>
          </cell>
          <cell r="E3919">
            <v>76</v>
          </cell>
        </row>
        <row r="3920">
          <cell r="A3920" t="str">
            <v>H30</v>
          </cell>
          <cell r="B3920" t="str">
            <v>洋画</v>
          </cell>
          <cell r="D3920" t="str">
            <v>貝塚市中</v>
          </cell>
          <cell r="E3920">
            <v>68</v>
          </cell>
        </row>
        <row r="3921">
          <cell r="A3921" t="str">
            <v>H30</v>
          </cell>
          <cell r="B3921" t="str">
            <v>洋画</v>
          </cell>
          <cell r="D3921" t="str">
            <v>岸和田市東ヶ丘町</v>
          </cell>
          <cell r="E3921">
            <v>67</v>
          </cell>
        </row>
        <row r="3922">
          <cell r="A3922" t="str">
            <v>H30</v>
          </cell>
          <cell r="B3922" t="str">
            <v>洋画</v>
          </cell>
          <cell r="D3922" t="str">
            <v>泉南市新家</v>
          </cell>
          <cell r="E3922">
            <v>71</v>
          </cell>
        </row>
        <row r="3923">
          <cell r="A3923" t="str">
            <v>H30</v>
          </cell>
          <cell r="B3923" t="str">
            <v>洋画</v>
          </cell>
          <cell r="D3923" t="str">
            <v>岸和田市東ヶ丘町</v>
          </cell>
          <cell r="E3923">
            <v>73</v>
          </cell>
        </row>
        <row r="3924">
          <cell r="A3924" t="str">
            <v>H30</v>
          </cell>
          <cell r="B3924" t="str">
            <v>洋画</v>
          </cell>
          <cell r="D3924" t="str">
            <v>岸和田市春木旭町</v>
          </cell>
          <cell r="E3924">
            <v>65</v>
          </cell>
        </row>
        <row r="3925">
          <cell r="A3925" t="str">
            <v>H30</v>
          </cell>
          <cell r="B3925" t="str">
            <v>洋画</v>
          </cell>
          <cell r="D3925" t="str">
            <v>岸和田市八阪町</v>
          </cell>
          <cell r="E3925">
            <v>68</v>
          </cell>
        </row>
        <row r="3926">
          <cell r="A3926" t="str">
            <v>H30</v>
          </cell>
          <cell r="B3926" t="str">
            <v>洋画</v>
          </cell>
          <cell r="D3926" t="str">
            <v>阪南市鳥取</v>
          </cell>
          <cell r="E3926">
            <v>67</v>
          </cell>
        </row>
        <row r="3927">
          <cell r="A3927" t="str">
            <v>H30</v>
          </cell>
          <cell r="B3927" t="str">
            <v>洋画</v>
          </cell>
          <cell r="D3927" t="str">
            <v>泉佐野市南中安松</v>
          </cell>
          <cell r="E3927">
            <v>64</v>
          </cell>
        </row>
        <row r="3928">
          <cell r="A3928" t="str">
            <v>H30</v>
          </cell>
          <cell r="B3928" t="str">
            <v>洋画</v>
          </cell>
          <cell r="D3928" t="str">
            <v>岸和田市上松町</v>
          </cell>
          <cell r="E3928">
            <v>74</v>
          </cell>
        </row>
        <row r="3929">
          <cell r="A3929" t="str">
            <v>H30</v>
          </cell>
          <cell r="B3929" t="str">
            <v>洋画</v>
          </cell>
          <cell r="D3929" t="str">
            <v>岸和田市加守町</v>
          </cell>
          <cell r="E3929">
            <v>81</v>
          </cell>
        </row>
        <row r="3930">
          <cell r="A3930" t="str">
            <v>H30</v>
          </cell>
          <cell r="B3930" t="str">
            <v>洋画</v>
          </cell>
          <cell r="D3930" t="str">
            <v>泉南市信達市場</v>
          </cell>
          <cell r="E3930">
            <v>69</v>
          </cell>
        </row>
        <row r="3931">
          <cell r="A3931" t="str">
            <v>H30</v>
          </cell>
          <cell r="B3931" t="str">
            <v>洋画</v>
          </cell>
          <cell r="D3931" t="str">
            <v>岸和田市畑町</v>
          </cell>
          <cell r="E3931">
            <v>74</v>
          </cell>
        </row>
        <row r="3932">
          <cell r="A3932" t="str">
            <v>H30</v>
          </cell>
          <cell r="B3932" t="str">
            <v>洋画</v>
          </cell>
          <cell r="D3932" t="str">
            <v>和泉市唐国町</v>
          </cell>
          <cell r="E3932">
            <v>78</v>
          </cell>
        </row>
        <row r="3933">
          <cell r="A3933" t="str">
            <v>H30</v>
          </cell>
          <cell r="B3933" t="str">
            <v>洋画</v>
          </cell>
          <cell r="D3933" t="str">
            <v>岸和田市岡山町</v>
          </cell>
          <cell r="E3933">
            <v>36</v>
          </cell>
        </row>
        <row r="3934">
          <cell r="A3934" t="str">
            <v>H30</v>
          </cell>
          <cell r="B3934" t="str">
            <v>洋画</v>
          </cell>
          <cell r="D3934" t="str">
            <v>羽曳野市碓井</v>
          </cell>
          <cell r="E3934">
            <v>71</v>
          </cell>
        </row>
        <row r="3935">
          <cell r="A3935" t="str">
            <v>H30</v>
          </cell>
          <cell r="B3935" t="str">
            <v>洋画</v>
          </cell>
          <cell r="D3935" t="str">
            <v>岸和田市上町</v>
          </cell>
          <cell r="E3935">
            <v>43</v>
          </cell>
        </row>
        <row r="3936">
          <cell r="A3936" t="str">
            <v>H30</v>
          </cell>
          <cell r="B3936" t="str">
            <v>洋画</v>
          </cell>
          <cell r="D3936" t="str">
            <v>泉南市新家</v>
          </cell>
          <cell r="E3936">
            <v>70</v>
          </cell>
        </row>
        <row r="3937">
          <cell r="A3937" t="str">
            <v>H30</v>
          </cell>
          <cell r="B3937" t="str">
            <v>洋画</v>
          </cell>
          <cell r="D3937" t="str">
            <v>岸和田市岡山町</v>
          </cell>
          <cell r="E3937">
            <v>54</v>
          </cell>
        </row>
        <row r="3938">
          <cell r="A3938" t="str">
            <v>H30</v>
          </cell>
          <cell r="B3938" t="str">
            <v>陶芸</v>
          </cell>
          <cell r="D3938" t="str">
            <v>岸和田市池尻町</v>
          </cell>
          <cell r="E3938">
            <v>78</v>
          </cell>
        </row>
        <row r="3939">
          <cell r="A3939" t="str">
            <v>H30</v>
          </cell>
          <cell r="B3939" t="str">
            <v>陶芸</v>
          </cell>
          <cell r="D3939" t="str">
            <v>貝塚市名越</v>
          </cell>
          <cell r="E3939">
            <v>66</v>
          </cell>
        </row>
        <row r="3940">
          <cell r="A3940" t="str">
            <v>H30</v>
          </cell>
          <cell r="B3940" t="str">
            <v>陶芸</v>
          </cell>
          <cell r="D3940" t="str">
            <v>岸和田市土生滝町</v>
          </cell>
          <cell r="E3940">
            <v>69</v>
          </cell>
        </row>
        <row r="3941">
          <cell r="A3941" t="str">
            <v>H30</v>
          </cell>
          <cell r="B3941" t="str">
            <v>陶芸</v>
          </cell>
          <cell r="D3941" t="str">
            <v>岸和田市尾生町</v>
          </cell>
          <cell r="E3941">
            <v>80</v>
          </cell>
        </row>
        <row r="3942">
          <cell r="A3942" t="str">
            <v>H30</v>
          </cell>
          <cell r="B3942" t="str">
            <v>陶芸</v>
          </cell>
          <cell r="D3942" t="str">
            <v>河内長野市清見台</v>
          </cell>
          <cell r="E3942">
            <v>71</v>
          </cell>
        </row>
        <row r="3943">
          <cell r="A3943" t="str">
            <v>H30</v>
          </cell>
          <cell r="B3943" t="str">
            <v>陶芸</v>
          </cell>
          <cell r="D3943" t="str">
            <v>河内長野市西之山町</v>
          </cell>
          <cell r="E3943">
            <v>64</v>
          </cell>
        </row>
        <row r="3944">
          <cell r="A3944" t="str">
            <v>H30</v>
          </cell>
          <cell r="B3944" t="str">
            <v>陶芸</v>
          </cell>
          <cell r="D3944" t="str">
            <v>河内長野市荘園町</v>
          </cell>
          <cell r="E3944">
            <v>74</v>
          </cell>
        </row>
        <row r="3945">
          <cell r="A3945" t="str">
            <v>H30</v>
          </cell>
          <cell r="B3945" t="str">
            <v>陶芸</v>
          </cell>
          <cell r="D3945" t="str">
            <v>泉南郡岬町深日</v>
          </cell>
          <cell r="E3945">
            <v>78</v>
          </cell>
        </row>
        <row r="3946">
          <cell r="A3946" t="str">
            <v>H30</v>
          </cell>
          <cell r="B3946" t="str">
            <v>陶芸</v>
          </cell>
          <cell r="D3946" t="str">
            <v>堺市堺区神南辺町</v>
          </cell>
          <cell r="E3946">
            <v>56</v>
          </cell>
        </row>
        <row r="3947">
          <cell r="A3947" t="str">
            <v>H30</v>
          </cell>
          <cell r="B3947" t="str">
            <v>陶芸</v>
          </cell>
          <cell r="D3947" t="str">
            <v>岸和田市春木若松町</v>
          </cell>
          <cell r="E3947">
            <v>74</v>
          </cell>
        </row>
        <row r="3948">
          <cell r="A3948" t="str">
            <v>H30</v>
          </cell>
          <cell r="B3948" t="str">
            <v>陶芸</v>
          </cell>
          <cell r="D3948" t="str">
            <v>泉佐野市日根野</v>
          </cell>
          <cell r="E3948">
            <v>58</v>
          </cell>
        </row>
        <row r="3949">
          <cell r="A3949" t="str">
            <v>H30</v>
          </cell>
          <cell r="B3949" t="str">
            <v>陶芸</v>
          </cell>
          <cell r="D3949" t="str">
            <v>岸和田市八阪町</v>
          </cell>
          <cell r="E3949">
            <v>68</v>
          </cell>
        </row>
        <row r="3950">
          <cell r="A3950" t="str">
            <v>H30</v>
          </cell>
          <cell r="B3950" t="str">
            <v>陶芸</v>
          </cell>
          <cell r="D3950" t="str">
            <v>高石市千代田</v>
          </cell>
          <cell r="E3950">
            <v>52</v>
          </cell>
        </row>
        <row r="3951">
          <cell r="A3951" t="str">
            <v>H30</v>
          </cell>
          <cell r="B3951" t="str">
            <v>陶芸</v>
          </cell>
          <cell r="D3951" t="str">
            <v>岸和田市尾生町</v>
          </cell>
          <cell r="E3951">
            <v>55</v>
          </cell>
        </row>
        <row r="3952">
          <cell r="A3952" t="str">
            <v>H30</v>
          </cell>
          <cell r="B3952" t="str">
            <v>陶芸</v>
          </cell>
          <cell r="D3952" t="str">
            <v>和泉市はつが野</v>
          </cell>
          <cell r="E3952">
            <v>66</v>
          </cell>
        </row>
        <row r="3953">
          <cell r="A3953" t="str">
            <v>H30</v>
          </cell>
          <cell r="B3953" t="str">
            <v>陶芸</v>
          </cell>
          <cell r="D3953" t="str">
            <v>阪南市緑ヶ丘</v>
          </cell>
          <cell r="E3953">
            <v>73</v>
          </cell>
        </row>
        <row r="3954">
          <cell r="A3954" t="str">
            <v>H30</v>
          </cell>
          <cell r="B3954" t="str">
            <v>陶芸</v>
          </cell>
          <cell r="D3954" t="str">
            <v>岸和田市港緑町</v>
          </cell>
          <cell r="E3954">
            <v>46</v>
          </cell>
        </row>
        <row r="3955">
          <cell r="A3955" t="str">
            <v>H30</v>
          </cell>
          <cell r="B3955" t="str">
            <v>陶芸</v>
          </cell>
          <cell r="D3955" t="str">
            <v>泉大津市板原町</v>
          </cell>
          <cell r="E3955">
            <v>60</v>
          </cell>
        </row>
        <row r="3956">
          <cell r="A3956" t="str">
            <v>H30</v>
          </cell>
          <cell r="B3956" t="str">
            <v>陶芸</v>
          </cell>
          <cell r="D3956" t="str">
            <v>貝塚市橋本</v>
          </cell>
          <cell r="E3956">
            <v>77</v>
          </cell>
        </row>
        <row r="3957">
          <cell r="A3957" t="str">
            <v>H30</v>
          </cell>
          <cell r="B3957" t="str">
            <v>陶芸</v>
          </cell>
          <cell r="D3957" t="str">
            <v>堺市南区鴨谷台</v>
          </cell>
          <cell r="E3957">
            <v>78</v>
          </cell>
        </row>
        <row r="3958">
          <cell r="A3958" t="str">
            <v>H30</v>
          </cell>
          <cell r="B3958" t="str">
            <v>陶芸</v>
          </cell>
          <cell r="D3958" t="str">
            <v>堺市西区上野芝町</v>
          </cell>
          <cell r="E3958">
            <v>65</v>
          </cell>
        </row>
        <row r="3959">
          <cell r="A3959" t="str">
            <v>H30</v>
          </cell>
          <cell r="B3959" t="str">
            <v>陶芸</v>
          </cell>
          <cell r="D3959" t="str">
            <v>岸和田市宮前町</v>
          </cell>
          <cell r="E3959">
            <v>74</v>
          </cell>
        </row>
        <row r="3960">
          <cell r="A3960" t="str">
            <v>H30</v>
          </cell>
          <cell r="B3960" t="str">
            <v>書</v>
          </cell>
          <cell r="D3960" t="str">
            <v>岸和田市包近町</v>
          </cell>
          <cell r="E3960">
            <v>74</v>
          </cell>
        </row>
        <row r="3961">
          <cell r="A3961" t="str">
            <v>H30</v>
          </cell>
          <cell r="B3961" t="str">
            <v>書</v>
          </cell>
          <cell r="D3961" t="str">
            <v>岸和田市下池田町</v>
          </cell>
          <cell r="E3961">
            <v>74</v>
          </cell>
        </row>
        <row r="3962">
          <cell r="A3962" t="str">
            <v>H30</v>
          </cell>
          <cell r="B3962" t="str">
            <v>書</v>
          </cell>
          <cell r="D3962" t="str">
            <v>岸和田市下野町</v>
          </cell>
          <cell r="E3962">
            <v>85</v>
          </cell>
        </row>
        <row r="3963">
          <cell r="A3963" t="str">
            <v>H30</v>
          </cell>
          <cell r="B3963" t="str">
            <v>書</v>
          </cell>
          <cell r="D3963" t="str">
            <v>岸和田市並松町</v>
          </cell>
          <cell r="E3963">
            <v>60</v>
          </cell>
        </row>
        <row r="3964">
          <cell r="A3964" t="str">
            <v>H30</v>
          </cell>
          <cell r="B3964" t="str">
            <v>書</v>
          </cell>
          <cell r="D3964" t="str">
            <v>岸和田市西大路町</v>
          </cell>
          <cell r="E3964">
            <v>51</v>
          </cell>
        </row>
        <row r="3965">
          <cell r="A3965" t="str">
            <v>H30</v>
          </cell>
          <cell r="B3965" t="str">
            <v>書</v>
          </cell>
          <cell r="D3965" t="str">
            <v>岸和田市磯上町</v>
          </cell>
          <cell r="E3965">
            <v>64</v>
          </cell>
        </row>
        <row r="3966">
          <cell r="A3966" t="str">
            <v>H30</v>
          </cell>
          <cell r="B3966" t="str">
            <v>書</v>
          </cell>
          <cell r="D3966" t="str">
            <v>岸和田市小松里町</v>
          </cell>
          <cell r="E3966">
            <v>76</v>
          </cell>
        </row>
        <row r="3967">
          <cell r="A3967" t="str">
            <v>H30</v>
          </cell>
          <cell r="B3967" t="str">
            <v>書</v>
          </cell>
          <cell r="D3967" t="str">
            <v>岸和田市尾生町</v>
          </cell>
          <cell r="E3967">
            <v>62</v>
          </cell>
        </row>
        <row r="3968">
          <cell r="A3968" t="str">
            <v>H30</v>
          </cell>
          <cell r="B3968" t="str">
            <v>書</v>
          </cell>
          <cell r="D3968" t="str">
            <v>岸和田市上松町</v>
          </cell>
          <cell r="E3968">
            <v>83</v>
          </cell>
        </row>
        <row r="3969">
          <cell r="A3969" t="str">
            <v>H30</v>
          </cell>
          <cell r="B3969" t="str">
            <v>書</v>
          </cell>
          <cell r="D3969" t="str">
            <v>岸和田市額原町</v>
          </cell>
          <cell r="E3969">
            <v>79</v>
          </cell>
        </row>
        <row r="3970">
          <cell r="A3970" t="str">
            <v>H30</v>
          </cell>
          <cell r="B3970" t="str">
            <v>書</v>
          </cell>
          <cell r="D3970" t="str">
            <v>岸和田市下松町</v>
          </cell>
          <cell r="E3970">
            <v>74</v>
          </cell>
        </row>
        <row r="3971">
          <cell r="A3971" t="str">
            <v>H30</v>
          </cell>
          <cell r="B3971" t="str">
            <v>書</v>
          </cell>
          <cell r="D3971" t="str">
            <v>岸和田市上松町</v>
          </cell>
          <cell r="E3971">
            <v>84</v>
          </cell>
        </row>
        <row r="3972">
          <cell r="A3972" t="str">
            <v>H30</v>
          </cell>
          <cell r="B3972" t="str">
            <v>書</v>
          </cell>
          <cell r="D3972" t="str">
            <v>岸和田市池尻町</v>
          </cell>
          <cell r="E3972">
            <v>24</v>
          </cell>
        </row>
        <row r="3973">
          <cell r="A3973" t="str">
            <v>H30</v>
          </cell>
          <cell r="B3973" t="str">
            <v>書</v>
          </cell>
          <cell r="D3973" t="str">
            <v>岸和田市田治米町</v>
          </cell>
          <cell r="E3973">
            <v>30</v>
          </cell>
        </row>
        <row r="3974">
          <cell r="A3974" t="str">
            <v>H30</v>
          </cell>
          <cell r="B3974" t="str">
            <v>書</v>
          </cell>
          <cell r="D3974" t="str">
            <v>岸和田市田治米町</v>
          </cell>
          <cell r="E3974">
            <v>26</v>
          </cell>
        </row>
        <row r="3975">
          <cell r="A3975" t="str">
            <v>H30</v>
          </cell>
          <cell r="B3975" t="str">
            <v>書</v>
          </cell>
          <cell r="D3975" t="str">
            <v>岸和田市田治米町</v>
          </cell>
          <cell r="E3975">
            <v>26</v>
          </cell>
        </row>
        <row r="3976">
          <cell r="A3976" t="str">
            <v>H30</v>
          </cell>
          <cell r="B3976" t="str">
            <v>書</v>
          </cell>
          <cell r="D3976" t="str">
            <v>岸和田市田治米町</v>
          </cell>
          <cell r="E3976">
            <v>68</v>
          </cell>
        </row>
        <row r="3977">
          <cell r="A3977" t="str">
            <v>H30</v>
          </cell>
          <cell r="B3977" t="str">
            <v>書</v>
          </cell>
          <cell r="D3977" t="str">
            <v>岸和田市今木町</v>
          </cell>
          <cell r="E3977">
            <v>24</v>
          </cell>
        </row>
        <row r="3978">
          <cell r="A3978" t="str">
            <v>H30</v>
          </cell>
          <cell r="B3978" t="str">
            <v>書</v>
          </cell>
          <cell r="D3978" t="str">
            <v>岸和田市三田町</v>
          </cell>
          <cell r="E3978">
            <v>20</v>
          </cell>
        </row>
        <row r="3979">
          <cell r="A3979" t="str">
            <v>H30</v>
          </cell>
          <cell r="B3979" t="str">
            <v>書</v>
          </cell>
          <cell r="D3979" t="str">
            <v>岸和田市宮前町</v>
          </cell>
          <cell r="E3979">
            <v>61</v>
          </cell>
        </row>
        <row r="3980">
          <cell r="A3980" t="str">
            <v>H30</v>
          </cell>
          <cell r="B3980" t="str">
            <v>書</v>
          </cell>
          <cell r="D3980" t="str">
            <v>岸和田市磯上町</v>
          </cell>
          <cell r="E3980">
            <v>85</v>
          </cell>
        </row>
        <row r="3981">
          <cell r="A3981" t="str">
            <v>H30</v>
          </cell>
          <cell r="B3981" t="str">
            <v>書</v>
          </cell>
          <cell r="D3981" t="str">
            <v>岸和田市土生町</v>
          </cell>
          <cell r="E3981">
            <v>77</v>
          </cell>
        </row>
        <row r="3982">
          <cell r="A3982" t="str">
            <v>H30</v>
          </cell>
          <cell r="B3982" t="str">
            <v>書</v>
          </cell>
          <cell r="D3982" t="str">
            <v>岸和田市荒木町</v>
          </cell>
          <cell r="E3982">
            <v>80</v>
          </cell>
        </row>
        <row r="3983">
          <cell r="A3983" t="str">
            <v>H30</v>
          </cell>
          <cell r="B3983" t="str">
            <v>書</v>
          </cell>
          <cell r="D3983" t="str">
            <v>岸和田市下松町</v>
          </cell>
          <cell r="E3983">
            <v>77</v>
          </cell>
        </row>
        <row r="3984">
          <cell r="A3984" t="str">
            <v>H30</v>
          </cell>
          <cell r="B3984" t="str">
            <v>書</v>
          </cell>
          <cell r="D3984" t="str">
            <v>岸和田市大町</v>
          </cell>
          <cell r="E3984">
            <v>73</v>
          </cell>
        </row>
        <row r="3985">
          <cell r="A3985" t="str">
            <v>H30</v>
          </cell>
          <cell r="B3985" t="str">
            <v>書</v>
          </cell>
          <cell r="D3985" t="str">
            <v>岸和田市加守町</v>
          </cell>
          <cell r="E3985">
            <v>67</v>
          </cell>
        </row>
        <row r="3986">
          <cell r="A3986" t="str">
            <v>H30</v>
          </cell>
          <cell r="B3986" t="str">
            <v>書</v>
          </cell>
          <cell r="D3986" t="str">
            <v>岸和田市春木宮川町</v>
          </cell>
          <cell r="E3986">
            <v>69</v>
          </cell>
        </row>
        <row r="3987">
          <cell r="A3987" t="str">
            <v>H30</v>
          </cell>
          <cell r="B3987" t="str">
            <v>書</v>
          </cell>
          <cell r="D3987" t="str">
            <v>岸和田市上松町</v>
          </cell>
          <cell r="E3987">
            <v>50</v>
          </cell>
        </row>
        <row r="3988">
          <cell r="A3988" t="str">
            <v>H30</v>
          </cell>
          <cell r="B3988" t="str">
            <v>書</v>
          </cell>
          <cell r="D3988" t="str">
            <v>岸和田市別所町</v>
          </cell>
          <cell r="E3988">
            <v>50</v>
          </cell>
        </row>
        <row r="3989">
          <cell r="A3989" t="str">
            <v>H30</v>
          </cell>
          <cell r="B3989" t="str">
            <v>書</v>
          </cell>
          <cell r="D3989" t="str">
            <v>岸和田市小松里町</v>
          </cell>
          <cell r="E3989">
            <v>74</v>
          </cell>
        </row>
        <row r="3990">
          <cell r="A3990" t="str">
            <v>H30</v>
          </cell>
          <cell r="B3990" t="str">
            <v>書</v>
          </cell>
          <cell r="D3990" t="str">
            <v>岸和田市東ヶ丘</v>
          </cell>
          <cell r="E3990">
            <v>93</v>
          </cell>
        </row>
        <row r="3991">
          <cell r="A3991" t="str">
            <v>H30</v>
          </cell>
          <cell r="B3991" t="str">
            <v>書</v>
          </cell>
          <cell r="D3991" t="str">
            <v>岸和田市上松町</v>
          </cell>
          <cell r="E3991">
            <v>85</v>
          </cell>
        </row>
        <row r="3992">
          <cell r="A3992" t="str">
            <v>H30</v>
          </cell>
          <cell r="B3992" t="str">
            <v>書</v>
          </cell>
          <cell r="D3992" t="str">
            <v>岸和田市南上町</v>
          </cell>
          <cell r="E3992">
            <v>82</v>
          </cell>
        </row>
        <row r="3993">
          <cell r="A3993" t="str">
            <v>H30</v>
          </cell>
          <cell r="B3993" t="str">
            <v>書</v>
          </cell>
          <cell r="D3993" t="str">
            <v>岸和田市額原町</v>
          </cell>
          <cell r="E3993">
            <v>52</v>
          </cell>
        </row>
        <row r="3994">
          <cell r="A3994" t="str">
            <v>H30</v>
          </cell>
          <cell r="B3994" t="str">
            <v>書</v>
          </cell>
          <cell r="D3994" t="str">
            <v>伊都郡高野町高野山</v>
          </cell>
          <cell r="E3994">
            <v>34</v>
          </cell>
        </row>
        <row r="3995">
          <cell r="A3995" t="str">
            <v>H30</v>
          </cell>
          <cell r="B3995" t="str">
            <v>書</v>
          </cell>
          <cell r="D3995" t="str">
            <v>伊都郡かつらぎ町佐野</v>
          </cell>
          <cell r="E3995">
            <v>67</v>
          </cell>
        </row>
        <row r="3996">
          <cell r="A3996" t="str">
            <v>H30</v>
          </cell>
          <cell r="B3996" t="str">
            <v>書</v>
          </cell>
          <cell r="D3996" t="str">
            <v>伊都郡かつらぎ町妙寺</v>
          </cell>
          <cell r="E3996">
            <v>75</v>
          </cell>
        </row>
        <row r="3997">
          <cell r="A3997" t="str">
            <v>H30</v>
          </cell>
          <cell r="B3997" t="str">
            <v>書</v>
          </cell>
          <cell r="D3997" t="str">
            <v>泉佐野市西本町</v>
          </cell>
          <cell r="E3997">
            <v>41</v>
          </cell>
        </row>
        <row r="3998">
          <cell r="A3998" t="str">
            <v>H30</v>
          </cell>
          <cell r="B3998" t="str">
            <v>書</v>
          </cell>
          <cell r="D3998" t="str">
            <v>伊都郡九度山町九度山</v>
          </cell>
          <cell r="E3998">
            <v>82</v>
          </cell>
        </row>
        <row r="3999">
          <cell r="A3999" t="str">
            <v>H30</v>
          </cell>
          <cell r="B3999" t="str">
            <v>書</v>
          </cell>
          <cell r="D3999" t="str">
            <v>岸和田市大北町</v>
          </cell>
          <cell r="E3999">
            <v>78</v>
          </cell>
        </row>
        <row r="4000">
          <cell r="A4000" t="str">
            <v>H30</v>
          </cell>
          <cell r="B4000" t="str">
            <v>書</v>
          </cell>
          <cell r="D4000" t="str">
            <v>泉佐野市長滝</v>
          </cell>
          <cell r="E4000">
            <v>67</v>
          </cell>
        </row>
        <row r="4001">
          <cell r="A4001" t="str">
            <v>H30</v>
          </cell>
          <cell r="B4001" t="str">
            <v>書</v>
          </cell>
          <cell r="D4001" t="str">
            <v>岸和田市野田町</v>
          </cell>
          <cell r="E4001">
            <v>45</v>
          </cell>
        </row>
        <row r="4002">
          <cell r="A4002" t="str">
            <v>H30</v>
          </cell>
          <cell r="B4002" t="str">
            <v>書</v>
          </cell>
          <cell r="D4002" t="str">
            <v>泉大津市我孫子</v>
          </cell>
          <cell r="E4002">
            <v>51</v>
          </cell>
        </row>
        <row r="4003">
          <cell r="A4003" t="str">
            <v>H30</v>
          </cell>
          <cell r="B4003" t="str">
            <v>書</v>
          </cell>
          <cell r="D4003" t="str">
            <v>泉大津市我孫子</v>
          </cell>
          <cell r="E4003">
            <v>47</v>
          </cell>
        </row>
        <row r="4004">
          <cell r="A4004" t="str">
            <v>H30</v>
          </cell>
          <cell r="B4004" t="str">
            <v>書</v>
          </cell>
          <cell r="D4004" t="str">
            <v>貝塚市半田</v>
          </cell>
          <cell r="E4004">
            <v>59</v>
          </cell>
        </row>
        <row r="4005">
          <cell r="A4005" t="str">
            <v>H30</v>
          </cell>
          <cell r="B4005" t="str">
            <v>書</v>
          </cell>
          <cell r="D4005" t="str">
            <v>泉佐野市長滝</v>
          </cell>
          <cell r="E4005">
            <v>44</v>
          </cell>
        </row>
        <row r="4006">
          <cell r="A4006" t="str">
            <v>H30</v>
          </cell>
          <cell r="B4006" t="str">
            <v>書</v>
          </cell>
          <cell r="D4006" t="str">
            <v>泉佐野市長滝</v>
          </cell>
          <cell r="E4006">
            <v>70</v>
          </cell>
        </row>
        <row r="4007">
          <cell r="A4007" t="str">
            <v>H30</v>
          </cell>
          <cell r="B4007" t="str">
            <v>書</v>
          </cell>
          <cell r="D4007" t="str">
            <v>岸和田市春木宮本町</v>
          </cell>
          <cell r="E4007">
            <v>57</v>
          </cell>
        </row>
        <row r="4008">
          <cell r="A4008" t="str">
            <v>H30</v>
          </cell>
          <cell r="B4008" t="str">
            <v>書</v>
          </cell>
          <cell r="D4008" t="str">
            <v>岸和田市下池田町</v>
          </cell>
          <cell r="E4008">
            <v>53</v>
          </cell>
        </row>
        <row r="4009">
          <cell r="A4009" t="str">
            <v>H30</v>
          </cell>
          <cell r="B4009" t="str">
            <v>書</v>
          </cell>
          <cell r="D4009" t="str">
            <v>岸和田市下池田町</v>
          </cell>
          <cell r="E4009">
            <v>58</v>
          </cell>
        </row>
        <row r="4010">
          <cell r="A4010" t="str">
            <v>H30</v>
          </cell>
          <cell r="B4010" t="str">
            <v>書</v>
          </cell>
          <cell r="D4010" t="str">
            <v>岸和田市土生町</v>
          </cell>
          <cell r="E4010">
            <v>66</v>
          </cell>
        </row>
        <row r="4011">
          <cell r="A4011" t="str">
            <v>H30</v>
          </cell>
          <cell r="B4011" t="str">
            <v>日本画</v>
          </cell>
          <cell r="D4011" t="str">
            <v>岸和田市天神山町</v>
          </cell>
          <cell r="E4011">
            <v>67</v>
          </cell>
        </row>
        <row r="4012">
          <cell r="A4012" t="str">
            <v>H30</v>
          </cell>
          <cell r="B4012" t="str">
            <v>日本画</v>
          </cell>
          <cell r="D4012" t="str">
            <v>岸和田市加守町</v>
          </cell>
          <cell r="E4012">
            <v>81</v>
          </cell>
        </row>
        <row r="4013">
          <cell r="A4013" t="str">
            <v>H30</v>
          </cell>
          <cell r="B4013" t="str">
            <v>日本画</v>
          </cell>
          <cell r="D4013" t="str">
            <v>泉大津市春日町</v>
          </cell>
          <cell r="E4013">
            <v>74</v>
          </cell>
        </row>
        <row r="4014">
          <cell r="A4014" t="str">
            <v>H30</v>
          </cell>
          <cell r="B4014" t="str">
            <v>日本画</v>
          </cell>
          <cell r="D4014" t="str">
            <v>和歌山市中之島</v>
          </cell>
          <cell r="E4014">
            <v>71</v>
          </cell>
        </row>
        <row r="4015">
          <cell r="A4015" t="str">
            <v>H30</v>
          </cell>
          <cell r="B4015" t="str">
            <v>日本画</v>
          </cell>
          <cell r="D4015" t="str">
            <v>泉南郡熊取町山ノ手台</v>
          </cell>
          <cell r="E4015">
            <v>82</v>
          </cell>
        </row>
        <row r="4016">
          <cell r="A4016" t="str">
            <v>H30</v>
          </cell>
          <cell r="B4016" t="str">
            <v>日本画</v>
          </cell>
          <cell r="D4016" t="str">
            <v>泉南郡熊取町青葉台</v>
          </cell>
          <cell r="E4016">
            <v>82</v>
          </cell>
        </row>
        <row r="4017">
          <cell r="A4017" t="str">
            <v>H30</v>
          </cell>
          <cell r="B4017" t="str">
            <v>日本画</v>
          </cell>
          <cell r="D4017" t="str">
            <v>岸和田市土生町</v>
          </cell>
          <cell r="E4017">
            <v>69</v>
          </cell>
        </row>
        <row r="4018">
          <cell r="A4018" t="str">
            <v>H30</v>
          </cell>
          <cell r="B4018" t="str">
            <v>日本画</v>
          </cell>
          <cell r="D4018" t="str">
            <v>堺市堺区七道西町</v>
          </cell>
          <cell r="E4018">
            <v>75</v>
          </cell>
        </row>
        <row r="4019">
          <cell r="A4019" t="str">
            <v>H30</v>
          </cell>
          <cell r="B4019" t="str">
            <v>日本画</v>
          </cell>
          <cell r="D4019" t="str">
            <v>堺市北区奥本町</v>
          </cell>
          <cell r="E4019">
            <v>68</v>
          </cell>
        </row>
        <row r="4020">
          <cell r="A4020" t="str">
            <v>H30</v>
          </cell>
          <cell r="B4020" t="str">
            <v>日本画</v>
          </cell>
          <cell r="D4020" t="str">
            <v>泉南郡熊取町山の手台</v>
          </cell>
          <cell r="E4020">
            <v>76</v>
          </cell>
        </row>
        <row r="4021">
          <cell r="A4021" t="str">
            <v>H30</v>
          </cell>
          <cell r="B4021" t="str">
            <v>日本画</v>
          </cell>
          <cell r="D4021" t="str">
            <v>和泉市父鬼町</v>
          </cell>
          <cell r="E4021">
            <v>72</v>
          </cell>
        </row>
        <row r="4022">
          <cell r="A4022" t="str">
            <v>H30</v>
          </cell>
          <cell r="B4022" t="str">
            <v>日本画</v>
          </cell>
          <cell r="D4022" t="str">
            <v>堺市南区庭代台</v>
          </cell>
          <cell r="E4022">
            <v>76</v>
          </cell>
        </row>
        <row r="4023">
          <cell r="A4023" t="str">
            <v>H30</v>
          </cell>
          <cell r="B4023" t="str">
            <v>日本画</v>
          </cell>
          <cell r="D4023" t="str">
            <v>岸和田市小松里町</v>
          </cell>
          <cell r="E4023">
            <v>76</v>
          </cell>
        </row>
        <row r="4024">
          <cell r="A4024" t="str">
            <v>H30</v>
          </cell>
          <cell r="B4024" t="str">
            <v>日本画</v>
          </cell>
          <cell r="D4024" t="str">
            <v>和泉市伯太町</v>
          </cell>
          <cell r="E4024">
            <v>80</v>
          </cell>
        </row>
        <row r="4025">
          <cell r="A4025" t="str">
            <v>H30</v>
          </cell>
          <cell r="B4025" t="str">
            <v>日本画</v>
          </cell>
          <cell r="D4025" t="str">
            <v>岸和田市宮本町</v>
          </cell>
          <cell r="E4025">
            <v>64</v>
          </cell>
        </row>
        <row r="4026">
          <cell r="A4026" t="str">
            <v>H30</v>
          </cell>
          <cell r="B4026" t="str">
            <v>日本画</v>
          </cell>
          <cell r="D4026" t="str">
            <v>岸和田市箕土路町</v>
          </cell>
          <cell r="E4026">
            <v>74</v>
          </cell>
        </row>
        <row r="4027">
          <cell r="A4027" t="str">
            <v>H30</v>
          </cell>
          <cell r="B4027" t="str">
            <v>日本画</v>
          </cell>
          <cell r="D4027" t="str">
            <v>和泉市府中町</v>
          </cell>
          <cell r="E4027">
            <v>54</v>
          </cell>
        </row>
        <row r="4028">
          <cell r="A4028" t="str">
            <v>H30</v>
          </cell>
          <cell r="B4028" t="str">
            <v>日本画</v>
          </cell>
          <cell r="D4028" t="str">
            <v>貝塚市久保</v>
          </cell>
          <cell r="E4028">
            <v>19</v>
          </cell>
        </row>
        <row r="4029">
          <cell r="A4029" t="str">
            <v>H30</v>
          </cell>
          <cell r="B4029" t="str">
            <v>日本画</v>
          </cell>
          <cell r="D4029" t="str">
            <v>泉大津市松之浜町</v>
          </cell>
          <cell r="E4029">
            <v>71</v>
          </cell>
        </row>
        <row r="4030">
          <cell r="A4030" t="str">
            <v>H30</v>
          </cell>
          <cell r="B4030" t="str">
            <v>日本画</v>
          </cell>
          <cell r="D4030" t="str">
            <v>大阪狭山市池尻中</v>
          </cell>
          <cell r="E4030">
            <v>75</v>
          </cell>
        </row>
        <row r="4031">
          <cell r="A4031" t="str">
            <v>H30</v>
          </cell>
          <cell r="B4031" t="str">
            <v>日本画</v>
          </cell>
          <cell r="D4031" t="str">
            <v>泉北郡忠岡町忠岡東</v>
          </cell>
          <cell r="E4031">
            <v>49</v>
          </cell>
        </row>
        <row r="4032">
          <cell r="A4032" t="str">
            <v>H30</v>
          </cell>
          <cell r="B4032" t="str">
            <v>日本画</v>
          </cell>
          <cell r="D4032" t="str">
            <v>岸和田市野田町</v>
          </cell>
          <cell r="E4032">
            <v>73</v>
          </cell>
        </row>
        <row r="4033">
          <cell r="A4033" t="str">
            <v>H30</v>
          </cell>
          <cell r="B4033" t="str">
            <v>日本画</v>
          </cell>
          <cell r="D4033" t="str">
            <v>岸和田市磯上町</v>
          </cell>
          <cell r="E4033">
            <v>71</v>
          </cell>
        </row>
        <row r="4034">
          <cell r="A4034" t="str">
            <v>H30</v>
          </cell>
          <cell r="B4034" t="str">
            <v>写真</v>
          </cell>
          <cell r="D4034" t="str">
            <v>岸和田市岡山町</v>
          </cell>
          <cell r="E4034">
            <v>88</v>
          </cell>
        </row>
        <row r="4035">
          <cell r="A4035" t="str">
            <v>H30</v>
          </cell>
          <cell r="B4035" t="str">
            <v>写真</v>
          </cell>
          <cell r="D4035" t="str">
            <v>岸和田市葛城町</v>
          </cell>
          <cell r="E4035">
            <v>85</v>
          </cell>
        </row>
        <row r="4036">
          <cell r="A4036" t="str">
            <v>H30</v>
          </cell>
          <cell r="B4036" t="str">
            <v>写真</v>
          </cell>
          <cell r="D4036" t="str">
            <v>岸和田市春木大小路町</v>
          </cell>
          <cell r="E4036">
            <v>82</v>
          </cell>
        </row>
        <row r="4037">
          <cell r="A4037" t="str">
            <v>H30</v>
          </cell>
          <cell r="B4037" t="str">
            <v>写真</v>
          </cell>
          <cell r="D4037" t="str">
            <v>羽曳野市学園前</v>
          </cell>
          <cell r="E4037">
            <v>80</v>
          </cell>
        </row>
        <row r="4038">
          <cell r="A4038" t="str">
            <v>H30</v>
          </cell>
          <cell r="B4038" t="str">
            <v>写真</v>
          </cell>
          <cell r="D4038" t="str">
            <v>羽曳野市古市</v>
          </cell>
          <cell r="E4038">
            <v>80</v>
          </cell>
        </row>
        <row r="4039">
          <cell r="A4039" t="str">
            <v>H30</v>
          </cell>
          <cell r="B4039" t="str">
            <v>写真</v>
          </cell>
          <cell r="D4039" t="str">
            <v>阪南市舞</v>
          </cell>
          <cell r="E4039">
            <v>77</v>
          </cell>
        </row>
        <row r="4040">
          <cell r="A4040" t="str">
            <v>H30</v>
          </cell>
          <cell r="B4040" t="str">
            <v>写真</v>
          </cell>
          <cell r="D4040" t="str">
            <v>泉南郡田尻町嘉祥寺</v>
          </cell>
          <cell r="E4040">
            <v>72</v>
          </cell>
        </row>
        <row r="4041">
          <cell r="A4041" t="str">
            <v>H30</v>
          </cell>
          <cell r="B4041" t="str">
            <v>写真</v>
          </cell>
          <cell r="D4041" t="str">
            <v>泉佐野市羽倉崎</v>
          </cell>
          <cell r="E4041">
            <v>79</v>
          </cell>
        </row>
        <row r="4042">
          <cell r="A4042" t="str">
            <v>H30</v>
          </cell>
          <cell r="B4042" t="str">
            <v>写真</v>
          </cell>
          <cell r="D4042" t="str">
            <v>泉南市岡田</v>
          </cell>
          <cell r="E4042">
            <v>68</v>
          </cell>
        </row>
        <row r="4043">
          <cell r="A4043" t="str">
            <v>H30</v>
          </cell>
          <cell r="B4043" t="str">
            <v>写真</v>
          </cell>
          <cell r="D4043" t="str">
            <v>貝塚市福田</v>
          </cell>
          <cell r="E4043">
            <v>77</v>
          </cell>
        </row>
        <row r="4044">
          <cell r="A4044" t="str">
            <v>H30</v>
          </cell>
          <cell r="B4044" t="str">
            <v>写真</v>
          </cell>
          <cell r="D4044" t="str">
            <v>岸和田市上松町</v>
          </cell>
          <cell r="E4044">
            <v>76</v>
          </cell>
        </row>
        <row r="4045">
          <cell r="A4045" t="str">
            <v>H30</v>
          </cell>
          <cell r="B4045" t="str">
            <v>写真</v>
          </cell>
          <cell r="D4045" t="str">
            <v>岸和田市中井町</v>
          </cell>
          <cell r="E4045">
            <v>83</v>
          </cell>
        </row>
        <row r="4046">
          <cell r="A4046" t="str">
            <v>H30</v>
          </cell>
          <cell r="B4046" t="str">
            <v>写真</v>
          </cell>
          <cell r="D4046" t="str">
            <v>岸和田市下松町</v>
          </cell>
          <cell r="E4046">
            <v>65</v>
          </cell>
        </row>
        <row r="4047">
          <cell r="A4047" t="str">
            <v>H30</v>
          </cell>
          <cell r="B4047" t="str">
            <v>写真</v>
          </cell>
          <cell r="D4047" t="str">
            <v>岸和田市流木町</v>
          </cell>
          <cell r="E4047">
            <v>81</v>
          </cell>
        </row>
        <row r="4048">
          <cell r="A4048" t="str">
            <v>H30</v>
          </cell>
          <cell r="B4048" t="str">
            <v>写真</v>
          </cell>
          <cell r="D4048" t="str">
            <v>岸和田市藤井町</v>
          </cell>
          <cell r="E4048">
            <v>72</v>
          </cell>
        </row>
        <row r="4049">
          <cell r="A4049" t="str">
            <v>H30</v>
          </cell>
          <cell r="B4049" t="str">
            <v>写真</v>
          </cell>
          <cell r="D4049" t="str">
            <v>岸和田市加守町</v>
          </cell>
          <cell r="E4049">
            <v>85</v>
          </cell>
        </row>
        <row r="4050">
          <cell r="A4050" t="str">
            <v>H30</v>
          </cell>
          <cell r="B4050" t="str">
            <v>写真</v>
          </cell>
          <cell r="D4050" t="str">
            <v>堺市南区鴨谷台</v>
          </cell>
          <cell r="E4050">
            <v>73</v>
          </cell>
        </row>
        <row r="4051">
          <cell r="A4051" t="str">
            <v>H30</v>
          </cell>
          <cell r="B4051" t="str">
            <v>写真</v>
          </cell>
          <cell r="D4051" t="str">
            <v>岸和田市下野町</v>
          </cell>
          <cell r="E4051">
            <v>82</v>
          </cell>
        </row>
        <row r="4052">
          <cell r="A4052" t="str">
            <v>H30</v>
          </cell>
          <cell r="B4052" t="str">
            <v>写真</v>
          </cell>
          <cell r="D4052" t="str">
            <v>和泉市光明台</v>
          </cell>
          <cell r="E4052">
            <v>85</v>
          </cell>
        </row>
        <row r="4053">
          <cell r="A4053" t="str">
            <v>H30</v>
          </cell>
          <cell r="B4053" t="str">
            <v>写真</v>
          </cell>
          <cell r="D4053" t="str">
            <v>岸和田市上松町</v>
          </cell>
          <cell r="E4053">
            <v>86</v>
          </cell>
        </row>
        <row r="4054">
          <cell r="A4054" t="str">
            <v>H30</v>
          </cell>
          <cell r="B4054" t="str">
            <v>写真</v>
          </cell>
          <cell r="D4054" t="str">
            <v>岸和田市東ヶ丘町</v>
          </cell>
          <cell r="E4054">
            <v>86</v>
          </cell>
        </row>
        <row r="4055">
          <cell r="A4055" t="str">
            <v>H30</v>
          </cell>
          <cell r="B4055" t="str">
            <v>写真</v>
          </cell>
          <cell r="D4055" t="str">
            <v>岸和田市並松町</v>
          </cell>
          <cell r="E4055">
            <v>68</v>
          </cell>
        </row>
        <row r="4056">
          <cell r="A4056" t="str">
            <v>H30</v>
          </cell>
          <cell r="B4056" t="str">
            <v>写真</v>
          </cell>
          <cell r="D4056" t="str">
            <v>岸和田市土生町</v>
          </cell>
          <cell r="E4056">
            <v>78</v>
          </cell>
        </row>
        <row r="4057">
          <cell r="A4057" t="str">
            <v>H30</v>
          </cell>
          <cell r="B4057" t="str">
            <v>写真</v>
          </cell>
          <cell r="D4057" t="str">
            <v>泉佐野市東佐野台</v>
          </cell>
          <cell r="E4057">
            <v>68</v>
          </cell>
        </row>
        <row r="4058">
          <cell r="A4058" t="str">
            <v>H30</v>
          </cell>
          <cell r="B4058" t="str">
            <v>写真</v>
          </cell>
          <cell r="D4058" t="str">
            <v>和泉市いぶき野</v>
          </cell>
          <cell r="E4058">
            <v>72</v>
          </cell>
        </row>
        <row r="4059">
          <cell r="A4059" t="str">
            <v>H30</v>
          </cell>
          <cell r="B4059" t="str">
            <v>写真</v>
          </cell>
          <cell r="D4059" t="str">
            <v>岸和田市土生町</v>
          </cell>
          <cell r="E4059">
            <v>82</v>
          </cell>
        </row>
        <row r="4060">
          <cell r="A4060" t="str">
            <v>H30</v>
          </cell>
          <cell r="B4060" t="str">
            <v>写真</v>
          </cell>
          <cell r="D4060" t="str">
            <v>岸和田市下野町</v>
          </cell>
          <cell r="E4060">
            <v>78</v>
          </cell>
        </row>
        <row r="4061">
          <cell r="A4061" t="str">
            <v>H30</v>
          </cell>
          <cell r="B4061" t="str">
            <v>写真</v>
          </cell>
          <cell r="D4061" t="str">
            <v>岸和田市上松町</v>
          </cell>
          <cell r="E4061">
            <v>80</v>
          </cell>
        </row>
        <row r="4062">
          <cell r="A4062" t="str">
            <v>H30</v>
          </cell>
          <cell r="B4062" t="str">
            <v>写真</v>
          </cell>
          <cell r="D4062" t="str">
            <v>岸和田市極楽寺町</v>
          </cell>
          <cell r="E4062">
            <v>63</v>
          </cell>
        </row>
        <row r="4063">
          <cell r="A4063" t="str">
            <v>H30</v>
          </cell>
          <cell r="B4063" t="str">
            <v>写真</v>
          </cell>
          <cell r="D4063" t="str">
            <v>岸和田市上松町</v>
          </cell>
          <cell r="E4063">
            <v>73</v>
          </cell>
        </row>
        <row r="4064">
          <cell r="A4064" t="str">
            <v>H30</v>
          </cell>
          <cell r="B4064" t="str">
            <v>写真</v>
          </cell>
          <cell r="D4064" t="str">
            <v>岸和田市春木南浜町</v>
          </cell>
          <cell r="E4064">
            <v>66</v>
          </cell>
        </row>
        <row r="4065">
          <cell r="A4065" t="str">
            <v>H30</v>
          </cell>
          <cell r="B4065" t="str">
            <v>写真</v>
          </cell>
          <cell r="D4065" t="str">
            <v>和泉市室堂町</v>
          </cell>
          <cell r="E4065">
            <v>80</v>
          </cell>
        </row>
        <row r="4066">
          <cell r="A4066" t="str">
            <v>H30</v>
          </cell>
          <cell r="B4066" t="str">
            <v>写真</v>
          </cell>
          <cell r="D4066" t="str">
            <v>岸和田市上町</v>
          </cell>
          <cell r="E4066">
            <v>71</v>
          </cell>
        </row>
        <row r="4067">
          <cell r="A4067" t="str">
            <v>H30</v>
          </cell>
          <cell r="B4067" t="str">
            <v>写真</v>
          </cell>
          <cell r="D4067" t="str">
            <v>阪南市光陽台</v>
          </cell>
          <cell r="E4067">
            <v>78</v>
          </cell>
        </row>
        <row r="4068">
          <cell r="A4068" t="str">
            <v>H30</v>
          </cell>
          <cell r="B4068" t="str">
            <v>写真</v>
          </cell>
          <cell r="D4068" t="str">
            <v>岸和田市畑町</v>
          </cell>
          <cell r="E4068">
            <v>81</v>
          </cell>
        </row>
        <row r="4069">
          <cell r="A4069" t="str">
            <v>H30</v>
          </cell>
          <cell r="B4069" t="str">
            <v>写真</v>
          </cell>
          <cell r="D4069" t="str">
            <v>岸和田市上松町</v>
          </cell>
          <cell r="E4069">
            <v>74</v>
          </cell>
        </row>
        <row r="4070">
          <cell r="A4070" t="str">
            <v>H30</v>
          </cell>
          <cell r="B4070" t="str">
            <v>写真</v>
          </cell>
          <cell r="D4070" t="str">
            <v>岸和田市上松町</v>
          </cell>
          <cell r="E4070">
            <v>83</v>
          </cell>
        </row>
        <row r="4071">
          <cell r="A4071" t="str">
            <v>H30</v>
          </cell>
          <cell r="B4071" t="str">
            <v>写真</v>
          </cell>
          <cell r="D4071" t="str">
            <v>岸和田市土生町</v>
          </cell>
          <cell r="E4071">
            <v>73</v>
          </cell>
        </row>
        <row r="4072">
          <cell r="A4072" t="str">
            <v>H30</v>
          </cell>
          <cell r="B4072" t="str">
            <v>写真</v>
          </cell>
          <cell r="D4072" t="str">
            <v>大阪市福島区鷺洲</v>
          </cell>
          <cell r="E4072">
            <v>79</v>
          </cell>
        </row>
        <row r="4073">
          <cell r="A4073" t="str">
            <v>H30</v>
          </cell>
          <cell r="B4073" t="str">
            <v>写真</v>
          </cell>
          <cell r="D4073" t="str">
            <v>岸和田市東ヶ丘町</v>
          </cell>
          <cell r="E4073">
            <v>78</v>
          </cell>
        </row>
        <row r="4074">
          <cell r="A4074" t="str">
            <v>H30</v>
          </cell>
          <cell r="B4074" t="str">
            <v>写真</v>
          </cell>
          <cell r="D4074" t="str">
            <v>貝塚市三ツ松</v>
          </cell>
          <cell r="E4074">
            <v>77</v>
          </cell>
        </row>
        <row r="4075">
          <cell r="A4075" t="str">
            <v>H30</v>
          </cell>
          <cell r="B4075" t="str">
            <v>写真</v>
          </cell>
          <cell r="D4075" t="str">
            <v>岸和田市下松町</v>
          </cell>
          <cell r="E4075">
            <v>64</v>
          </cell>
        </row>
        <row r="4076">
          <cell r="A4076" t="str">
            <v>H30</v>
          </cell>
          <cell r="B4076" t="str">
            <v>写真</v>
          </cell>
          <cell r="D4076" t="str">
            <v>堺市西区鳳南町</v>
          </cell>
          <cell r="E4076">
            <v>76</v>
          </cell>
        </row>
        <row r="4077">
          <cell r="A4077" t="str">
            <v>H30</v>
          </cell>
          <cell r="B4077" t="str">
            <v>写真</v>
          </cell>
          <cell r="D4077" t="str">
            <v>貝塚市津田南町</v>
          </cell>
          <cell r="E4077">
            <v>70</v>
          </cell>
        </row>
        <row r="4078">
          <cell r="A4078" t="str">
            <v>H30</v>
          </cell>
          <cell r="B4078" t="str">
            <v>写真</v>
          </cell>
          <cell r="D4078" t="str">
            <v>貝塚市海塚</v>
          </cell>
          <cell r="E4078">
            <v>63</v>
          </cell>
        </row>
        <row r="4079">
          <cell r="A4079" t="str">
            <v>H30</v>
          </cell>
          <cell r="B4079" t="str">
            <v>写真</v>
          </cell>
          <cell r="D4079" t="str">
            <v>岸和田市畑町</v>
          </cell>
          <cell r="E4079">
            <v>82</v>
          </cell>
        </row>
        <row r="4080">
          <cell r="A4080" t="str">
            <v>H30</v>
          </cell>
          <cell r="B4080" t="str">
            <v>写真</v>
          </cell>
          <cell r="D4080" t="str">
            <v>泉南郡熊取町長池</v>
          </cell>
          <cell r="E4080">
            <v>78</v>
          </cell>
        </row>
        <row r="4081">
          <cell r="A4081" t="str">
            <v>H30</v>
          </cell>
          <cell r="B4081" t="str">
            <v>写真</v>
          </cell>
          <cell r="D4081" t="str">
            <v>阪南市黒田</v>
          </cell>
          <cell r="E4081">
            <v>55</v>
          </cell>
        </row>
        <row r="4082">
          <cell r="A4082" t="str">
            <v>H30</v>
          </cell>
          <cell r="B4082" t="str">
            <v>写真</v>
          </cell>
          <cell r="D4082" t="str">
            <v>岸和田市南上町</v>
          </cell>
          <cell r="E4082">
            <v>58</v>
          </cell>
        </row>
        <row r="4083">
          <cell r="A4083" t="str">
            <v>H30</v>
          </cell>
          <cell r="B4083" t="str">
            <v>写真</v>
          </cell>
          <cell r="D4083" t="str">
            <v>岸和田市岸城町</v>
          </cell>
          <cell r="E4083">
            <v>56</v>
          </cell>
        </row>
        <row r="4084">
          <cell r="A4084" t="str">
            <v>H30</v>
          </cell>
          <cell r="B4084" t="str">
            <v>写真</v>
          </cell>
          <cell r="D4084" t="str">
            <v>岸和田市土生町</v>
          </cell>
          <cell r="E4084">
            <v>71</v>
          </cell>
        </row>
        <row r="4085">
          <cell r="A4085" t="str">
            <v>H30</v>
          </cell>
          <cell r="B4085" t="str">
            <v>写真</v>
          </cell>
          <cell r="D4085" t="str">
            <v>泉佐野市日根野</v>
          </cell>
          <cell r="E4085">
            <v>74</v>
          </cell>
        </row>
        <row r="4086">
          <cell r="A4086" t="str">
            <v>H30</v>
          </cell>
          <cell r="B4086" t="str">
            <v>写真</v>
          </cell>
          <cell r="D4086" t="str">
            <v>泉佐野市鶴原</v>
          </cell>
          <cell r="E4086">
            <v>75</v>
          </cell>
        </row>
        <row r="4087">
          <cell r="A4087" t="str">
            <v>H30</v>
          </cell>
          <cell r="B4087" t="str">
            <v>写真</v>
          </cell>
          <cell r="D4087" t="str">
            <v>阪南市箱の浦</v>
          </cell>
          <cell r="E4087">
            <v>76</v>
          </cell>
        </row>
        <row r="4088">
          <cell r="A4088" t="str">
            <v>H30</v>
          </cell>
          <cell r="B4088" t="str">
            <v>写真</v>
          </cell>
          <cell r="D4088" t="str">
            <v>岸和田市小松里町</v>
          </cell>
          <cell r="E4088">
            <v>68</v>
          </cell>
        </row>
        <row r="4089">
          <cell r="A4089" t="str">
            <v>H30</v>
          </cell>
          <cell r="B4089" t="str">
            <v>写真</v>
          </cell>
          <cell r="D4089" t="str">
            <v>阪南市自然田</v>
          </cell>
          <cell r="E4089">
            <v>73</v>
          </cell>
        </row>
        <row r="4090">
          <cell r="A4090" t="str">
            <v>H30</v>
          </cell>
          <cell r="B4090" t="str">
            <v>写真</v>
          </cell>
          <cell r="D4090" t="str">
            <v>貝塚市畠中</v>
          </cell>
          <cell r="E4090">
            <v>77</v>
          </cell>
        </row>
        <row r="4091">
          <cell r="A4091" t="str">
            <v>H30</v>
          </cell>
          <cell r="B4091" t="str">
            <v>写真</v>
          </cell>
          <cell r="D4091" t="str">
            <v>泉佐野市湊</v>
          </cell>
          <cell r="E4091">
            <v>65</v>
          </cell>
        </row>
        <row r="4092">
          <cell r="A4092" t="str">
            <v>H30</v>
          </cell>
          <cell r="B4092" t="str">
            <v>写真</v>
          </cell>
          <cell r="D4092" t="str">
            <v>泉佐野市上瓦屋</v>
          </cell>
          <cell r="E4092">
            <v>70</v>
          </cell>
        </row>
        <row r="4093">
          <cell r="A4093" t="str">
            <v>H30</v>
          </cell>
          <cell r="B4093" t="str">
            <v>写真</v>
          </cell>
          <cell r="D4093" t="str">
            <v>岸和田市下野町</v>
          </cell>
          <cell r="E4093">
            <v>72</v>
          </cell>
        </row>
        <row r="4094">
          <cell r="A4094" t="str">
            <v>H30</v>
          </cell>
          <cell r="B4094" t="str">
            <v>写真</v>
          </cell>
          <cell r="D4094" t="str">
            <v>岸和田市加守町</v>
          </cell>
          <cell r="E4094">
            <v>67</v>
          </cell>
        </row>
        <row r="4095">
          <cell r="A4095" t="str">
            <v>H30</v>
          </cell>
          <cell r="B4095" t="str">
            <v>写真</v>
          </cell>
          <cell r="D4095" t="str">
            <v>泉大津市二田町</v>
          </cell>
          <cell r="E4095">
            <v>76</v>
          </cell>
        </row>
        <row r="4096">
          <cell r="A4096" t="str">
            <v>H30</v>
          </cell>
          <cell r="B4096" t="str">
            <v>写真</v>
          </cell>
          <cell r="D4096" t="str">
            <v>泉佐野市上瓦屋</v>
          </cell>
          <cell r="E4096">
            <v>75</v>
          </cell>
        </row>
        <row r="4097">
          <cell r="A4097" t="str">
            <v>H30</v>
          </cell>
          <cell r="B4097" t="str">
            <v>写真</v>
          </cell>
          <cell r="D4097" t="str">
            <v>岸和田市野田町</v>
          </cell>
          <cell r="E4097">
            <v>79</v>
          </cell>
        </row>
        <row r="4098">
          <cell r="A4098" t="str">
            <v>H30</v>
          </cell>
          <cell r="B4098" t="str">
            <v>写真</v>
          </cell>
          <cell r="D4098" t="str">
            <v>泉南郡熊取町美熊台</v>
          </cell>
          <cell r="E4098">
            <v>70</v>
          </cell>
        </row>
        <row r="4099">
          <cell r="A4099" t="str">
            <v>H30</v>
          </cell>
          <cell r="B4099" t="str">
            <v>写真</v>
          </cell>
          <cell r="D4099" t="str">
            <v>泉南郡熊取町山の手台</v>
          </cell>
          <cell r="E4099">
            <v>70</v>
          </cell>
        </row>
        <row r="4100">
          <cell r="A4100" t="str">
            <v>H30</v>
          </cell>
          <cell r="B4100" t="str">
            <v>写真</v>
          </cell>
          <cell r="D4100" t="str">
            <v>泉佐野市下瓦屋</v>
          </cell>
          <cell r="E4100">
            <v>77</v>
          </cell>
        </row>
        <row r="4101">
          <cell r="A4101" t="str">
            <v>H30</v>
          </cell>
          <cell r="B4101" t="str">
            <v>写真</v>
          </cell>
          <cell r="D4101" t="str">
            <v>岸和田市小松里町</v>
          </cell>
          <cell r="E4101">
            <v>70</v>
          </cell>
        </row>
        <row r="4102">
          <cell r="A4102" t="str">
            <v>H30</v>
          </cell>
          <cell r="B4102" t="str">
            <v>写真</v>
          </cell>
          <cell r="D4102" t="str">
            <v>泉佐野市笠松</v>
          </cell>
          <cell r="E4102">
            <v>74</v>
          </cell>
        </row>
        <row r="4103">
          <cell r="A4103" t="str">
            <v>H30</v>
          </cell>
          <cell r="B4103" t="str">
            <v>写真</v>
          </cell>
          <cell r="D4103" t="str">
            <v>岸和田市稲葉町</v>
          </cell>
          <cell r="E4103">
            <v>75</v>
          </cell>
        </row>
        <row r="4104">
          <cell r="A4104" t="str">
            <v>H30</v>
          </cell>
          <cell r="B4104" t="str">
            <v>写真</v>
          </cell>
          <cell r="D4104" t="str">
            <v>和泉市のぞみ野</v>
          </cell>
          <cell r="E4104">
            <v>81</v>
          </cell>
        </row>
        <row r="4105">
          <cell r="A4105" t="str">
            <v>H30</v>
          </cell>
          <cell r="B4105" t="str">
            <v>写真</v>
          </cell>
          <cell r="D4105" t="str">
            <v>和泉市いぶき野</v>
          </cell>
          <cell r="E4105">
            <v>79</v>
          </cell>
        </row>
        <row r="4106">
          <cell r="A4106" t="str">
            <v>H30</v>
          </cell>
          <cell r="B4106" t="str">
            <v>写真</v>
          </cell>
          <cell r="D4106" t="str">
            <v>岸和田市下松町</v>
          </cell>
          <cell r="E4106">
            <v>67</v>
          </cell>
        </row>
        <row r="4107">
          <cell r="A4107" t="str">
            <v>H30</v>
          </cell>
          <cell r="B4107" t="str">
            <v>写真</v>
          </cell>
          <cell r="D4107" t="str">
            <v>泉南郡熊取町希望が丘</v>
          </cell>
          <cell r="E4107">
            <v>74</v>
          </cell>
        </row>
        <row r="4108">
          <cell r="A4108" t="str">
            <v>H30</v>
          </cell>
          <cell r="B4108" t="str">
            <v>写真</v>
          </cell>
          <cell r="D4108" t="str">
            <v>岸和田市東ヶ丘町</v>
          </cell>
          <cell r="E4108">
            <v>85</v>
          </cell>
        </row>
        <row r="4109">
          <cell r="A4109" t="str">
            <v>H30</v>
          </cell>
          <cell r="B4109" t="str">
            <v>写真</v>
          </cell>
          <cell r="D4109" t="str">
            <v>泉南郡熊取町希望が丘</v>
          </cell>
          <cell r="E4109">
            <v>73</v>
          </cell>
        </row>
        <row r="4110">
          <cell r="A4110" t="str">
            <v>H30</v>
          </cell>
          <cell r="B4110" t="str">
            <v>写真</v>
          </cell>
          <cell r="D4110" t="str">
            <v>岸和田市東ヶ丘町</v>
          </cell>
          <cell r="E4110">
            <v>84</v>
          </cell>
        </row>
        <row r="4111">
          <cell r="A4111" t="str">
            <v>H30</v>
          </cell>
          <cell r="B4111" t="str">
            <v>写真</v>
          </cell>
          <cell r="D4111" t="str">
            <v>和泉市いぶき野</v>
          </cell>
          <cell r="E4111">
            <v>58</v>
          </cell>
        </row>
        <row r="4112">
          <cell r="A4112" t="str">
            <v>H30</v>
          </cell>
          <cell r="B4112" t="str">
            <v>写真</v>
          </cell>
          <cell r="D4112" t="str">
            <v>岸和田市南町</v>
          </cell>
          <cell r="E4112">
            <v>75</v>
          </cell>
        </row>
        <row r="4113">
          <cell r="A4113" t="str">
            <v>H30</v>
          </cell>
          <cell r="B4113" t="str">
            <v>写真</v>
          </cell>
          <cell r="D4113" t="str">
            <v>岸和田市上松町</v>
          </cell>
          <cell r="E4113">
            <v>73</v>
          </cell>
        </row>
        <row r="4114">
          <cell r="A4114" t="str">
            <v>H30</v>
          </cell>
          <cell r="B4114" t="str">
            <v>写真</v>
          </cell>
          <cell r="D4114" t="str">
            <v>岸和田市加守町</v>
          </cell>
          <cell r="E4114">
            <v>73</v>
          </cell>
        </row>
        <row r="4115">
          <cell r="A4115" t="str">
            <v>H30</v>
          </cell>
          <cell r="B4115" t="str">
            <v>写真</v>
          </cell>
          <cell r="D4115" t="str">
            <v>泉佐野市笠松</v>
          </cell>
          <cell r="E4115">
            <v>74</v>
          </cell>
        </row>
        <row r="4116">
          <cell r="A4116" t="str">
            <v>H30</v>
          </cell>
          <cell r="B4116" t="str">
            <v>写真</v>
          </cell>
          <cell r="D4116" t="str">
            <v>泉大津市なぎさ町</v>
          </cell>
          <cell r="E4116">
            <v>78</v>
          </cell>
        </row>
        <row r="4117">
          <cell r="A4117" t="str">
            <v>H30</v>
          </cell>
          <cell r="B4117" t="str">
            <v>写真</v>
          </cell>
          <cell r="D4117" t="str">
            <v>池田市天神</v>
          </cell>
          <cell r="E4117">
            <v>65</v>
          </cell>
        </row>
        <row r="4118">
          <cell r="A4118" t="str">
            <v>H30</v>
          </cell>
          <cell r="B4118" t="str">
            <v>写真</v>
          </cell>
          <cell r="D4118" t="str">
            <v>和泉市北田中町</v>
          </cell>
          <cell r="E4118">
            <v>79</v>
          </cell>
        </row>
        <row r="4119">
          <cell r="A4119" t="str">
            <v>H30</v>
          </cell>
          <cell r="B4119" t="str">
            <v>写真</v>
          </cell>
          <cell r="D4119" t="str">
            <v>岸和田市松風町</v>
          </cell>
          <cell r="E4119">
            <v>75</v>
          </cell>
        </row>
        <row r="4120">
          <cell r="A4120" t="str">
            <v>H30</v>
          </cell>
          <cell r="B4120" t="str">
            <v>写真</v>
          </cell>
          <cell r="D4120" t="str">
            <v>岸和田市春木北浜町</v>
          </cell>
          <cell r="E4120">
            <v>75</v>
          </cell>
        </row>
        <row r="4121">
          <cell r="A4121" t="str">
            <v>H30</v>
          </cell>
          <cell r="B4121" t="str">
            <v>写真</v>
          </cell>
          <cell r="D4121" t="str">
            <v>岸和田市上松町</v>
          </cell>
          <cell r="E4121">
            <v>85</v>
          </cell>
        </row>
        <row r="4122">
          <cell r="A4122" t="str">
            <v>H30</v>
          </cell>
          <cell r="B4122" t="str">
            <v>写真</v>
          </cell>
          <cell r="D4122" t="str">
            <v>岸和田市藤井町</v>
          </cell>
          <cell r="E4122">
            <v>67</v>
          </cell>
        </row>
        <row r="4123">
          <cell r="A4123" t="str">
            <v>H30</v>
          </cell>
          <cell r="B4123" t="str">
            <v>写真</v>
          </cell>
          <cell r="D4123" t="str">
            <v>貝塚市小瀬</v>
          </cell>
          <cell r="E4123">
            <v>71</v>
          </cell>
        </row>
        <row r="4124">
          <cell r="A4124" t="str">
            <v>H30</v>
          </cell>
          <cell r="B4124" t="str">
            <v>写真</v>
          </cell>
          <cell r="D4124" t="str">
            <v>貝塚市清児</v>
          </cell>
          <cell r="E4124">
            <v>68</v>
          </cell>
        </row>
        <row r="4125">
          <cell r="A4125" t="str">
            <v>H30</v>
          </cell>
          <cell r="B4125" t="str">
            <v>写真</v>
          </cell>
          <cell r="D4125" t="str">
            <v>貝塚市東山</v>
          </cell>
          <cell r="E4125">
            <v>37</v>
          </cell>
        </row>
        <row r="4126">
          <cell r="A4126" t="str">
            <v>H30</v>
          </cell>
          <cell r="B4126" t="str">
            <v>写真</v>
          </cell>
          <cell r="D4126" t="str">
            <v>岸和田市稲葉町</v>
          </cell>
          <cell r="E4126">
            <v>64</v>
          </cell>
        </row>
        <row r="4127">
          <cell r="A4127" t="str">
            <v>H30</v>
          </cell>
          <cell r="B4127" t="str">
            <v>写真</v>
          </cell>
          <cell r="D4127" t="str">
            <v>岸和田市稲葉町</v>
          </cell>
          <cell r="E4127">
            <v>68</v>
          </cell>
        </row>
        <row r="4128">
          <cell r="A4128" t="str">
            <v>H30</v>
          </cell>
          <cell r="B4128" t="str">
            <v>写真</v>
          </cell>
          <cell r="D4128" t="str">
            <v>岸和田市行遇町</v>
          </cell>
          <cell r="E4128">
            <v>66</v>
          </cell>
        </row>
        <row r="4129">
          <cell r="A4129" t="str">
            <v>H30</v>
          </cell>
          <cell r="B4129" t="str">
            <v>写真</v>
          </cell>
          <cell r="D4129" t="str">
            <v>岸和田市行遇町</v>
          </cell>
          <cell r="E4129">
            <v>64</v>
          </cell>
        </row>
        <row r="4130">
          <cell r="A4130" t="str">
            <v>H30</v>
          </cell>
          <cell r="B4130" t="str">
            <v>写真</v>
          </cell>
          <cell r="D4130" t="str">
            <v>岸和田市磯上町</v>
          </cell>
          <cell r="E4130">
            <v>72</v>
          </cell>
        </row>
        <row r="4131">
          <cell r="A4131" t="str">
            <v>H30</v>
          </cell>
          <cell r="B4131" t="str">
            <v>写真</v>
          </cell>
          <cell r="D4131" t="str">
            <v>和泉市光明台</v>
          </cell>
          <cell r="E4131">
            <v>80</v>
          </cell>
        </row>
        <row r="4132">
          <cell r="A4132" t="str">
            <v>H30</v>
          </cell>
          <cell r="B4132" t="str">
            <v>写真</v>
          </cell>
          <cell r="D4132" t="str">
            <v>和泉市弥生町</v>
          </cell>
          <cell r="E4132">
            <v>76</v>
          </cell>
        </row>
        <row r="4133">
          <cell r="A4133" t="str">
            <v>H30</v>
          </cell>
          <cell r="B4133" t="str">
            <v>写真</v>
          </cell>
          <cell r="D4133" t="str">
            <v>和泉市青葉台</v>
          </cell>
          <cell r="E4133">
            <v>66</v>
          </cell>
        </row>
        <row r="4134">
          <cell r="A4134" t="str">
            <v>H30</v>
          </cell>
          <cell r="B4134" t="str">
            <v>写真</v>
          </cell>
          <cell r="D4134" t="str">
            <v>和泉市光明台</v>
          </cell>
          <cell r="E4134">
            <v>81</v>
          </cell>
        </row>
        <row r="4135">
          <cell r="A4135" t="str">
            <v>H30</v>
          </cell>
          <cell r="B4135" t="str">
            <v>写真</v>
          </cell>
          <cell r="D4135" t="str">
            <v>和泉市のぞみ野</v>
          </cell>
          <cell r="E4135">
            <v>76</v>
          </cell>
        </row>
        <row r="4136">
          <cell r="A4136" t="str">
            <v>H30</v>
          </cell>
          <cell r="B4136" t="str">
            <v>写真</v>
          </cell>
          <cell r="D4136" t="str">
            <v>和泉市伏屋町</v>
          </cell>
          <cell r="E4136">
            <v>69</v>
          </cell>
        </row>
        <row r="4137">
          <cell r="A4137" t="str">
            <v>H30</v>
          </cell>
          <cell r="B4137" t="str">
            <v>写真</v>
          </cell>
          <cell r="D4137" t="str">
            <v>堺市南区新檜尾台</v>
          </cell>
          <cell r="E4137">
            <v>70</v>
          </cell>
        </row>
        <row r="4138">
          <cell r="A4138" t="str">
            <v>H30</v>
          </cell>
          <cell r="B4138" t="str">
            <v>写真</v>
          </cell>
          <cell r="D4138" t="str">
            <v>高石市綾園</v>
          </cell>
          <cell r="E4138">
            <v>74</v>
          </cell>
        </row>
        <row r="4139">
          <cell r="A4139" t="str">
            <v>H30</v>
          </cell>
          <cell r="B4139" t="str">
            <v>写真</v>
          </cell>
          <cell r="D4139" t="str">
            <v>堺市南区桃山台</v>
          </cell>
          <cell r="E4139">
            <v>70</v>
          </cell>
        </row>
        <row r="4140">
          <cell r="A4140" t="str">
            <v>H30</v>
          </cell>
          <cell r="B4140" t="str">
            <v>写真</v>
          </cell>
          <cell r="D4140" t="str">
            <v>泉南郡忠岡町忠岡南</v>
          </cell>
          <cell r="E4140">
            <v>65</v>
          </cell>
        </row>
        <row r="4141">
          <cell r="A4141" t="str">
            <v>H30</v>
          </cell>
          <cell r="B4141" t="str">
            <v>写真</v>
          </cell>
          <cell r="D4141" t="str">
            <v>岸和田市宮本町</v>
          </cell>
          <cell r="E4141">
            <v>60</v>
          </cell>
        </row>
        <row r="4142">
          <cell r="A4142" t="str">
            <v>H30</v>
          </cell>
          <cell r="B4142" t="str">
            <v>写真</v>
          </cell>
          <cell r="D4142" t="str">
            <v>奈良県天理市中町</v>
          </cell>
          <cell r="E4142">
            <v>60</v>
          </cell>
        </row>
        <row r="4143">
          <cell r="A4143" t="str">
            <v>H30</v>
          </cell>
          <cell r="B4143" t="str">
            <v>写真</v>
          </cell>
          <cell r="D4143" t="str">
            <v>兵庫県川辺郡猪名川町</v>
          </cell>
          <cell r="E4143">
            <v>72</v>
          </cell>
        </row>
        <row r="4144">
          <cell r="A4144" t="str">
            <v>H30</v>
          </cell>
          <cell r="B4144" t="str">
            <v>写真</v>
          </cell>
          <cell r="D4144" t="str">
            <v>岸和田市磯上町</v>
          </cell>
          <cell r="E4144">
            <v>70</v>
          </cell>
        </row>
        <row r="4145">
          <cell r="A4145" t="str">
            <v>H30</v>
          </cell>
          <cell r="B4145" t="str">
            <v>写真</v>
          </cell>
          <cell r="D4145" t="str">
            <v>岸和田市上松町</v>
          </cell>
          <cell r="E4145">
            <v>59</v>
          </cell>
        </row>
        <row r="4146">
          <cell r="A4146" t="str">
            <v>H30</v>
          </cell>
          <cell r="B4146" t="str">
            <v>写真</v>
          </cell>
          <cell r="D4146" t="str">
            <v>貝塚市王子</v>
          </cell>
          <cell r="E4146">
            <v>70</v>
          </cell>
        </row>
        <row r="4147">
          <cell r="A4147" t="str">
            <v>H30</v>
          </cell>
          <cell r="B4147" t="str">
            <v>写真</v>
          </cell>
          <cell r="D4147" t="str">
            <v>泉佐野市松風台</v>
          </cell>
          <cell r="E4147">
            <v>68</v>
          </cell>
        </row>
        <row r="4148">
          <cell r="A4148" t="str">
            <v>H30</v>
          </cell>
          <cell r="B4148" t="str">
            <v>写真</v>
          </cell>
          <cell r="D4148" t="str">
            <v>泉佐野市鶴原</v>
          </cell>
          <cell r="E4148">
            <v>72</v>
          </cell>
        </row>
        <row r="4149">
          <cell r="A4149" t="str">
            <v>H30</v>
          </cell>
          <cell r="B4149" t="str">
            <v>写真</v>
          </cell>
          <cell r="D4149" t="str">
            <v>泉佐野市土丸</v>
          </cell>
          <cell r="E4149">
            <v>69</v>
          </cell>
        </row>
        <row r="4150">
          <cell r="A4150" t="str">
            <v>H30</v>
          </cell>
          <cell r="B4150" t="str">
            <v>写真</v>
          </cell>
          <cell r="D4150" t="str">
            <v>泉佐野市南中安松</v>
          </cell>
          <cell r="E4150">
            <v>86</v>
          </cell>
        </row>
        <row r="4151">
          <cell r="A4151" t="str">
            <v>H30</v>
          </cell>
          <cell r="B4151" t="str">
            <v>写真</v>
          </cell>
          <cell r="D4151" t="str">
            <v>岸和田市春木宮本町</v>
          </cell>
          <cell r="E4151">
            <v>35</v>
          </cell>
        </row>
        <row r="4152">
          <cell r="A4152" t="str">
            <v>H30</v>
          </cell>
          <cell r="B4152" t="str">
            <v>写真</v>
          </cell>
          <cell r="D4152" t="str">
            <v>岸和田市上松町</v>
          </cell>
          <cell r="E4152">
            <v>59</v>
          </cell>
        </row>
        <row r="4153">
          <cell r="A4153" t="str">
            <v>H30</v>
          </cell>
          <cell r="B4153" t="str">
            <v>写真</v>
          </cell>
          <cell r="D4153" t="str">
            <v>岸和田市門前町</v>
          </cell>
          <cell r="E4153">
            <v>78</v>
          </cell>
        </row>
        <row r="4154">
          <cell r="A4154" t="str">
            <v>H30</v>
          </cell>
          <cell r="B4154" t="str">
            <v>写真</v>
          </cell>
          <cell r="D4154" t="str">
            <v>岸和田市上松町</v>
          </cell>
          <cell r="E4154">
            <v>74</v>
          </cell>
        </row>
        <row r="4155">
          <cell r="A4155" t="str">
            <v>H30</v>
          </cell>
          <cell r="B4155" t="str">
            <v>写真</v>
          </cell>
          <cell r="D4155" t="str">
            <v>泉南市樽井</v>
          </cell>
          <cell r="E4155">
            <v>73</v>
          </cell>
        </row>
        <row r="4156">
          <cell r="A4156" t="str">
            <v>H30</v>
          </cell>
          <cell r="B4156" t="str">
            <v>写真</v>
          </cell>
          <cell r="D4156" t="str">
            <v>和泉市和気町</v>
          </cell>
          <cell r="E4156">
            <v>76</v>
          </cell>
        </row>
        <row r="4157">
          <cell r="A4157" t="str">
            <v>H30</v>
          </cell>
          <cell r="B4157" t="str">
            <v>写真</v>
          </cell>
          <cell r="D4157" t="str">
            <v>岸和田市大工町</v>
          </cell>
          <cell r="E4157">
            <v>66</v>
          </cell>
        </row>
        <row r="4158">
          <cell r="A4158" t="str">
            <v>H30</v>
          </cell>
          <cell r="B4158" t="str">
            <v>写真</v>
          </cell>
          <cell r="D4158" t="str">
            <v>岸和田市山直中町</v>
          </cell>
          <cell r="E4158">
            <v>76</v>
          </cell>
        </row>
        <row r="4159">
          <cell r="A4159" t="str">
            <v>H30</v>
          </cell>
          <cell r="B4159" t="str">
            <v>写真</v>
          </cell>
          <cell r="D4159" t="str">
            <v>岸和田市岡山町</v>
          </cell>
          <cell r="E4159">
            <v>56</v>
          </cell>
        </row>
        <row r="4160">
          <cell r="A4160" t="str">
            <v>H30</v>
          </cell>
          <cell r="B4160" t="str">
            <v>写真</v>
          </cell>
          <cell r="D4160" t="str">
            <v>泉佐野市日根野</v>
          </cell>
          <cell r="E4160">
            <v>67</v>
          </cell>
        </row>
        <row r="4161">
          <cell r="A4161" t="str">
            <v>H30</v>
          </cell>
          <cell r="B4161" t="str">
            <v>写真</v>
          </cell>
          <cell r="D4161" t="str">
            <v>泉南郡熊取町大久保南</v>
          </cell>
          <cell r="E4161">
            <v>73</v>
          </cell>
        </row>
        <row r="4162">
          <cell r="A4162" t="str">
            <v>H30</v>
          </cell>
          <cell r="B4162" t="str">
            <v>写真</v>
          </cell>
          <cell r="D4162" t="str">
            <v>堺市中区八田北町</v>
          </cell>
          <cell r="E4162">
            <v>85</v>
          </cell>
        </row>
        <row r="4163">
          <cell r="A4163" t="str">
            <v>H30</v>
          </cell>
          <cell r="B4163" t="str">
            <v>写真</v>
          </cell>
          <cell r="D4163" t="str">
            <v>岸和田市大町</v>
          </cell>
          <cell r="E4163">
            <v>41</v>
          </cell>
        </row>
        <row r="4164">
          <cell r="A4164" t="str">
            <v>H30</v>
          </cell>
          <cell r="B4164" t="str">
            <v>写真</v>
          </cell>
          <cell r="D4164" t="str">
            <v>岸和田市加守町</v>
          </cell>
          <cell r="E4164">
            <v>67</v>
          </cell>
        </row>
        <row r="4165">
          <cell r="A4165" t="str">
            <v>H30</v>
          </cell>
          <cell r="B4165" t="str">
            <v>写真</v>
          </cell>
          <cell r="D4165" t="str">
            <v>岸和田市積川町</v>
          </cell>
          <cell r="E4165">
            <v>70</v>
          </cell>
        </row>
        <row r="4166">
          <cell r="A4166" t="str">
            <v>H30</v>
          </cell>
          <cell r="B4166" t="str">
            <v>俳画</v>
          </cell>
          <cell r="D4166" t="str">
            <v>泉佐野市上之郷</v>
          </cell>
          <cell r="E4166">
            <v>53</v>
          </cell>
        </row>
        <row r="4167">
          <cell r="A4167" t="str">
            <v>H30</v>
          </cell>
          <cell r="B4167" t="str">
            <v>俳画</v>
          </cell>
          <cell r="D4167" t="str">
            <v>岸和田市別所町</v>
          </cell>
          <cell r="E4167">
            <v>81</v>
          </cell>
        </row>
        <row r="4168">
          <cell r="A4168" t="str">
            <v>H30</v>
          </cell>
          <cell r="B4168" t="str">
            <v>俳画</v>
          </cell>
          <cell r="D4168" t="str">
            <v>岸和田市土生町</v>
          </cell>
          <cell r="E4168">
            <v>80</v>
          </cell>
        </row>
        <row r="4169">
          <cell r="A4169" t="str">
            <v>H30</v>
          </cell>
          <cell r="B4169" t="str">
            <v>俳画</v>
          </cell>
          <cell r="D4169" t="str">
            <v>岸和田市八阪町</v>
          </cell>
          <cell r="E4169">
            <v>69</v>
          </cell>
        </row>
        <row r="4170">
          <cell r="A4170" t="str">
            <v>H30</v>
          </cell>
          <cell r="B4170" t="str">
            <v>俳画</v>
          </cell>
          <cell r="D4170" t="str">
            <v>和泉市尾井町</v>
          </cell>
          <cell r="E4170">
            <v>79</v>
          </cell>
        </row>
        <row r="4171">
          <cell r="A4171" t="str">
            <v>H30</v>
          </cell>
          <cell r="B4171" t="str">
            <v>俳画</v>
          </cell>
          <cell r="D4171" t="str">
            <v>高石市取石</v>
          </cell>
          <cell r="E4171">
            <v>72</v>
          </cell>
        </row>
        <row r="4172">
          <cell r="A4172" t="str">
            <v>H30</v>
          </cell>
          <cell r="B4172" t="str">
            <v>俳画</v>
          </cell>
          <cell r="D4172" t="str">
            <v>岸和田市池尻町</v>
          </cell>
          <cell r="E4172">
            <v>74</v>
          </cell>
        </row>
        <row r="4173">
          <cell r="A4173" t="str">
            <v>H30</v>
          </cell>
          <cell r="B4173" t="str">
            <v>俳画</v>
          </cell>
          <cell r="D4173" t="str">
            <v>岸和田市藤井町</v>
          </cell>
          <cell r="E4173">
            <v>71</v>
          </cell>
        </row>
        <row r="4174">
          <cell r="A4174" t="str">
            <v>H30</v>
          </cell>
          <cell r="B4174" t="str">
            <v>俳画</v>
          </cell>
          <cell r="D4174" t="str">
            <v>泉大津市松之浜町</v>
          </cell>
          <cell r="E4174">
            <v>79</v>
          </cell>
        </row>
        <row r="4175">
          <cell r="A4175" t="str">
            <v>H30</v>
          </cell>
          <cell r="B4175" t="str">
            <v>俳画</v>
          </cell>
          <cell r="D4175" t="str">
            <v>泉南市信達岡中</v>
          </cell>
          <cell r="E4175">
            <v>54</v>
          </cell>
        </row>
        <row r="4176">
          <cell r="A4176" t="str">
            <v>H30</v>
          </cell>
          <cell r="B4176" t="str">
            <v>俳画</v>
          </cell>
          <cell r="D4176" t="str">
            <v>泉佐野市高松東</v>
          </cell>
          <cell r="E4176">
            <v>72</v>
          </cell>
        </row>
        <row r="4177">
          <cell r="A4177" t="str">
            <v>H30</v>
          </cell>
          <cell r="B4177" t="str">
            <v>俳画</v>
          </cell>
          <cell r="D4177" t="str">
            <v>泉佐野市新町</v>
          </cell>
          <cell r="E4177">
            <v>71</v>
          </cell>
        </row>
        <row r="4178">
          <cell r="A4178" t="str">
            <v>H30</v>
          </cell>
          <cell r="B4178" t="str">
            <v>俳画</v>
          </cell>
          <cell r="D4178" t="str">
            <v>泉佐野市本町</v>
          </cell>
          <cell r="E4178">
            <v>83</v>
          </cell>
        </row>
        <row r="4179">
          <cell r="A4179" t="str">
            <v>H30</v>
          </cell>
          <cell r="B4179" t="str">
            <v>俳画</v>
          </cell>
          <cell r="D4179" t="str">
            <v>泉佐野市若宮町</v>
          </cell>
          <cell r="E4179">
            <v>76</v>
          </cell>
        </row>
        <row r="4180">
          <cell r="A4180" t="str">
            <v>H30</v>
          </cell>
          <cell r="B4180" t="str">
            <v>俳画</v>
          </cell>
          <cell r="D4180" t="str">
            <v>泉佐野市高松東</v>
          </cell>
          <cell r="E4180">
            <v>70</v>
          </cell>
        </row>
        <row r="4181">
          <cell r="A4181" t="str">
            <v>H30</v>
          </cell>
          <cell r="B4181" t="str">
            <v>俳画</v>
          </cell>
          <cell r="D4181" t="str">
            <v>泉佐野市市場西</v>
          </cell>
          <cell r="E4181">
            <v>84</v>
          </cell>
        </row>
        <row r="4182">
          <cell r="A4182" t="str">
            <v>H30</v>
          </cell>
          <cell r="B4182" t="str">
            <v>俳画</v>
          </cell>
          <cell r="D4182" t="str">
            <v>泉佐野市高松東</v>
          </cell>
          <cell r="E4182">
            <v>74</v>
          </cell>
        </row>
        <row r="4183">
          <cell r="A4183" t="str">
            <v>H30</v>
          </cell>
          <cell r="B4183" t="str">
            <v>俳画</v>
          </cell>
          <cell r="D4183" t="str">
            <v>岸和田市加守町</v>
          </cell>
          <cell r="E4183">
            <v>57</v>
          </cell>
        </row>
        <row r="4184">
          <cell r="A4184" t="str">
            <v>H30</v>
          </cell>
          <cell r="B4184" t="str">
            <v>俳画</v>
          </cell>
          <cell r="D4184" t="str">
            <v>岸和田市野田町</v>
          </cell>
          <cell r="E4184">
            <v>77</v>
          </cell>
        </row>
        <row r="4185">
          <cell r="A4185" t="str">
            <v>H30</v>
          </cell>
          <cell r="B4185" t="str">
            <v>俳画</v>
          </cell>
          <cell r="D4185" t="str">
            <v>岸和田市野田町</v>
          </cell>
          <cell r="E4185">
            <v>72</v>
          </cell>
        </row>
        <row r="4186">
          <cell r="A4186" t="str">
            <v>H30</v>
          </cell>
          <cell r="B4186" t="str">
            <v>俳画</v>
          </cell>
          <cell r="D4186" t="str">
            <v>岸和田市野田町</v>
          </cell>
          <cell r="E4186">
            <v>82</v>
          </cell>
        </row>
        <row r="4187">
          <cell r="A4187" t="str">
            <v>H30</v>
          </cell>
          <cell r="B4187" t="str">
            <v>俳画</v>
          </cell>
          <cell r="D4187" t="str">
            <v>岸和田市野田町</v>
          </cell>
          <cell r="E4187">
            <v>81</v>
          </cell>
        </row>
        <row r="4188">
          <cell r="A4188" t="str">
            <v>H30</v>
          </cell>
          <cell r="B4188" t="str">
            <v>俳画</v>
          </cell>
          <cell r="D4188" t="str">
            <v>岸和田市岡山町</v>
          </cell>
          <cell r="E4188">
            <v>55</v>
          </cell>
        </row>
        <row r="4189">
          <cell r="A4189" t="str">
            <v>H30</v>
          </cell>
          <cell r="B4189" t="str">
            <v>俳画</v>
          </cell>
          <cell r="D4189" t="str">
            <v>岸和田市額原町</v>
          </cell>
          <cell r="E4189">
            <v>86</v>
          </cell>
        </row>
        <row r="4190">
          <cell r="A4190" t="str">
            <v>H30</v>
          </cell>
          <cell r="B4190" t="str">
            <v>俳画</v>
          </cell>
          <cell r="D4190" t="str">
            <v>岸和田市下松町</v>
          </cell>
          <cell r="E4190">
            <v>76</v>
          </cell>
        </row>
        <row r="4191">
          <cell r="A4191" t="str">
            <v>H30</v>
          </cell>
          <cell r="B4191" t="str">
            <v>俳画</v>
          </cell>
          <cell r="D4191" t="str">
            <v>岸和田市岡山町</v>
          </cell>
          <cell r="E4191">
            <v>70</v>
          </cell>
        </row>
        <row r="4192">
          <cell r="A4192" t="str">
            <v>H30</v>
          </cell>
          <cell r="B4192" t="str">
            <v>俳画</v>
          </cell>
          <cell r="D4192" t="str">
            <v>岸和田市尾生町</v>
          </cell>
          <cell r="E4192">
            <v>65</v>
          </cell>
        </row>
        <row r="4193">
          <cell r="A4193" t="str">
            <v>H30</v>
          </cell>
          <cell r="B4193" t="str">
            <v>俳画</v>
          </cell>
          <cell r="D4193" t="str">
            <v>岸和田市岡山町</v>
          </cell>
          <cell r="E4193">
            <v>77</v>
          </cell>
        </row>
        <row r="4194">
          <cell r="A4194" t="str">
            <v>H30</v>
          </cell>
          <cell r="B4194" t="str">
            <v>俳画</v>
          </cell>
          <cell r="D4194" t="str">
            <v>岸和田市岡山町</v>
          </cell>
          <cell r="E4194">
            <v>59</v>
          </cell>
        </row>
        <row r="4195">
          <cell r="A4195" t="str">
            <v>H30</v>
          </cell>
          <cell r="B4195" t="str">
            <v>俳画</v>
          </cell>
          <cell r="D4195" t="str">
            <v>岸和田市今木町</v>
          </cell>
          <cell r="E4195">
            <v>74</v>
          </cell>
        </row>
        <row r="4196">
          <cell r="A4196" t="str">
            <v>H30</v>
          </cell>
          <cell r="B4196" t="str">
            <v>俳画</v>
          </cell>
          <cell r="D4196" t="str">
            <v>岸和田市東ヶ丘町</v>
          </cell>
          <cell r="E4196">
            <v>76</v>
          </cell>
        </row>
        <row r="4197">
          <cell r="A4197" t="str">
            <v>H30</v>
          </cell>
          <cell r="B4197" t="str">
            <v>俳画</v>
          </cell>
          <cell r="D4197" t="str">
            <v>貝塚市北町</v>
          </cell>
          <cell r="E4197">
            <v>80</v>
          </cell>
        </row>
        <row r="4198">
          <cell r="A4198" t="str">
            <v>H30</v>
          </cell>
          <cell r="B4198" t="str">
            <v>俳画</v>
          </cell>
          <cell r="D4198" t="str">
            <v>岸和田市宮本町</v>
          </cell>
          <cell r="E4198">
            <v>81</v>
          </cell>
        </row>
        <row r="4199">
          <cell r="A4199" t="str">
            <v>H31</v>
          </cell>
          <cell r="B4199" t="str">
            <v>洋画</v>
          </cell>
          <cell r="D4199" t="str">
            <v>泉南市新家</v>
          </cell>
          <cell r="E4199">
            <v>74</v>
          </cell>
        </row>
        <row r="4200">
          <cell r="A4200" t="str">
            <v>H31</v>
          </cell>
          <cell r="B4200" t="str">
            <v>洋画</v>
          </cell>
          <cell r="D4200" t="str">
            <v>貝塚市久保</v>
          </cell>
          <cell r="E4200">
            <v>66</v>
          </cell>
        </row>
        <row r="4201">
          <cell r="A4201" t="str">
            <v>H31</v>
          </cell>
          <cell r="B4201" t="str">
            <v>洋画</v>
          </cell>
          <cell r="D4201" t="str">
            <v>阪南市桑畑</v>
          </cell>
          <cell r="E4201">
            <v>67</v>
          </cell>
        </row>
        <row r="4202">
          <cell r="A4202" t="str">
            <v>H31</v>
          </cell>
          <cell r="B4202" t="str">
            <v>洋画</v>
          </cell>
          <cell r="D4202" t="str">
            <v>岸和田市西之内町</v>
          </cell>
          <cell r="E4202">
            <v>70</v>
          </cell>
        </row>
        <row r="4203">
          <cell r="A4203" t="str">
            <v>H31</v>
          </cell>
          <cell r="B4203" t="str">
            <v>洋画</v>
          </cell>
          <cell r="D4203" t="str">
            <v>泉大津市寿町</v>
          </cell>
          <cell r="E4203">
            <v>67</v>
          </cell>
        </row>
        <row r="4204">
          <cell r="A4204" t="str">
            <v>H31</v>
          </cell>
          <cell r="B4204" t="str">
            <v>洋画</v>
          </cell>
          <cell r="D4204" t="str">
            <v>岸和田市門前町</v>
          </cell>
          <cell r="E4204">
            <v>77</v>
          </cell>
        </row>
        <row r="4205">
          <cell r="A4205" t="str">
            <v>H31</v>
          </cell>
          <cell r="B4205" t="str">
            <v>洋画</v>
          </cell>
          <cell r="D4205" t="str">
            <v>和泉市上町</v>
          </cell>
          <cell r="E4205">
            <v>77</v>
          </cell>
        </row>
        <row r="4206">
          <cell r="A4206" t="str">
            <v>H31</v>
          </cell>
          <cell r="B4206" t="str">
            <v>洋画</v>
          </cell>
          <cell r="D4206" t="str">
            <v>岸和田市葛城町</v>
          </cell>
          <cell r="E4206">
            <v>86</v>
          </cell>
        </row>
        <row r="4207">
          <cell r="A4207" t="str">
            <v>H31</v>
          </cell>
          <cell r="B4207" t="str">
            <v>洋画</v>
          </cell>
          <cell r="D4207" t="str">
            <v>堺市西区浜寺南町</v>
          </cell>
          <cell r="E4207">
            <v>64</v>
          </cell>
        </row>
        <row r="4208">
          <cell r="A4208" t="str">
            <v>H31</v>
          </cell>
          <cell r="B4208" t="str">
            <v>洋画</v>
          </cell>
          <cell r="D4208" t="str">
            <v>阪南市舞</v>
          </cell>
          <cell r="E4208">
            <v>70</v>
          </cell>
        </row>
        <row r="4209">
          <cell r="A4209" t="str">
            <v>H31</v>
          </cell>
          <cell r="B4209" t="str">
            <v>洋画</v>
          </cell>
          <cell r="D4209" t="str">
            <v>岸和田市池尻町</v>
          </cell>
          <cell r="E4209">
            <v>71</v>
          </cell>
        </row>
        <row r="4210">
          <cell r="A4210" t="str">
            <v>H31</v>
          </cell>
          <cell r="B4210" t="str">
            <v>洋画</v>
          </cell>
          <cell r="D4210" t="str">
            <v>阪南市桃の木台</v>
          </cell>
          <cell r="E4210">
            <v>69</v>
          </cell>
        </row>
        <row r="4211">
          <cell r="A4211" t="str">
            <v>H31</v>
          </cell>
          <cell r="B4211" t="str">
            <v>洋画</v>
          </cell>
          <cell r="D4211" t="str">
            <v>阪南市光陽台</v>
          </cell>
          <cell r="E4211">
            <v>72</v>
          </cell>
        </row>
        <row r="4212">
          <cell r="A4212" t="str">
            <v>H31</v>
          </cell>
          <cell r="B4212" t="str">
            <v>洋画</v>
          </cell>
          <cell r="D4212" t="str">
            <v>阪南市自然田</v>
          </cell>
          <cell r="E4212">
            <v>80</v>
          </cell>
        </row>
        <row r="4213">
          <cell r="A4213" t="str">
            <v>H31</v>
          </cell>
          <cell r="B4213" t="str">
            <v>洋画</v>
          </cell>
          <cell r="D4213" t="str">
            <v>泉南郡熊取町山の手台</v>
          </cell>
          <cell r="E4213">
            <v>83</v>
          </cell>
        </row>
        <row r="4214">
          <cell r="A4214" t="str">
            <v>H31</v>
          </cell>
          <cell r="B4214" t="str">
            <v>洋画</v>
          </cell>
          <cell r="D4214" t="str">
            <v>岸和田市上松町</v>
          </cell>
          <cell r="E4214">
            <v>68</v>
          </cell>
        </row>
        <row r="4215">
          <cell r="A4215" t="str">
            <v>H31</v>
          </cell>
          <cell r="B4215" t="str">
            <v>洋画</v>
          </cell>
          <cell r="D4215" t="str">
            <v>泉南郡熊取町五月ヶ丘</v>
          </cell>
          <cell r="E4215">
            <v>74</v>
          </cell>
        </row>
        <row r="4216">
          <cell r="A4216" t="str">
            <v>H31</v>
          </cell>
          <cell r="B4216" t="str">
            <v>洋画</v>
          </cell>
          <cell r="D4216" t="str">
            <v>阪南市鳥取</v>
          </cell>
          <cell r="E4216">
            <v>68</v>
          </cell>
        </row>
        <row r="4217">
          <cell r="A4217" t="str">
            <v>H31</v>
          </cell>
          <cell r="B4217" t="str">
            <v>洋画</v>
          </cell>
          <cell r="D4217" t="str">
            <v>阪南市舞</v>
          </cell>
          <cell r="E4217">
            <v>79</v>
          </cell>
        </row>
        <row r="4218">
          <cell r="A4218" t="str">
            <v>H31</v>
          </cell>
          <cell r="B4218" t="str">
            <v>洋画</v>
          </cell>
          <cell r="D4218" t="str">
            <v>大阪市天王寺区四天王寺</v>
          </cell>
          <cell r="E4218">
            <v>74</v>
          </cell>
        </row>
        <row r="4219">
          <cell r="A4219" t="str">
            <v>H31</v>
          </cell>
          <cell r="B4219" t="str">
            <v>洋画</v>
          </cell>
          <cell r="D4219" t="str">
            <v>岸和田市土生滝町</v>
          </cell>
          <cell r="E4219">
            <v>64</v>
          </cell>
        </row>
        <row r="4220">
          <cell r="A4220" t="str">
            <v>H31</v>
          </cell>
          <cell r="B4220" t="str">
            <v>洋画</v>
          </cell>
          <cell r="D4220" t="str">
            <v>泉南市新家</v>
          </cell>
          <cell r="E4220">
            <v>72</v>
          </cell>
        </row>
        <row r="4221">
          <cell r="A4221" t="str">
            <v>H31</v>
          </cell>
          <cell r="B4221" t="str">
            <v>洋画</v>
          </cell>
          <cell r="D4221" t="str">
            <v>阪南市舞</v>
          </cell>
          <cell r="E4221">
            <v>69</v>
          </cell>
        </row>
        <row r="4222">
          <cell r="A4222" t="str">
            <v>H31</v>
          </cell>
          <cell r="B4222" t="str">
            <v>洋画</v>
          </cell>
          <cell r="D4222" t="str">
            <v>高石市取石</v>
          </cell>
          <cell r="E4222">
            <v>69</v>
          </cell>
        </row>
        <row r="4223">
          <cell r="A4223" t="str">
            <v>H31</v>
          </cell>
          <cell r="B4223" t="str">
            <v>洋画</v>
          </cell>
          <cell r="D4223" t="str">
            <v>岸和田市下松町</v>
          </cell>
          <cell r="E4223">
            <v>69</v>
          </cell>
        </row>
        <row r="4224">
          <cell r="A4224" t="str">
            <v>H31</v>
          </cell>
          <cell r="B4224" t="str">
            <v>洋画</v>
          </cell>
          <cell r="D4224" t="str">
            <v>岸和田市別所町</v>
          </cell>
          <cell r="E4224">
            <v>79</v>
          </cell>
        </row>
        <row r="4225">
          <cell r="A4225" t="str">
            <v>H31</v>
          </cell>
          <cell r="B4225" t="str">
            <v>洋画</v>
          </cell>
          <cell r="D4225" t="str">
            <v>岸和田市内畑町</v>
          </cell>
          <cell r="E4225">
            <v>70</v>
          </cell>
        </row>
        <row r="4226">
          <cell r="A4226" t="str">
            <v>H31</v>
          </cell>
          <cell r="B4226" t="str">
            <v>洋画</v>
          </cell>
          <cell r="D4226" t="str">
            <v>岸和田市上松町</v>
          </cell>
          <cell r="E4226">
            <v>78</v>
          </cell>
        </row>
        <row r="4227">
          <cell r="A4227" t="str">
            <v>H31</v>
          </cell>
          <cell r="B4227" t="str">
            <v>洋画</v>
          </cell>
          <cell r="D4227" t="str">
            <v>和泉市内田町</v>
          </cell>
          <cell r="E4227">
            <v>49</v>
          </cell>
        </row>
        <row r="4228">
          <cell r="A4228" t="str">
            <v>H31</v>
          </cell>
          <cell r="B4228" t="str">
            <v>洋画</v>
          </cell>
          <cell r="D4228" t="str">
            <v>泉大津市豊中</v>
          </cell>
          <cell r="E4228">
            <v>77</v>
          </cell>
        </row>
        <row r="4229">
          <cell r="A4229" t="str">
            <v>H31</v>
          </cell>
          <cell r="B4229" t="str">
            <v>洋画</v>
          </cell>
          <cell r="D4229" t="str">
            <v>岸和田市池尻町</v>
          </cell>
          <cell r="E4229">
            <v>79</v>
          </cell>
        </row>
        <row r="4230">
          <cell r="A4230" t="str">
            <v>H31</v>
          </cell>
          <cell r="B4230" t="str">
            <v>洋画</v>
          </cell>
          <cell r="D4230" t="str">
            <v>岸和田市東ヶ丘町</v>
          </cell>
          <cell r="E4230">
            <v>74</v>
          </cell>
        </row>
        <row r="4231">
          <cell r="A4231" t="str">
            <v>H31</v>
          </cell>
          <cell r="B4231" t="str">
            <v>洋画</v>
          </cell>
          <cell r="D4231" t="str">
            <v>岸和田市池尻町</v>
          </cell>
          <cell r="E4231">
            <v>76</v>
          </cell>
        </row>
        <row r="4232">
          <cell r="A4232" t="str">
            <v>H31</v>
          </cell>
          <cell r="B4232" t="str">
            <v>洋画</v>
          </cell>
          <cell r="D4232" t="str">
            <v>岸和田市下野町</v>
          </cell>
          <cell r="E4232">
            <v>67</v>
          </cell>
        </row>
        <row r="4233">
          <cell r="A4233" t="str">
            <v>H31</v>
          </cell>
          <cell r="B4233" t="str">
            <v>洋画</v>
          </cell>
          <cell r="D4233" t="str">
            <v>岸和田市東ヶ丘町</v>
          </cell>
          <cell r="E4233">
            <v>68</v>
          </cell>
        </row>
        <row r="4234">
          <cell r="A4234" t="str">
            <v>H31</v>
          </cell>
          <cell r="B4234" t="str">
            <v>洋画</v>
          </cell>
          <cell r="D4234" t="str">
            <v>泉南郡熊取町五門東</v>
          </cell>
          <cell r="E4234">
            <v>77</v>
          </cell>
        </row>
        <row r="4235">
          <cell r="A4235" t="str">
            <v>H31</v>
          </cell>
          <cell r="B4235" t="str">
            <v>洋画</v>
          </cell>
          <cell r="D4235" t="str">
            <v>岸和田市岡山町</v>
          </cell>
          <cell r="E4235">
            <v>55</v>
          </cell>
        </row>
        <row r="4236">
          <cell r="A4236" t="str">
            <v>H31</v>
          </cell>
          <cell r="B4236" t="str">
            <v>洋画</v>
          </cell>
          <cell r="D4236" t="str">
            <v>泉大津市末広町</v>
          </cell>
          <cell r="E4236">
            <v>72</v>
          </cell>
        </row>
        <row r="4237">
          <cell r="A4237" t="str">
            <v>H31</v>
          </cell>
          <cell r="B4237" t="str">
            <v>洋画</v>
          </cell>
          <cell r="D4237" t="str">
            <v>泉南郡熊取町山の手台</v>
          </cell>
          <cell r="E4237">
            <v>77</v>
          </cell>
        </row>
        <row r="4238">
          <cell r="A4238" t="str">
            <v>H31</v>
          </cell>
          <cell r="B4238" t="str">
            <v>洋画</v>
          </cell>
          <cell r="D4238" t="str">
            <v>和泉市いぶき野</v>
          </cell>
          <cell r="E4238">
            <v>74</v>
          </cell>
        </row>
        <row r="4239">
          <cell r="A4239" t="str">
            <v>H31</v>
          </cell>
          <cell r="B4239" t="str">
            <v>洋画</v>
          </cell>
          <cell r="D4239" t="str">
            <v>岸和田市荒木町</v>
          </cell>
          <cell r="E4239">
            <v>85</v>
          </cell>
        </row>
        <row r="4240">
          <cell r="A4240" t="str">
            <v>H31</v>
          </cell>
          <cell r="B4240" t="str">
            <v>洋画</v>
          </cell>
          <cell r="D4240" t="str">
            <v>阪南市光陽台</v>
          </cell>
          <cell r="E4240">
            <v>65</v>
          </cell>
        </row>
        <row r="4241">
          <cell r="A4241" t="str">
            <v>H31</v>
          </cell>
          <cell r="B4241" t="str">
            <v>洋画</v>
          </cell>
          <cell r="D4241" t="str">
            <v>岸和田市河合町</v>
          </cell>
          <cell r="E4241">
            <v>61</v>
          </cell>
        </row>
        <row r="4242">
          <cell r="A4242" t="str">
            <v>H31</v>
          </cell>
          <cell r="B4242" t="str">
            <v>洋画</v>
          </cell>
          <cell r="D4242" t="str">
            <v>岸和田市尾生町</v>
          </cell>
          <cell r="E4242">
            <v>74</v>
          </cell>
        </row>
        <row r="4243">
          <cell r="A4243" t="str">
            <v>H31</v>
          </cell>
          <cell r="B4243" t="str">
            <v>洋画</v>
          </cell>
          <cell r="D4243" t="str">
            <v>岸和田市下松町</v>
          </cell>
          <cell r="E4243">
            <v>69</v>
          </cell>
        </row>
        <row r="4244">
          <cell r="A4244" t="str">
            <v>H31</v>
          </cell>
          <cell r="B4244" t="str">
            <v>洋画</v>
          </cell>
          <cell r="D4244" t="str">
            <v>泉南市信達市場</v>
          </cell>
          <cell r="E4244">
            <v>76</v>
          </cell>
        </row>
        <row r="4245">
          <cell r="A4245" t="str">
            <v>H31</v>
          </cell>
          <cell r="B4245" t="str">
            <v>洋画</v>
          </cell>
          <cell r="D4245" t="str">
            <v>泉南郡熊取町山の手台</v>
          </cell>
          <cell r="E4245">
            <v>71</v>
          </cell>
        </row>
        <row r="4246">
          <cell r="A4246" t="str">
            <v>H31</v>
          </cell>
          <cell r="B4246" t="str">
            <v>洋画</v>
          </cell>
          <cell r="D4246" t="str">
            <v>阪南市舞</v>
          </cell>
          <cell r="E4246">
            <v>74</v>
          </cell>
        </row>
        <row r="4247">
          <cell r="A4247" t="str">
            <v>H31</v>
          </cell>
          <cell r="B4247" t="str">
            <v>洋画</v>
          </cell>
          <cell r="D4247" t="str">
            <v>岸和田市東ケ丘町</v>
          </cell>
          <cell r="E4247">
            <v>75</v>
          </cell>
        </row>
        <row r="4248">
          <cell r="A4248" t="str">
            <v>H31</v>
          </cell>
          <cell r="B4248" t="str">
            <v>洋画</v>
          </cell>
          <cell r="D4248" t="str">
            <v>和泉市伯太町</v>
          </cell>
          <cell r="E4248">
            <v>70</v>
          </cell>
        </row>
        <row r="4249">
          <cell r="A4249" t="str">
            <v>H31</v>
          </cell>
          <cell r="B4249" t="str">
            <v>洋画</v>
          </cell>
          <cell r="D4249" t="str">
            <v>岸和田市加守町</v>
          </cell>
          <cell r="E4249">
            <v>82</v>
          </cell>
        </row>
        <row r="4250">
          <cell r="A4250" t="str">
            <v>H31</v>
          </cell>
          <cell r="B4250" t="str">
            <v>洋画</v>
          </cell>
          <cell r="D4250" t="str">
            <v>岸和田市下野町</v>
          </cell>
          <cell r="E4250">
            <v>84</v>
          </cell>
        </row>
        <row r="4251">
          <cell r="A4251" t="str">
            <v>H31</v>
          </cell>
          <cell r="B4251" t="str">
            <v>洋画</v>
          </cell>
          <cell r="D4251" t="str">
            <v>泉北郡忠岡町忠岡東</v>
          </cell>
          <cell r="E4251">
            <v>76</v>
          </cell>
        </row>
        <row r="4252">
          <cell r="A4252" t="str">
            <v>H31</v>
          </cell>
          <cell r="B4252" t="str">
            <v>洋画</v>
          </cell>
          <cell r="D4252" t="str">
            <v>岸和田市稲葉町</v>
          </cell>
          <cell r="E4252">
            <v>70</v>
          </cell>
        </row>
        <row r="4253">
          <cell r="A4253" t="str">
            <v>H31</v>
          </cell>
          <cell r="B4253" t="str">
            <v>洋画</v>
          </cell>
          <cell r="D4253" t="str">
            <v>和泉市和気町</v>
          </cell>
          <cell r="E4253">
            <v>67</v>
          </cell>
        </row>
        <row r="4254">
          <cell r="A4254" t="str">
            <v>H31</v>
          </cell>
          <cell r="B4254" t="str">
            <v>洋画</v>
          </cell>
          <cell r="D4254" t="str">
            <v>泉北郡忠岡町忠岡中</v>
          </cell>
          <cell r="E4254">
            <v>77</v>
          </cell>
        </row>
        <row r="4255">
          <cell r="A4255" t="str">
            <v>H31</v>
          </cell>
          <cell r="B4255" t="str">
            <v>洋画</v>
          </cell>
          <cell r="D4255" t="str">
            <v>和泉市唐国町</v>
          </cell>
          <cell r="E4255">
            <v>79</v>
          </cell>
        </row>
        <row r="4256">
          <cell r="A4256" t="str">
            <v>H31</v>
          </cell>
          <cell r="B4256" t="str">
            <v>洋画</v>
          </cell>
          <cell r="D4256" t="str">
            <v>貝塚市久保</v>
          </cell>
          <cell r="E4256">
            <v>71</v>
          </cell>
        </row>
        <row r="4257">
          <cell r="A4257" t="str">
            <v>H31</v>
          </cell>
          <cell r="B4257" t="str">
            <v>洋画</v>
          </cell>
          <cell r="D4257" t="str">
            <v>岸和田市西之内町</v>
          </cell>
          <cell r="E4257">
            <v>82</v>
          </cell>
        </row>
        <row r="4258">
          <cell r="A4258" t="str">
            <v>H31</v>
          </cell>
          <cell r="B4258" t="str">
            <v>洋画</v>
          </cell>
          <cell r="D4258" t="str">
            <v>岸和田市加守町</v>
          </cell>
          <cell r="E4258">
            <v>82</v>
          </cell>
        </row>
        <row r="4259">
          <cell r="A4259" t="str">
            <v>H31</v>
          </cell>
          <cell r="B4259" t="str">
            <v>洋画</v>
          </cell>
          <cell r="D4259" t="str">
            <v>羽曳野市碓井</v>
          </cell>
          <cell r="E4259">
            <v>72</v>
          </cell>
        </row>
        <row r="4260">
          <cell r="A4260" t="str">
            <v>H31</v>
          </cell>
          <cell r="B4260" t="str">
            <v>洋画</v>
          </cell>
          <cell r="D4260" t="str">
            <v>岸和田市畑町</v>
          </cell>
          <cell r="E4260">
            <v>75</v>
          </cell>
        </row>
        <row r="4261">
          <cell r="A4261" t="str">
            <v>H31</v>
          </cell>
          <cell r="B4261" t="str">
            <v>洋画</v>
          </cell>
          <cell r="D4261" t="str">
            <v>泉大津市板原町</v>
          </cell>
          <cell r="E4261">
            <v>61</v>
          </cell>
        </row>
        <row r="4262">
          <cell r="A4262" t="str">
            <v>H31</v>
          </cell>
          <cell r="B4262" t="str">
            <v>洋画</v>
          </cell>
          <cell r="D4262" t="str">
            <v>泉大津市二田町</v>
          </cell>
          <cell r="E4262">
            <v>64</v>
          </cell>
        </row>
        <row r="4263">
          <cell r="A4263" t="str">
            <v>H31</v>
          </cell>
          <cell r="B4263" t="str">
            <v>洋画</v>
          </cell>
          <cell r="D4263" t="str">
            <v>泉南市信達市場</v>
          </cell>
          <cell r="E4263">
            <v>70</v>
          </cell>
        </row>
        <row r="4264">
          <cell r="A4264" t="str">
            <v>H31</v>
          </cell>
          <cell r="B4264" t="str">
            <v>洋画</v>
          </cell>
          <cell r="D4264" t="str">
            <v>岸和田市岡山町</v>
          </cell>
          <cell r="E4264">
            <v>68</v>
          </cell>
        </row>
        <row r="4265">
          <cell r="A4265" t="str">
            <v>H31</v>
          </cell>
          <cell r="B4265" t="str">
            <v>洋画</v>
          </cell>
          <cell r="D4265" t="str">
            <v>和泉市光明台</v>
          </cell>
          <cell r="E4265">
            <v>77</v>
          </cell>
        </row>
        <row r="4266">
          <cell r="A4266" t="str">
            <v>H31</v>
          </cell>
          <cell r="B4266" t="str">
            <v>洋画</v>
          </cell>
          <cell r="D4266" t="str">
            <v>泉大津市曽根町</v>
          </cell>
          <cell r="E4266">
            <v>65</v>
          </cell>
        </row>
        <row r="4267">
          <cell r="A4267" t="str">
            <v>H31</v>
          </cell>
          <cell r="B4267" t="str">
            <v>洋画</v>
          </cell>
          <cell r="D4267" t="str">
            <v>泉大津市森町</v>
          </cell>
          <cell r="E4267">
            <v>79</v>
          </cell>
        </row>
        <row r="4268">
          <cell r="A4268" t="str">
            <v>H31</v>
          </cell>
          <cell r="B4268" t="str">
            <v>洋画</v>
          </cell>
          <cell r="D4268" t="str">
            <v>岸和田市加守町</v>
          </cell>
          <cell r="E4268">
            <v>82</v>
          </cell>
        </row>
        <row r="4269">
          <cell r="A4269" t="str">
            <v>H31</v>
          </cell>
          <cell r="B4269" t="str">
            <v>洋画</v>
          </cell>
          <cell r="D4269" t="str">
            <v>阪南市さつき台</v>
          </cell>
          <cell r="E4269">
            <v>68</v>
          </cell>
        </row>
        <row r="4270">
          <cell r="A4270" t="str">
            <v>H31</v>
          </cell>
          <cell r="B4270" t="str">
            <v>洋画</v>
          </cell>
          <cell r="D4270" t="str">
            <v>岸和田市東ヶ丘町</v>
          </cell>
          <cell r="E4270">
            <v>68</v>
          </cell>
        </row>
        <row r="4271">
          <cell r="A4271" t="str">
            <v>H31</v>
          </cell>
          <cell r="B4271" t="str">
            <v>洋画</v>
          </cell>
          <cell r="D4271" t="str">
            <v>貝塚市石才</v>
          </cell>
          <cell r="E4271">
            <v>70</v>
          </cell>
        </row>
        <row r="4272">
          <cell r="A4272" t="str">
            <v>H31</v>
          </cell>
          <cell r="B4272" t="str">
            <v>洋画</v>
          </cell>
          <cell r="D4272" t="str">
            <v>岸和田市下池田町</v>
          </cell>
          <cell r="E4272">
            <v>78</v>
          </cell>
        </row>
        <row r="4273">
          <cell r="A4273" t="str">
            <v>H31</v>
          </cell>
          <cell r="B4273" t="str">
            <v>洋画</v>
          </cell>
          <cell r="D4273" t="str">
            <v>泉佐野市南中安松</v>
          </cell>
          <cell r="E4273">
            <v>65</v>
          </cell>
        </row>
        <row r="4274">
          <cell r="A4274" t="str">
            <v>H31</v>
          </cell>
          <cell r="B4274" t="str">
            <v>洋画</v>
          </cell>
          <cell r="D4274" t="str">
            <v>岸和田市摩湯町</v>
          </cell>
          <cell r="E4274">
            <v>72</v>
          </cell>
        </row>
        <row r="4275">
          <cell r="A4275" t="str">
            <v>H31</v>
          </cell>
          <cell r="B4275" t="str">
            <v>洋画</v>
          </cell>
          <cell r="D4275" t="str">
            <v>和泉市池上町</v>
          </cell>
          <cell r="E4275">
            <v>66</v>
          </cell>
        </row>
        <row r="4276">
          <cell r="A4276" t="str">
            <v>H31</v>
          </cell>
          <cell r="B4276" t="str">
            <v>洋画</v>
          </cell>
          <cell r="D4276" t="str">
            <v>岸和田市藤井町</v>
          </cell>
          <cell r="E4276">
            <v>65</v>
          </cell>
        </row>
        <row r="4277">
          <cell r="A4277" t="str">
            <v>H31</v>
          </cell>
          <cell r="B4277" t="str">
            <v>洋画</v>
          </cell>
          <cell r="D4277" t="str">
            <v>岸和田市上町</v>
          </cell>
          <cell r="E4277">
            <v>61</v>
          </cell>
        </row>
        <row r="4278">
          <cell r="A4278" t="str">
            <v>H31</v>
          </cell>
          <cell r="B4278" t="str">
            <v>洋画</v>
          </cell>
          <cell r="D4278" t="str">
            <v>岸和田市春木旭町</v>
          </cell>
          <cell r="E4278">
            <v>65</v>
          </cell>
        </row>
        <row r="4279">
          <cell r="A4279" t="str">
            <v>H31</v>
          </cell>
          <cell r="B4279" t="str">
            <v>写真</v>
          </cell>
          <cell r="D4279" t="str">
            <v>岸和田市葛城町</v>
          </cell>
          <cell r="E4279">
            <v>86</v>
          </cell>
        </row>
        <row r="4280">
          <cell r="A4280" t="str">
            <v>H31</v>
          </cell>
          <cell r="B4280" t="str">
            <v>写真</v>
          </cell>
          <cell r="D4280" t="str">
            <v>貝塚市麻生中</v>
          </cell>
          <cell r="E4280">
            <v>77</v>
          </cell>
        </row>
        <row r="4281">
          <cell r="A4281" t="str">
            <v>H31</v>
          </cell>
          <cell r="B4281" t="str">
            <v>写真</v>
          </cell>
          <cell r="D4281" t="str">
            <v>岸和田市土生町</v>
          </cell>
          <cell r="E4281">
            <v>83</v>
          </cell>
        </row>
        <row r="4282">
          <cell r="A4282" t="str">
            <v>H31</v>
          </cell>
          <cell r="B4282" t="str">
            <v>写真</v>
          </cell>
          <cell r="D4282" t="str">
            <v>岸和田市畑町</v>
          </cell>
          <cell r="E4282">
            <v>82</v>
          </cell>
        </row>
        <row r="4283">
          <cell r="A4283" t="str">
            <v>H31</v>
          </cell>
          <cell r="B4283" t="str">
            <v>写真</v>
          </cell>
          <cell r="D4283" t="str">
            <v>岸和田市春木大小路町</v>
          </cell>
          <cell r="E4283">
            <v>83</v>
          </cell>
        </row>
        <row r="4284">
          <cell r="A4284" t="str">
            <v>H31</v>
          </cell>
          <cell r="B4284" t="str">
            <v>写真</v>
          </cell>
          <cell r="D4284" t="str">
            <v>岸和田市野田町</v>
          </cell>
          <cell r="E4284">
            <v>80</v>
          </cell>
        </row>
        <row r="4285">
          <cell r="A4285" t="str">
            <v>H31</v>
          </cell>
          <cell r="B4285" t="str">
            <v>写真</v>
          </cell>
          <cell r="D4285" t="str">
            <v>泉南市樽井</v>
          </cell>
          <cell r="E4285">
            <v>74</v>
          </cell>
        </row>
        <row r="4286">
          <cell r="A4286" t="str">
            <v>H31</v>
          </cell>
          <cell r="B4286" t="str">
            <v>写真</v>
          </cell>
          <cell r="D4286" t="str">
            <v>岸和田市加守町</v>
          </cell>
          <cell r="E4286">
            <v>87</v>
          </cell>
        </row>
        <row r="4287">
          <cell r="A4287" t="str">
            <v>H31</v>
          </cell>
          <cell r="B4287" t="str">
            <v>写真</v>
          </cell>
          <cell r="D4287" t="str">
            <v>泉佐野市上瓦屋</v>
          </cell>
          <cell r="E4287">
            <v>76</v>
          </cell>
        </row>
        <row r="4288">
          <cell r="A4288" t="str">
            <v>H31</v>
          </cell>
          <cell r="B4288" t="str">
            <v>写真</v>
          </cell>
          <cell r="D4288" t="str">
            <v>岸和田市東ヶ丘町</v>
          </cell>
          <cell r="E4288">
            <v>79</v>
          </cell>
        </row>
        <row r="4289">
          <cell r="A4289" t="str">
            <v>H31</v>
          </cell>
          <cell r="B4289" t="str">
            <v>写真</v>
          </cell>
          <cell r="D4289" t="str">
            <v>兵庫県河辺郡猪名川町伏見台</v>
          </cell>
          <cell r="E4289">
            <v>73</v>
          </cell>
        </row>
        <row r="4290">
          <cell r="A4290" t="str">
            <v>H31</v>
          </cell>
          <cell r="B4290" t="str">
            <v>写真</v>
          </cell>
          <cell r="D4290" t="str">
            <v>奈良県天理市中町</v>
          </cell>
          <cell r="E4290">
            <v>61</v>
          </cell>
        </row>
        <row r="4291">
          <cell r="A4291" t="str">
            <v>H31</v>
          </cell>
          <cell r="B4291" t="str">
            <v>写真</v>
          </cell>
          <cell r="D4291" t="str">
            <v>泉佐野市湊</v>
          </cell>
          <cell r="E4291">
            <v>65</v>
          </cell>
        </row>
        <row r="4292">
          <cell r="A4292" t="str">
            <v>H31</v>
          </cell>
          <cell r="B4292" t="str">
            <v>写真</v>
          </cell>
          <cell r="D4292" t="str">
            <v>岸和田市上松町</v>
          </cell>
          <cell r="E4292">
            <v>86</v>
          </cell>
        </row>
        <row r="4293">
          <cell r="A4293" t="str">
            <v>H31</v>
          </cell>
          <cell r="B4293" t="str">
            <v>写真</v>
          </cell>
          <cell r="D4293" t="str">
            <v>阪南市箱の浦</v>
          </cell>
          <cell r="E4293">
            <v>76</v>
          </cell>
        </row>
        <row r="4294">
          <cell r="A4294" t="str">
            <v>H31</v>
          </cell>
          <cell r="B4294" t="str">
            <v>写真</v>
          </cell>
          <cell r="D4294" t="str">
            <v>阪南市自然田</v>
          </cell>
          <cell r="E4294">
            <v>74</v>
          </cell>
        </row>
        <row r="4295">
          <cell r="A4295" t="str">
            <v>H31</v>
          </cell>
          <cell r="B4295" t="str">
            <v>写真</v>
          </cell>
          <cell r="D4295" t="str">
            <v>岸和田市藤井町</v>
          </cell>
          <cell r="E4295">
            <v>72</v>
          </cell>
        </row>
        <row r="4296">
          <cell r="A4296" t="str">
            <v>H31</v>
          </cell>
          <cell r="B4296" t="str">
            <v>写真</v>
          </cell>
          <cell r="D4296" t="str">
            <v>岸和田市春木南浜町</v>
          </cell>
          <cell r="E4296">
            <v>67</v>
          </cell>
        </row>
        <row r="4297">
          <cell r="A4297" t="str">
            <v>H31</v>
          </cell>
          <cell r="B4297" t="str">
            <v>写真</v>
          </cell>
          <cell r="D4297" t="str">
            <v>貝塚市福田</v>
          </cell>
          <cell r="E4297">
            <v>78</v>
          </cell>
        </row>
        <row r="4298">
          <cell r="A4298" t="str">
            <v>H31</v>
          </cell>
          <cell r="B4298" t="str">
            <v>写真</v>
          </cell>
          <cell r="D4298" t="str">
            <v>岸和田市上松町</v>
          </cell>
          <cell r="E4298">
            <v>81</v>
          </cell>
        </row>
        <row r="4299">
          <cell r="A4299" t="str">
            <v>H31</v>
          </cell>
          <cell r="B4299" t="str">
            <v>写真</v>
          </cell>
          <cell r="D4299" t="str">
            <v>岸和田市上松町</v>
          </cell>
          <cell r="E4299">
            <v>74</v>
          </cell>
        </row>
        <row r="4300">
          <cell r="A4300" t="str">
            <v>H31</v>
          </cell>
          <cell r="B4300" t="str">
            <v>写真</v>
          </cell>
          <cell r="D4300" t="str">
            <v>泉大津市要池住宅</v>
          </cell>
          <cell r="E4300">
            <v>77</v>
          </cell>
        </row>
        <row r="4301">
          <cell r="A4301" t="str">
            <v>H31</v>
          </cell>
          <cell r="B4301" t="str">
            <v>写真</v>
          </cell>
          <cell r="D4301" t="str">
            <v>岸和田市東ケ丘町</v>
          </cell>
          <cell r="E4301">
            <v>88</v>
          </cell>
        </row>
        <row r="4302">
          <cell r="A4302" t="str">
            <v>H31</v>
          </cell>
          <cell r="B4302" t="str">
            <v>写真</v>
          </cell>
          <cell r="D4302" t="str">
            <v>泉北郡忠岡町忠岡南</v>
          </cell>
          <cell r="E4302">
            <v>66</v>
          </cell>
        </row>
        <row r="4303">
          <cell r="A4303" t="str">
            <v>H31</v>
          </cell>
          <cell r="B4303" t="str">
            <v>写真</v>
          </cell>
          <cell r="D4303" t="str">
            <v>岸和田市春木北浜町</v>
          </cell>
          <cell r="E4303">
            <v>74</v>
          </cell>
        </row>
        <row r="4304">
          <cell r="A4304" t="str">
            <v>H31</v>
          </cell>
          <cell r="B4304" t="str">
            <v>写真</v>
          </cell>
          <cell r="D4304" t="str">
            <v>岸和田市松風町</v>
          </cell>
          <cell r="E4304">
            <v>75</v>
          </cell>
        </row>
        <row r="4305">
          <cell r="A4305" t="str">
            <v>H31</v>
          </cell>
          <cell r="B4305" t="str">
            <v>写真</v>
          </cell>
          <cell r="D4305" t="str">
            <v>泉佐野市笠松</v>
          </cell>
          <cell r="E4305">
            <v>75</v>
          </cell>
        </row>
        <row r="4306">
          <cell r="A4306" t="str">
            <v>H31</v>
          </cell>
          <cell r="B4306" t="str">
            <v>写真</v>
          </cell>
          <cell r="D4306" t="str">
            <v>泉佐野市日根野</v>
          </cell>
          <cell r="E4306">
            <v>68</v>
          </cell>
        </row>
        <row r="4307">
          <cell r="A4307" t="str">
            <v>H31</v>
          </cell>
          <cell r="B4307" t="str">
            <v>写真</v>
          </cell>
          <cell r="D4307" t="str">
            <v>大阪市福島区鷺洲</v>
          </cell>
          <cell r="E4307">
            <v>80</v>
          </cell>
        </row>
        <row r="4308">
          <cell r="A4308" t="str">
            <v>H31</v>
          </cell>
          <cell r="B4308" t="str">
            <v>写真</v>
          </cell>
          <cell r="D4308" t="str">
            <v>大阪市北区大淀中</v>
          </cell>
          <cell r="E4308">
            <v>72</v>
          </cell>
        </row>
        <row r="4309">
          <cell r="A4309" t="str">
            <v>H31</v>
          </cell>
          <cell r="B4309" t="str">
            <v>写真</v>
          </cell>
          <cell r="D4309" t="str">
            <v>阪南市光陽台</v>
          </cell>
          <cell r="E4309">
            <v>79</v>
          </cell>
        </row>
        <row r="4310">
          <cell r="A4310" t="str">
            <v>H31</v>
          </cell>
          <cell r="B4310" t="str">
            <v>写真</v>
          </cell>
          <cell r="D4310" t="str">
            <v>阪南市舞</v>
          </cell>
          <cell r="E4310">
            <v>78</v>
          </cell>
        </row>
        <row r="4311">
          <cell r="A4311" t="str">
            <v>H31</v>
          </cell>
          <cell r="B4311" t="str">
            <v>写真</v>
          </cell>
          <cell r="D4311" t="str">
            <v>泉南郡熊取町山の手台</v>
          </cell>
          <cell r="E4311">
            <v>81</v>
          </cell>
        </row>
        <row r="4312">
          <cell r="A4312" t="str">
            <v>H31</v>
          </cell>
          <cell r="B4312" t="str">
            <v>写真</v>
          </cell>
          <cell r="D4312" t="str">
            <v>熊取町山の手台</v>
          </cell>
          <cell r="E4312">
            <v>71</v>
          </cell>
        </row>
        <row r="4313">
          <cell r="A4313" t="str">
            <v>H31</v>
          </cell>
          <cell r="B4313" t="str">
            <v>写真</v>
          </cell>
          <cell r="D4313" t="str">
            <v>岸和田市下松町</v>
          </cell>
          <cell r="E4313">
            <v>59</v>
          </cell>
        </row>
        <row r="4314">
          <cell r="A4314" t="str">
            <v>H31</v>
          </cell>
          <cell r="B4314" t="str">
            <v>写真</v>
          </cell>
          <cell r="D4314" t="str">
            <v>岸和田市中井町</v>
          </cell>
          <cell r="E4314">
            <v>73</v>
          </cell>
        </row>
        <row r="4315">
          <cell r="A4315" t="str">
            <v>H31</v>
          </cell>
          <cell r="B4315" t="str">
            <v>写真</v>
          </cell>
          <cell r="D4315" t="str">
            <v>堺市西区鳳南町</v>
          </cell>
          <cell r="E4315">
            <v>77</v>
          </cell>
        </row>
        <row r="4316">
          <cell r="A4316" t="str">
            <v>H31</v>
          </cell>
          <cell r="B4316" t="str">
            <v>写真</v>
          </cell>
          <cell r="D4316" t="str">
            <v>泉大津市東助松町</v>
          </cell>
          <cell r="E4316">
            <v>71</v>
          </cell>
        </row>
        <row r="4317">
          <cell r="A4317" t="str">
            <v>H31</v>
          </cell>
          <cell r="B4317" t="str">
            <v>写真</v>
          </cell>
          <cell r="D4317" t="str">
            <v>泉大津市二田町</v>
          </cell>
          <cell r="E4317">
            <v>77</v>
          </cell>
        </row>
        <row r="4318">
          <cell r="A4318" t="str">
            <v>H31</v>
          </cell>
          <cell r="B4318" t="str">
            <v>写真</v>
          </cell>
          <cell r="D4318" t="str">
            <v>岸和田市門前町</v>
          </cell>
          <cell r="E4318">
            <v>79</v>
          </cell>
        </row>
        <row r="4319">
          <cell r="A4319" t="str">
            <v>H31</v>
          </cell>
          <cell r="B4319" t="str">
            <v>写真</v>
          </cell>
          <cell r="D4319" t="str">
            <v>岸和田市上松町</v>
          </cell>
          <cell r="E4319">
            <v>84</v>
          </cell>
        </row>
        <row r="4320">
          <cell r="A4320" t="str">
            <v>H31</v>
          </cell>
          <cell r="B4320" t="str">
            <v>写真</v>
          </cell>
          <cell r="D4320" t="str">
            <v>岸和田市土生町</v>
          </cell>
          <cell r="E4320">
            <v>74</v>
          </cell>
        </row>
        <row r="4321">
          <cell r="A4321" t="str">
            <v>H31</v>
          </cell>
          <cell r="B4321" t="str">
            <v>写真</v>
          </cell>
          <cell r="D4321" t="str">
            <v>貝塚市海塚</v>
          </cell>
          <cell r="E4321">
            <v>64</v>
          </cell>
        </row>
        <row r="4322">
          <cell r="A4322" t="str">
            <v>H31</v>
          </cell>
          <cell r="B4322" t="str">
            <v>写真</v>
          </cell>
          <cell r="D4322" t="str">
            <v>岸和田市上松町</v>
          </cell>
          <cell r="E4322">
            <v>60</v>
          </cell>
        </row>
        <row r="4323">
          <cell r="A4323" t="str">
            <v>H31</v>
          </cell>
          <cell r="B4323" t="str">
            <v>写真</v>
          </cell>
          <cell r="D4323" t="str">
            <v>岸和田市春木宮本町</v>
          </cell>
          <cell r="E4323">
            <v>36</v>
          </cell>
        </row>
        <row r="4324">
          <cell r="A4324" t="str">
            <v>H31</v>
          </cell>
          <cell r="B4324" t="str">
            <v>写真</v>
          </cell>
          <cell r="D4324" t="str">
            <v>岸和田市土生町</v>
          </cell>
          <cell r="E4324">
            <v>79</v>
          </cell>
        </row>
        <row r="4325">
          <cell r="A4325" t="str">
            <v>H31</v>
          </cell>
          <cell r="B4325" t="str">
            <v>写真</v>
          </cell>
          <cell r="D4325" t="str">
            <v>泉佐野市鶴原</v>
          </cell>
          <cell r="E4325">
            <v>73</v>
          </cell>
        </row>
        <row r="4326">
          <cell r="A4326" t="str">
            <v>H31</v>
          </cell>
          <cell r="B4326" t="str">
            <v>写真</v>
          </cell>
          <cell r="D4326" t="str">
            <v>岸和田市下松町</v>
          </cell>
          <cell r="E4326">
            <v>67</v>
          </cell>
        </row>
        <row r="4327">
          <cell r="A4327" t="str">
            <v>H31</v>
          </cell>
          <cell r="B4327" t="str">
            <v>写真</v>
          </cell>
          <cell r="D4327" t="str">
            <v>岸和田市極楽寺町</v>
          </cell>
          <cell r="E4327">
            <v>64</v>
          </cell>
        </row>
        <row r="4328">
          <cell r="A4328" t="str">
            <v>H31</v>
          </cell>
          <cell r="B4328" t="str">
            <v>写真</v>
          </cell>
          <cell r="D4328" t="str">
            <v>岸和田市上松町</v>
          </cell>
          <cell r="E4328">
            <v>75</v>
          </cell>
        </row>
        <row r="4329">
          <cell r="A4329" t="str">
            <v>H31</v>
          </cell>
          <cell r="B4329" t="str">
            <v>写真</v>
          </cell>
          <cell r="D4329" t="str">
            <v>岸和田市稲葉町</v>
          </cell>
          <cell r="E4329">
            <v>76</v>
          </cell>
        </row>
        <row r="4330">
          <cell r="A4330" t="str">
            <v>H31</v>
          </cell>
          <cell r="B4330" t="str">
            <v>写真</v>
          </cell>
          <cell r="D4330" t="str">
            <v>和泉市いぶき野</v>
          </cell>
          <cell r="E4330">
            <v>80</v>
          </cell>
        </row>
        <row r="4331">
          <cell r="A4331" t="str">
            <v>H31</v>
          </cell>
          <cell r="B4331" t="str">
            <v>写真</v>
          </cell>
          <cell r="D4331" t="str">
            <v>和泉市のぞみ野</v>
          </cell>
          <cell r="E4331">
            <v>82</v>
          </cell>
        </row>
        <row r="4332">
          <cell r="A4332" t="str">
            <v>H31</v>
          </cell>
          <cell r="B4332" t="str">
            <v>写真</v>
          </cell>
          <cell r="D4332" t="str">
            <v>岸和田市岸城町</v>
          </cell>
          <cell r="E4332">
            <v>57</v>
          </cell>
        </row>
        <row r="4333">
          <cell r="A4333" t="str">
            <v>H31</v>
          </cell>
          <cell r="B4333" t="str">
            <v>写真</v>
          </cell>
          <cell r="D4333" t="str">
            <v>岸和田市南上町</v>
          </cell>
          <cell r="E4333">
            <v>59</v>
          </cell>
        </row>
        <row r="4334">
          <cell r="A4334" t="str">
            <v>H31</v>
          </cell>
          <cell r="B4334" t="str">
            <v>写真</v>
          </cell>
          <cell r="D4334" t="str">
            <v>岸和田市並松町</v>
          </cell>
          <cell r="E4334">
            <v>69</v>
          </cell>
        </row>
        <row r="4335">
          <cell r="A4335" t="str">
            <v>H31</v>
          </cell>
          <cell r="B4335" t="str">
            <v>写真</v>
          </cell>
          <cell r="D4335" t="str">
            <v>泉佐野市土丸</v>
          </cell>
          <cell r="E4335">
            <v>70</v>
          </cell>
        </row>
        <row r="4336">
          <cell r="A4336" t="str">
            <v>H31</v>
          </cell>
          <cell r="B4336" t="str">
            <v>写真</v>
          </cell>
          <cell r="D4336" t="str">
            <v>泉佐野市南中安松</v>
          </cell>
          <cell r="E4336">
            <v>86</v>
          </cell>
        </row>
        <row r="4337">
          <cell r="A4337" t="str">
            <v>H31</v>
          </cell>
          <cell r="B4337" t="str">
            <v>写真</v>
          </cell>
          <cell r="D4337" t="str">
            <v>岸和田市加守町</v>
          </cell>
          <cell r="E4337">
            <v>68</v>
          </cell>
        </row>
        <row r="4338">
          <cell r="A4338" t="str">
            <v>H31</v>
          </cell>
          <cell r="B4338" t="str">
            <v>写真</v>
          </cell>
          <cell r="D4338" t="str">
            <v>岸和田市下松町</v>
          </cell>
          <cell r="E4338">
            <v>68</v>
          </cell>
        </row>
        <row r="4339">
          <cell r="A4339" t="str">
            <v>H31</v>
          </cell>
          <cell r="B4339" t="str">
            <v>写真</v>
          </cell>
          <cell r="D4339" t="str">
            <v>岸和田市下野町</v>
          </cell>
          <cell r="E4339">
            <v>79</v>
          </cell>
        </row>
        <row r="4340">
          <cell r="A4340" t="str">
            <v>H31</v>
          </cell>
          <cell r="B4340" t="str">
            <v>写真</v>
          </cell>
          <cell r="D4340" t="str">
            <v>岸和田市上町</v>
          </cell>
          <cell r="E4340">
            <v>72</v>
          </cell>
        </row>
        <row r="4341">
          <cell r="A4341" t="str">
            <v>H31</v>
          </cell>
          <cell r="B4341" t="str">
            <v>写真</v>
          </cell>
          <cell r="D4341" t="str">
            <v>貝塚市東山</v>
          </cell>
          <cell r="E4341">
            <v>37</v>
          </cell>
        </row>
        <row r="4342">
          <cell r="A4342" t="str">
            <v>H31</v>
          </cell>
          <cell r="B4342" t="str">
            <v>写真</v>
          </cell>
          <cell r="D4342" t="str">
            <v>岸和田市下松町</v>
          </cell>
          <cell r="E4342">
            <v>65</v>
          </cell>
        </row>
        <row r="4343">
          <cell r="A4343" t="str">
            <v>H31</v>
          </cell>
          <cell r="B4343" t="str">
            <v>写真</v>
          </cell>
          <cell r="D4343" t="str">
            <v>岸和田市行遇町</v>
          </cell>
          <cell r="E4343">
            <v>65</v>
          </cell>
        </row>
        <row r="4344">
          <cell r="A4344" t="str">
            <v>H31</v>
          </cell>
          <cell r="B4344" t="str">
            <v>写真</v>
          </cell>
          <cell r="D4344" t="str">
            <v>岸和田市行遇町</v>
          </cell>
          <cell r="E4344">
            <v>67</v>
          </cell>
        </row>
        <row r="4345">
          <cell r="A4345" t="str">
            <v>H31</v>
          </cell>
          <cell r="B4345" t="str">
            <v>写真</v>
          </cell>
          <cell r="D4345" t="str">
            <v>岸和田市上松町</v>
          </cell>
          <cell r="E4345">
            <v>77</v>
          </cell>
        </row>
        <row r="4346">
          <cell r="A4346" t="str">
            <v>H31</v>
          </cell>
          <cell r="B4346" t="str">
            <v>写真</v>
          </cell>
          <cell r="D4346" t="str">
            <v>岸和田市小松里町</v>
          </cell>
          <cell r="E4346">
            <v>69</v>
          </cell>
        </row>
        <row r="4347">
          <cell r="A4347" t="str">
            <v>H31</v>
          </cell>
          <cell r="B4347" t="str">
            <v>写真</v>
          </cell>
          <cell r="D4347" t="str">
            <v>岸和田市中井町</v>
          </cell>
          <cell r="E4347">
            <v>83</v>
          </cell>
        </row>
        <row r="4348">
          <cell r="A4348" t="str">
            <v>H31</v>
          </cell>
          <cell r="B4348" t="str">
            <v>写真</v>
          </cell>
          <cell r="D4348" t="str">
            <v>岸和田市上松町</v>
          </cell>
          <cell r="E4348">
            <v>74</v>
          </cell>
        </row>
        <row r="4349">
          <cell r="A4349" t="str">
            <v>H31</v>
          </cell>
          <cell r="B4349" t="str">
            <v>写真</v>
          </cell>
          <cell r="D4349" t="str">
            <v>貝塚市王子</v>
          </cell>
          <cell r="E4349">
            <v>71</v>
          </cell>
        </row>
        <row r="4350">
          <cell r="A4350" t="str">
            <v>H31</v>
          </cell>
          <cell r="B4350" t="str">
            <v>写真</v>
          </cell>
          <cell r="D4350" t="str">
            <v>岸和田市藤井町</v>
          </cell>
          <cell r="E4350">
            <v>68</v>
          </cell>
        </row>
        <row r="4351">
          <cell r="A4351" t="str">
            <v>H31</v>
          </cell>
          <cell r="B4351" t="str">
            <v>写真</v>
          </cell>
          <cell r="D4351" t="str">
            <v>和泉市室堂町</v>
          </cell>
          <cell r="E4351">
            <v>82</v>
          </cell>
        </row>
        <row r="4352">
          <cell r="A4352" t="str">
            <v>H31</v>
          </cell>
          <cell r="B4352" t="str">
            <v>写真</v>
          </cell>
          <cell r="D4352" t="str">
            <v>岸和田市加守町</v>
          </cell>
          <cell r="E4352">
            <v>68</v>
          </cell>
        </row>
        <row r="4353">
          <cell r="A4353" t="str">
            <v>H31</v>
          </cell>
          <cell r="B4353" t="str">
            <v>写真</v>
          </cell>
          <cell r="D4353" t="str">
            <v>貝塚市三ツ松</v>
          </cell>
          <cell r="E4353">
            <v>78</v>
          </cell>
        </row>
        <row r="4354">
          <cell r="A4354" t="str">
            <v>H31</v>
          </cell>
          <cell r="B4354" t="str">
            <v>写真</v>
          </cell>
          <cell r="D4354" t="str">
            <v>和泉市いぶき野</v>
          </cell>
          <cell r="E4354">
            <v>73</v>
          </cell>
        </row>
        <row r="4355">
          <cell r="A4355" t="str">
            <v>H31</v>
          </cell>
          <cell r="B4355" t="str">
            <v>写真</v>
          </cell>
          <cell r="D4355" t="str">
            <v>和泉市光明台</v>
          </cell>
          <cell r="E4355">
            <v>82</v>
          </cell>
        </row>
        <row r="4356">
          <cell r="A4356" t="str">
            <v>H31</v>
          </cell>
          <cell r="B4356" t="str">
            <v>写真</v>
          </cell>
          <cell r="D4356" t="str">
            <v>和泉市伏屋町</v>
          </cell>
          <cell r="E4356">
            <v>70</v>
          </cell>
        </row>
        <row r="4357">
          <cell r="A4357" t="str">
            <v>H31</v>
          </cell>
          <cell r="B4357" t="str">
            <v>写真</v>
          </cell>
          <cell r="D4357" t="str">
            <v>和泉市のぞみ野</v>
          </cell>
          <cell r="E4357">
            <v>77</v>
          </cell>
        </row>
        <row r="4358">
          <cell r="A4358" t="str">
            <v>H31</v>
          </cell>
          <cell r="B4358" t="str">
            <v>写真</v>
          </cell>
          <cell r="D4358" t="str">
            <v>堺市南区新桧尾台</v>
          </cell>
          <cell r="E4358">
            <v>71</v>
          </cell>
        </row>
        <row r="4359">
          <cell r="A4359" t="str">
            <v>H31</v>
          </cell>
          <cell r="B4359" t="str">
            <v>写真</v>
          </cell>
          <cell r="D4359" t="str">
            <v>貝塚市小瀬</v>
          </cell>
          <cell r="E4359">
            <v>71</v>
          </cell>
        </row>
        <row r="4360">
          <cell r="A4360" t="str">
            <v>H31</v>
          </cell>
          <cell r="B4360" t="str">
            <v>写真</v>
          </cell>
          <cell r="D4360" t="str">
            <v>岸和田市積川町</v>
          </cell>
          <cell r="E4360">
            <v>71</v>
          </cell>
        </row>
        <row r="4361">
          <cell r="A4361" t="str">
            <v>H31</v>
          </cell>
          <cell r="B4361" t="str">
            <v>写真</v>
          </cell>
          <cell r="D4361" t="str">
            <v>和泉市光明台</v>
          </cell>
          <cell r="E4361">
            <v>81</v>
          </cell>
        </row>
        <row r="4362">
          <cell r="A4362" t="str">
            <v>H31</v>
          </cell>
          <cell r="B4362" t="str">
            <v>写真</v>
          </cell>
          <cell r="D4362" t="str">
            <v>和泉市弥生町</v>
          </cell>
          <cell r="E4362">
            <v>77</v>
          </cell>
        </row>
        <row r="4363">
          <cell r="A4363" t="str">
            <v>H31</v>
          </cell>
          <cell r="B4363" t="str">
            <v>写真</v>
          </cell>
          <cell r="D4363" t="str">
            <v>和泉市青葉台</v>
          </cell>
          <cell r="E4363">
            <v>67</v>
          </cell>
        </row>
        <row r="4364">
          <cell r="A4364" t="str">
            <v>H31</v>
          </cell>
          <cell r="B4364" t="str">
            <v>写真</v>
          </cell>
          <cell r="D4364" t="str">
            <v>岸和田市港緑町</v>
          </cell>
          <cell r="E4364">
            <v>71</v>
          </cell>
        </row>
        <row r="4365">
          <cell r="A4365" t="str">
            <v>H31</v>
          </cell>
          <cell r="B4365" t="str">
            <v>写真</v>
          </cell>
          <cell r="D4365" t="str">
            <v>岸和田市土生町</v>
          </cell>
          <cell r="E4365">
            <v>72</v>
          </cell>
        </row>
        <row r="4366">
          <cell r="A4366" t="str">
            <v>H31</v>
          </cell>
          <cell r="B4366" t="str">
            <v>写真</v>
          </cell>
          <cell r="D4366" t="str">
            <v>堺市南区鴨谷台</v>
          </cell>
          <cell r="E4366">
            <v>73</v>
          </cell>
        </row>
        <row r="4367">
          <cell r="A4367" t="str">
            <v>H31</v>
          </cell>
          <cell r="B4367" t="str">
            <v>写真</v>
          </cell>
          <cell r="D4367" t="str">
            <v>和泉市光明台</v>
          </cell>
          <cell r="E4367">
            <v>86</v>
          </cell>
        </row>
        <row r="4368">
          <cell r="A4368" t="str">
            <v>H31</v>
          </cell>
          <cell r="B4368" t="str">
            <v>写真</v>
          </cell>
          <cell r="D4368" t="str">
            <v>岸和田市加守町</v>
          </cell>
          <cell r="E4368">
            <v>74</v>
          </cell>
        </row>
        <row r="4369">
          <cell r="A4369" t="str">
            <v>H31</v>
          </cell>
          <cell r="B4369" t="str">
            <v>写真</v>
          </cell>
          <cell r="D4369" t="str">
            <v>泉佐野市東佐野台</v>
          </cell>
          <cell r="E4369">
            <v>69</v>
          </cell>
        </row>
        <row r="4370">
          <cell r="A4370" t="str">
            <v>H31</v>
          </cell>
          <cell r="B4370" t="str">
            <v>写真</v>
          </cell>
          <cell r="D4370" t="str">
            <v>泉南郡熊取町希望が丘</v>
          </cell>
          <cell r="E4370">
            <v>74</v>
          </cell>
        </row>
        <row r="4371">
          <cell r="A4371" t="str">
            <v>H31</v>
          </cell>
          <cell r="B4371" t="str">
            <v>写真</v>
          </cell>
          <cell r="D4371" t="str">
            <v>泉南郡熊取町長池</v>
          </cell>
          <cell r="E4371">
            <v>79</v>
          </cell>
        </row>
        <row r="4372">
          <cell r="A4372" t="str">
            <v>H31</v>
          </cell>
          <cell r="B4372" t="str">
            <v>写真</v>
          </cell>
          <cell r="D4372" t="str">
            <v>貝塚市二色</v>
          </cell>
          <cell r="E4372">
            <v>80</v>
          </cell>
        </row>
        <row r="4373">
          <cell r="A4373" t="str">
            <v>H31</v>
          </cell>
          <cell r="B4373" t="str">
            <v>写真</v>
          </cell>
          <cell r="D4373" t="str">
            <v>泉佐野市日根野</v>
          </cell>
          <cell r="E4373">
            <v>75</v>
          </cell>
        </row>
        <row r="4374">
          <cell r="A4374" t="str">
            <v>H31</v>
          </cell>
          <cell r="B4374" t="str">
            <v>写真</v>
          </cell>
          <cell r="D4374" t="str">
            <v>岸和田市小松里町</v>
          </cell>
          <cell r="E4374">
            <v>71</v>
          </cell>
        </row>
        <row r="4375">
          <cell r="A4375" t="str">
            <v>H31</v>
          </cell>
          <cell r="B4375" t="str">
            <v>写真</v>
          </cell>
          <cell r="D4375" t="str">
            <v>泉佐野市松風台</v>
          </cell>
          <cell r="E4375">
            <v>69</v>
          </cell>
        </row>
        <row r="4376">
          <cell r="A4376" t="str">
            <v>H31</v>
          </cell>
          <cell r="B4376" t="str">
            <v>写真</v>
          </cell>
          <cell r="D4376" t="str">
            <v>岸和田市磯上町</v>
          </cell>
          <cell r="E4376">
            <v>72</v>
          </cell>
        </row>
        <row r="4377">
          <cell r="A4377" t="str">
            <v>H31</v>
          </cell>
          <cell r="B4377" t="str">
            <v>写真</v>
          </cell>
          <cell r="D4377" t="str">
            <v>岸和田市南上町</v>
          </cell>
          <cell r="E4377">
            <v>71</v>
          </cell>
        </row>
        <row r="4378">
          <cell r="A4378" t="str">
            <v>H31</v>
          </cell>
          <cell r="B4378" t="str">
            <v>写真</v>
          </cell>
          <cell r="D4378" t="str">
            <v>岸和田市大工町</v>
          </cell>
          <cell r="E4378">
            <v>67</v>
          </cell>
        </row>
        <row r="4379">
          <cell r="A4379" t="str">
            <v>H31</v>
          </cell>
          <cell r="B4379" t="str">
            <v>写真</v>
          </cell>
          <cell r="D4379" t="str">
            <v>貝塚市清児</v>
          </cell>
          <cell r="E4379">
            <v>69</v>
          </cell>
        </row>
        <row r="4380">
          <cell r="A4380" t="str">
            <v>H31</v>
          </cell>
          <cell r="B4380" t="str">
            <v>写真</v>
          </cell>
          <cell r="D4380" t="str">
            <v>岸和田市東ヶ丘町</v>
          </cell>
          <cell r="E4380">
            <v>85</v>
          </cell>
        </row>
        <row r="4381">
          <cell r="A4381" t="str">
            <v>H31</v>
          </cell>
          <cell r="B4381" t="str">
            <v>写真</v>
          </cell>
          <cell r="D4381" t="str">
            <v>泉南市新家</v>
          </cell>
          <cell r="E4381">
            <v>67</v>
          </cell>
        </row>
        <row r="4382">
          <cell r="A4382" t="str">
            <v>H31</v>
          </cell>
          <cell r="B4382" t="str">
            <v>写真</v>
          </cell>
          <cell r="D4382" t="str">
            <v>岸和田市土生町</v>
          </cell>
          <cell r="E4382">
            <v>55</v>
          </cell>
        </row>
        <row r="4383">
          <cell r="A4383" t="str">
            <v>H31</v>
          </cell>
          <cell r="B4383" t="str">
            <v>写真</v>
          </cell>
          <cell r="D4383" t="str">
            <v>高石市綾園</v>
          </cell>
          <cell r="E4383">
            <v>75</v>
          </cell>
        </row>
        <row r="4384">
          <cell r="A4384" t="str">
            <v>H31</v>
          </cell>
          <cell r="B4384" t="str">
            <v>写真</v>
          </cell>
          <cell r="D4384" t="str">
            <v>泉佐野市葵町</v>
          </cell>
          <cell r="E4384">
            <v>82</v>
          </cell>
        </row>
        <row r="4385">
          <cell r="A4385" t="str">
            <v>H31</v>
          </cell>
          <cell r="B4385" t="str">
            <v>写真</v>
          </cell>
          <cell r="D4385" t="str">
            <v>和泉市弥生町</v>
          </cell>
          <cell r="E4385">
            <v>70</v>
          </cell>
        </row>
        <row r="4386">
          <cell r="A4386" t="str">
            <v>H31</v>
          </cell>
          <cell r="B4386" t="str">
            <v>写真</v>
          </cell>
          <cell r="D4386" t="str">
            <v>岸和田市南町</v>
          </cell>
          <cell r="E4386">
            <v>76</v>
          </cell>
        </row>
        <row r="4387">
          <cell r="A4387" t="str">
            <v>H31</v>
          </cell>
          <cell r="B4387" t="str">
            <v>写真</v>
          </cell>
          <cell r="D4387" t="str">
            <v>岸和田市内畑町</v>
          </cell>
          <cell r="E4387">
            <v>72</v>
          </cell>
        </row>
        <row r="4388">
          <cell r="A4388" t="str">
            <v>H31</v>
          </cell>
          <cell r="B4388" t="str">
            <v>写真</v>
          </cell>
          <cell r="D4388" t="str">
            <v>泉南郡熊取町美熊台</v>
          </cell>
          <cell r="E4388">
            <v>71</v>
          </cell>
        </row>
        <row r="4389">
          <cell r="A4389" t="str">
            <v>H31</v>
          </cell>
          <cell r="B4389" t="str">
            <v>写真</v>
          </cell>
          <cell r="D4389" t="str">
            <v>泉佐野市下瓦屋</v>
          </cell>
          <cell r="E4389">
            <v>79</v>
          </cell>
        </row>
        <row r="4390">
          <cell r="A4390" t="str">
            <v>H31</v>
          </cell>
          <cell r="B4390" t="str">
            <v>写真</v>
          </cell>
          <cell r="D4390" t="str">
            <v>岸和田市下池田町</v>
          </cell>
          <cell r="E4390">
            <v>75</v>
          </cell>
        </row>
        <row r="4391">
          <cell r="A4391" t="str">
            <v>H31</v>
          </cell>
          <cell r="B4391" t="str">
            <v>写真</v>
          </cell>
          <cell r="D4391" t="str">
            <v>岸和田市山直中町</v>
          </cell>
          <cell r="E4391">
            <v>77</v>
          </cell>
        </row>
        <row r="4392">
          <cell r="A4392" t="str">
            <v>H31</v>
          </cell>
          <cell r="B4392" t="str">
            <v>写真</v>
          </cell>
          <cell r="D4392" t="str">
            <v>泉南市新家</v>
          </cell>
          <cell r="E4392">
            <v>66</v>
          </cell>
        </row>
        <row r="4393">
          <cell r="A4393" t="str">
            <v>H31</v>
          </cell>
          <cell r="B4393" t="str">
            <v>写真</v>
          </cell>
          <cell r="D4393" t="str">
            <v>岸和田市上松町</v>
          </cell>
          <cell r="E4393">
            <v>75</v>
          </cell>
        </row>
        <row r="4394">
          <cell r="A4394" t="str">
            <v>H31</v>
          </cell>
          <cell r="B4394" t="str">
            <v>写真</v>
          </cell>
          <cell r="D4394" t="str">
            <v>泉南郡熊取町青葉台</v>
          </cell>
          <cell r="E4394">
            <v>74</v>
          </cell>
        </row>
        <row r="4395">
          <cell r="A4395" t="str">
            <v>H31</v>
          </cell>
          <cell r="B4395" t="str">
            <v>書</v>
          </cell>
          <cell r="D4395" t="str">
            <v>岸和田市西大路町</v>
          </cell>
          <cell r="E4395">
            <v>52</v>
          </cell>
        </row>
        <row r="4396">
          <cell r="A4396" t="str">
            <v>H31</v>
          </cell>
          <cell r="B4396" t="str">
            <v>書</v>
          </cell>
          <cell r="D4396" t="str">
            <v>岸和田市阿間河滝町</v>
          </cell>
          <cell r="E4396">
            <v>66</v>
          </cell>
        </row>
        <row r="4397">
          <cell r="A4397" t="str">
            <v>H31</v>
          </cell>
          <cell r="B4397" t="str">
            <v>書</v>
          </cell>
          <cell r="D4397" t="str">
            <v>岸和田市塔原町</v>
          </cell>
          <cell r="E4397">
            <v>70</v>
          </cell>
        </row>
        <row r="4398">
          <cell r="A4398" t="str">
            <v>H31</v>
          </cell>
          <cell r="B4398" t="str">
            <v>書</v>
          </cell>
          <cell r="D4398" t="str">
            <v>岸和田市上松町</v>
          </cell>
          <cell r="E4398">
            <v>84</v>
          </cell>
        </row>
        <row r="4399">
          <cell r="A4399" t="str">
            <v>H31</v>
          </cell>
          <cell r="B4399" t="str">
            <v>書</v>
          </cell>
          <cell r="D4399" t="str">
            <v>岸和田市上松町</v>
          </cell>
          <cell r="E4399">
            <v>77</v>
          </cell>
        </row>
        <row r="4400">
          <cell r="A4400" t="str">
            <v>H31</v>
          </cell>
          <cell r="B4400" t="str">
            <v>書</v>
          </cell>
          <cell r="D4400" t="str">
            <v>岸和田市大町</v>
          </cell>
          <cell r="E4400">
            <v>74</v>
          </cell>
        </row>
        <row r="4401">
          <cell r="A4401" t="str">
            <v>H31</v>
          </cell>
          <cell r="B4401" t="str">
            <v>書</v>
          </cell>
          <cell r="D4401" t="str">
            <v>岸和田市大手町</v>
          </cell>
          <cell r="E4401">
            <v>76</v>
          </cell>
        </row>
        <row r="4402">
          <cell r="A4402" t="str">
            <v>H31</v>
          </cell>
          <cell r="B4402" t="str">
            <v>書</v>
          </cell>
          <cell r="D4402" t="str">
            <v>岸和田市上松町</v>
          </cell>
          <cell r="E4402">
            <v>54</v>
          </cell>
        </row>
        <row r="4403">
          <cell r="A4403" t="str">
            <v>H31</v>
          </cell>
          <cell r="B4403" t="str">
            <v>書</v>
          </cell>
          <cell r="D4403" t="str">
            <v>岸和田市加守町</v>
          </cell>
          <cell r="E4403">
            <v>69</v>
          </cell>
        </row>
        <row r="4404">
          <cell r="A4404" t="str">
            <v>H31</v>
          </cell>
          <cell r="B4404" t="str">
            <v>書</v>
          </cell>
          <cell r="D4404" t="str">
            <v>岸和田市磯上町</v>
          </cell>
          <cell r="E4404">
            <v>86</v>
          </cell>
        </row>
        <row r="4405">
          <cell r="A4405" t="str">
            <v>H31</v>
          </cell>
          <cell r="B4405" t="str">
            <v>書</v>
          </cell>
          <cell r="D4405" t="str">
            <v>岸和田市磯上町</v>
          </cell>
          <cell r="E4405">
            <v>65</v>
          </cell>
        </row>
        <row r="4406">
          <cell r="A4406" t="str">
            <v>H31</v>
          </cell>
          <cell r="B4406" t="str">
            <v>書</v>
          </cell>
          <cell r="D4406" t="str">
            <v>岸和田市東ケ丘町</v>
          </cell>
          <cell r="E4406">
            <v>94</v>
          </cell>
        </row>
        <row r="4407">
          <cell r="A4407" t="str">
            <v>H31</v>
          </cell>
          <cell r="B4407" t="str">
            <v>書</v>
          </cell>
          <cell r="D4407" t="str">
            <v>岸和田市野田町</v>
          </cell>
          <cell r="E4407">
            <v>46</v>
          </cell>
        </row>
        <row r="4408">
          <cell r="A4408" t="str">
            <v>H31</v>
          </cell>
          <cell r="B4408" t="str">
            <v>書</v>
          </cell>
          <cell r="D4408" t="str">
            <v>岸和田市南上町</v>
          </cell>
          <cell r="E4408">
            <v>83</v>
          </cell>
        </row>
        <row r="4409">
          <cell r="A4409" t="str">
            <v>H31</v>
          </cell>
          <cell r="B4409" t="str">
            <v>書</v>
          </cell>
          <cell r="D4409" t="str">
            <v>貝塚市半田</v>
          </cell>
          <cell r="E4409">
            <v>91</v>
          </cell>
        </row>
        <row r="4410">
          <cell r="A4410" t="str">
            <v>H31</v>
          </cell>
          <cell r="B4410" t="str">
            <v>書</v>
          </cell>
          <cell r="D4410" t="str">
            <v>岸和田市三田町</v>
          </cell>
          <cell r="E4410">
            <v>21</v>
          </cell>
        </row>
        <row r="4411">
          <cell r="A4411" t="str">
            <v>H31</v>
          </cell>
          <cell r="B4411" t="str">
            <v>書</v>
          </cell>
          <cell r="D4411" t="str">
            <v>岸和田市今木町</v>
          </cell>
          <cell r="E4411">
            <v>26</v>
          </cell>
        </row>
        <row r="4412">
          <cell r="A4412" t="str">
            <v>H31</v>
          </cell>
          <cell r="B4412" t="str">
            <v>書</v>
          </cell>
          <cell r="D4412" t="str">
            <v>岸和田市田治米町</v>
          </cell>
          <cell r="E4412">
            <v>27</v>
          </cell>
        </row>
        <row r="4413">
          <cell r="A4413" t="str">
            <v>H31</v>
          </cell>
          <cell r="B4413" t="str">
            <v>書</v>
          </cell>
          <cell r="D4413" t="str">
            <v>岸和田市下野町</v>
          </cell>
          <cell r="E4413">
            <v>70</v>
          </cell>
        </row>
        <row r="4414">
          <cell r="A4414" t="str">
            <v>H31</v>
          </cell>
          <cell r="B4414" t="str">
            <v>書</v>
          </cell>
          <cell r="D4414" t="str">
            <v>岸和田市池尻町</v>
          </cell>
          <cell r="E4414">
            <v>25</v>
          </cell>
        </row>
        <row r="4415">
          <cell r="A4415" t="str">
            <v>H31</v>
          </cell>
          <cell r="B4415" t="str">
            <v>書</v>
          </cell>
          <cell r="D4415" t="str">
            <v>貝塚市半田</v>
          </cell>
          <cell r="E4415">
            <v>90</v>
          </cell>
        </row>
        <row r="4416">
          <cell r="A4416" t="str">
            <v>H31</v>
          </cell>
          <cell r="B4416" t="str">
            <v>書</v>
          </cell>
          <cell r="D4416" t="str">
            <v>岸和田市田治米町</v>
          </cell>
          <cell r="E4416">
            <v>27</v>
          </cell>
        </row>
        <row r="4417">
          <cell r="A4417" t="str">
            <v>H31</v>
          </cell>
          <cell r="B4417" t="str">
            <v>書</v>
          </cell>
          <cell r="D4417" t="str">
            <v>岸和田市田治米町</v>
          </cell>
          <cell r="E4417">
            <v>31</v>
          </cell>
        </row>
        <row r="4418">
          <cell r="A4418" t="str">
            <v>H31</v>
          </cell>
          <cell r="B4418" t="str">
            <v>書</v>
          </cell>
          <cell r="D4418" t="str">
            <v>岸和田市土生町</v>
          </cell>
          <cell r="E4418">
            <v>67</v>
          </cell>
        </row>
        <row r="4419">
          <cell r="A4419" t="str">
            <v>H31</v>
          </cell>
          <cell r="B4419" t="str">
            <v>書</v>
          </cell>
          <cell r="D4419" t="str">
            <v>岸和田市並松町</v>
          </cell>
          <cell r="E4419">
            <v>61</v>
          </cell>
        </row>
        <row r="4420">
          <cell r="A4420" t="str">
            <v>H31</v>
          </cell>
          <cell r="B4420" t="str">
            <v>書</v>
          </cell>
          <cell r="D4420" t="str">
            <v>岸和田市下池田町</v>
          </cell>
          <cell r="E4420">
            <v>75</v>
          </cell>
        </row>
        <row r="4421">
          <cell r="A4421" t="str">
            <v>H31</v>
          </cell>
          <cell r="B4421" t="str">
            <v>書</v>
          </cell>
          <cell r="D4421" t="str">
            <v>岸和田市額原町</v>
          </cell>
          <cell r="E4421">
            <v>53</v>
          </cell>
        </row>
        <row r="4422">
          <cell r="A4422" t="str">
            <v>H31</v>
          </cell>
          <cell r="B4422" t="str">
            <v>書</v>
          </cell>
          <cell r="D4422" t="str">
            <v>岸和田市上松町</v>
          </cell>
          <cell r="E4422">
            <v>86</v>
          </cell>
        </row>
        <row r="4423">
          <cell r="A4423" t="str">
            <v>H31</v>
          </cell>
          <cell r="B4423" t="str">
            <v>書</v>
          </cell>
          <cell r="D4423" t="str">
            <v>泉佐野市長滝</v>
          </cell>
          <cell r="E4423">
            <v>69</v>
          </cell>
        </row>
        <row r="4424">
          <cell r="A4424" t="str">
            <v>H31</v>
          </cell>
          <cell r="B4424" t="str">
            <v>書</v>
          </cell>
          <cell r="D4424" t="str">
            <v>岸和田市大北町</v>
          </cell>
          <cell r="E4424">
            <v>79</v>
          </cell>
        </row>
        <row r="4425">
          <cell r="A4425" t="str">
            <v>H31</v>
          </cell>
          <cell r="B4425" t="str">
            <v>書</v>
          </cell>
          <cell r="D4425" t="str">
            <v>泉佐野市西本町</v>
          </cell>
          <cell r="E4425">
            <v>42</v>
          </cell>
        </row>
        <row r="4426">
          <cell r="A4426" t="str">
            <v>H31</v>
          </cell>
          <cell r="B4426" t="str">
            <v>書</v>
          </cell>
          <cell r="D4426" t="str">
            <v>和歌山県伊都郡かつらぎ町妙寺</v>
          </cell>
          <cell r="E4426">
            <v>75</v>
          </cell>
        </row>
        <row r="4427">
          <cell r="A4427" t="str">
            <v>H31</v>
          </cell>
          <cell r="B4427" t="str">
            <v>書</v>
          </cell>
          <cell r="D4427" t="str">
            <v>岸和田市八田町</v>
          </cell>
          <cell r="E4427">
            <v>60</v>
          </cell>
        </row>
        <row r="4428">
          <cell r="A4428" t="str">
            <v>H31</v>
          </cell>
          <cell r="B4428" t="str">
            <v>書</v>
          </cell>
          <cell r="D4428" t="str">
            <v>岸和田市下池田町</v>
          </cell>
          <cell r="E4428">
            <v>59</v>
          </cell>
        </row>
        <row r="4429">
          <cell r="A4429" t="str">
            <v>H31</v>
          </cell>
          <cell r="B4429" t="str">
            <v>書</v>
          </cell>
          <cell r="D4429" t="str">
            <v>泉佐野市長滝</v>
          </cell>
          <cell r="E4429">
            <v>45</v>
          </cell>
        </row>
        <row r="4430">
          <cell r="A4430" t="str">
            <v>H31</v>
          </cell>
          <cell r="B4430" t="str">
            <v>書</v>
          </cell>
          <cell r="D4430" t="str">
            <v>貝塚市半田</v>
          </cell>
          <cell r="E4430">
            <v>60</v>
          </cell>
        </row>
        <row r="4431">
          <cell r="A4431" t="str">
            <v>H31</v>
          </cell>
          <cell r="B4431" t="str">
            <v>書</v>
          </cell>
          <cell r="D4431" t="str">
            <v>岸和田市岡山町</v>
          </cell>
          <cell r="E4431">
            <v>25</v>
          </cell>
        </row>
        <row r="4432">
          <cell r="A4432" t="str">
            <v>H31</v>
          </cell>
          <cell r="B4432" t="str">
            <v>書</v>
          </cell>
          <cell r="D4432" t="str">
            <v>岸和田市並松町</v>
          </cell>
          <cell r="E4432">
            <v>15</v>
          </cell>
        </row>
        <row r="4433">
          <cell r="A4433" t="str">
            <v>H31</v>
          </cell>
          <cell r="B4433" t="str">
            <v>書</v>
          </cell>
          <cell r="D4433" t="str">
            <v>岸和田市下野町</v>
          </cell>
          <cell r="E4433">
            <v>16</v>
          </cell>
        </row>
        <row r="4434">
          <cell r="A4434" t="str">
            <v>H31</v>
          </cell>
          <cell r="B4434" t="str">
            <v>書</v>
          </cell>
          <cell r="D4434" t="str">
            <v>岸和田市荒木町</v>
          </cell>
          <cell r="E4434">
            <v>83</v>
          </cell>
        </row>
        <row r="4435">
          <cell r="A4435" t="str">
            <v>H31</v>
          </cell>
          <cell r="B4435" t="str">
            <v>書</v>
          </cell>
          <cell r="D4435" t="str">
            <v>岸和田市紙屋町</v>
          </cell>
          <cell r="E4435">
            <v>64</v>
          </cell>
        </row>
        <row r="4436">
          <cell r="A4436" t="str">
            <v>H31</v>
          </cell>
          <cell r="B4436" t="str">
            <v>書</v>
          </cell>
          <cell r="D4436" t="str">
            <v>高知県四万十市下田</v>
          </cell>
          <cell r="E4436">
            <v>75</v>
          </cell>
        </row>
        <row r="4437">
          <cell r="A4437" t="str">
            <v>H31</v>
          </cell>
          <cell r="B4437" t="str">
            <v>書</v>
          </cell>
          <cell r="D4437" t="str">
            <v>岸和田市春木泉町</v>
          </cell>
          <cell r="E4437">
            <v>77</v>
          </cell>
        </row>
        <row r="4438">
          <cell r="A4438" t="str">
            <v>H31</v>
          </cell>
          <cell r="B4438" t="str">
            <v>書</v>
          </cell>
          <cell r="D4438" t="str">
            <v>岸和田市春木宮川町</v>
          </cell>
          <cell r="E4438">
            <v>70</v>
          </cell>
        </row>
        <row r="4439">
          <cell r="A4439" t="str">
            <v>H31</v>
          </cell>
          <cell r="B4439" t="str">
            <v>書</v>
          </cell>
          <cell r="D4439" t="str">
            <v>岸和田市下松町</v>
          </cell>
          <cell r="E4439">
            <v>78</v>
          </cell>
        </row>
        <row r="4440">
          <cell r="A4440" t="str">
            <v>H31</v>
          </cell>
          <cell r="B4440" t="str">
            <v>日本画</v>
          </cell>
          <cell r="D4440" t="str">
            <v>岸和田市野田町</v>
          </cell>
          <cell r="E4440">
            <v>74</v>
          </cell>
        </row>
        <row r="4441">
          <cell r="A4441" t="str">
            <v>H31</v>
          </cell>
          <cell r="B4441" t="str">
            <v>日本画</v>
          </cell>
          <cell r="D4441" t="str">
            <v>貝塚市名越</v>
          </cell>
          <cell r="E4441">
            <v>68</v>
          </cell>
        </row>
        <row r="4442">
          <cell r="A4442" t="str">
            <v>H31</v>
          </cell>
          <cell r="B4442" t="str">
            <v>日本画</v>
          </cell>
          <cell r="D4442" t="str">
            <v>泉南郡熊取町青葉台</v>
          </cell>
          <cell r="E4442">
            <v>83</v>
          </cell>
        </row>
        <row r="4443">
          <cell r="A4443" t="str">
            <v>H31</v>
          </cell>
          <cell r="B4443" t="str">
            <v>日本画</v>
          </cell>
          <cell r="D4443" t="str">
            <v>堺市北区奥本町</v>
          </cell>
          <cell r="E4443">
            <v>69</v>
          </cell>
        </row>
        <row r="4444">
          <cell r="A4444" t="str">
            <v>H31</v>
          </cell>
          <cell r="B4444" t="str">
            <v>日本画</v>
          </cell>
          <cell r="D4444" t="str">
            <v>岸和田市箕土路町</v>
          </cell>
          <cell r="E4444">
            <v>75</v>
          </cell>
        </row>
        <row r="4445">
          <cell r="A4445" t="str">
            <v>H31</v>
          </cell>
          <cell r="B4445" t="str">
            <v>日本画</v>
          </cell>
          <cell r="D4445" t="str">
            <v>和泉市府中町</v>
          </cell>
          <cell r="E4445">
            <v>55</v>
          </cell>
        </row>
        <row r="4446">
          <cell r="A4446" t="str">
            <v>H31</v>
          </cell>
          <cell r="B4446" t="str">
            <v>日本画</v>
          </cell>
          <cell r="D4446" t="str">
            <v>岸和田市宮本町</v>
          </cell>
          <cell r="E4446">
            <v>65</v>
          </cell>
        </row>
        <row r="4447">
          <cell r="A4447" t="str">
            <v>H31</v>
          </cell>
          <cell r="B4447" t="str">
            <v>日本画</v>
          </cell>
          <cell r="D4447" t="str">
            <v>泉南郡熊取町山の手台</v>
          </cell>
          <cell r="E4447">
            <v>83</v>
          </cell>
        </row>
        <row r="4448">
          <cell r="A4448" t="str">
            <v>H31</v>
          </cell>
          <cell r="B4448" t="str">
            <v>日本画</v>
          </cell>
          <cell r="D4448" t="str">
            <v>岸和田市小松里町</v>
          </cell>
          <cell r="E4448">
            <v>77</v>
          </cell>
        </row>
        <row r="4449">
          <cell r="A4449" t="str">
            <v>H31</v>
          </cell>
          <cell r="B4449" t="str">
            <v>日本画</v>
          </cell>
          <cell r="D4449" t="str">
            <v>泉南郡熊取町山の手台</v>
          </cell>
          <cell r="E4449">
            <v>77</v>
          </cell>
        </row>
        <row r="4450">
          <cell r="A4450" t="str">
            <v>H31</v>
          </cell>
          <cell r="B4450" t="str">
            <v>日本画</v>
          </cell>
          <cell r="D4450" t="str">
            <v>岸和田市天神山町</v>
          </cell>
          <cell r="E4450">
            <v>68</v>
          </cell>
        </row>
        <row r="4451">
          <cell r="A4451" t="str">
            <v>H31</v>
          </cell>
          <cell r="B4451" t="str">
            <v>日本画</v>
          </cell>
          <cell r="D4451" t="str">
            <v>泉南市男里</v>
          </cell>
          <cell r="E4451">
            <v>72</v>
          </cell>
        </row>
        <row r="4452">
          <cell r="A4452" t="str">
            <v>H31</v>
          </cell>
          <cell r="B4452" t="str">
            <v>日本画</v>
          </cell>
          <cell r="D4452" t="str">
            <v>岸和田市加守町</v>
          </cell>
          <cell r="E4452">
            <v>82</v>
          </cell>
        </row>
        <row r="4453">
          <cell r="A4453" t="str">
            <v>H31</v>
          </cell>
          <cell r="B4453" t="str">
            <v>日本画</v>
          </cell>
          <cell r="D4453" t="str">
            <v>泉大津市春日町</v>
          </cell>
          <cell r="E4453">
            <v>75</v>
          </cell>
        </row>
        <row r="4454">
          <cell r="A4454" t="str">
            <v>H31</v>
          </cell>
          <cell r="B4454" t="str">
            <v>日本画</v>
          </cell>
          <cell r="D4454" t="str">
            <v>泉佐野市湊</v>
          </cell>
          <cell r="E4454">
            <v>61</v>
          </cell>
        </row>
        <row r="4455">
          <cell r="A4455" t="str">
            <v>H31</v>
          </cell>
          <cell r="B4455" t="str">
            <v>日本画</v>
          </cell>
          <cell r="D4455" t="str">
            <v>堺市堺区大仙中町</v>
          </cell>
          <cell r="E4455">
            <v>75</v>
          </cell>
        </row>
        <row r="4456">
          <cell r="A4456" t="str">
            <v>H31</v>
          </cell>
          <cell r="B4456" t="str">
            <v>日本画</v>
          </cell>
          <cell r="D4456" t="str">
            <v>大阪府泉北郡忠岡町忠岡東</v>
          </cell>
          <cell r="E4456">
            <v>50</v>
          </cell>
        </row>
        <row r="4457">
          <cell r="A4457" t="str">
            <v>H31</v>
          </cell>
          <cell r="B4457" t="str">
            <v>日本画</v>
          </cell>
          <cell r="D4457" t="str">
            <v>和泉市伯太町</v>
          </cell>
          <cell r="E4457">
            <v>78</v>
          </cell>
        </row>
        <row r="4458">
          <cell r="A4458" t="str">
            <v>H31</v>
          </cell>
          <cell r="B4458" t="str">
            <v>日本画</v>
          </cell>
          <cell r="D4458" t="str">
            <v>貝塚市加神</v>
          </cell>
          <cell r="E4458">
            <v>62</v>
          </cell>
        </row>
        <row r="4459">
          <cell r="A4459" t="str">
            <v>H31</v>
          </cell>
          <cell r="B4459" t="str">
            <v>日本画</v>
          </cell>
          <cell r="D4459" t="str">
            <v>堺市東区西野</v>
          </cell>
          <cell r="E4459">
            <v>72</v>
          </cell>
        </row>
        <row r="4460">
          <cell r="A4460" t="str">
            <v>H31</v>
          </cell>
          <cell r="B4460" t="str">
            <v>日本画</v>
          </cell>
          <cell r="D4460" t="str">
            <v>岸和田市磯上町</v>
          </cell>
          <cell r="E4460">
            <v>72</v>
          </cell>
        </row>
        <row r="4461">
          <cell r="A4461" t="str">
            <v>H31</v>
          </cell>
          <cell r="B4461" t="str">
            <v>日本画</v>
          </cell>
          <cell r="D4461" t="str">
            <v>和泉市上町</v>
          </cell>
          <cell r="E4461">
            <v>73</v>
          </cell>
        </row>
        <row r="4462">
          <cell r="A4462" t="str">
            <v>H31</v>
          </cell>
          <cell r="B4462" t="str">
            <v>陶芸</v>
          </cell>
          <cell r="D4462" t="str">
            <v>泉南郡岬町淡輪</v>
          </cell>
          <cell r="E4462">
            <v>76</v>
          </cell>
        </row>
        <row r="4463">
          <cell r="A4463" t="str">
            <v>H31</v>
          </cell>
          <cell r="B4463" t="str">
            <v>陶芸</v>
          </cell>
          <cell r="D4463" t="str">
            <v>和泉市はつが野</v>
          </cell>
          <cell r="E4463">
            <v>67</v>
          </cell>
        </row>
        <row r="4464">
          <cell r="A4464" t="str">
            <v>H31</v>
          </cell>
          <cell r="B4464" t="str">
            <v>陶芸</v>
          </cell>
          <cell r="D4464" t="str">
            <v>貝塚市名越</v>
          </cell>
          <cell r="E4464">
            <v>68</v>
          </cell>
        </row>
        <row r="4465">
          <cell r="A4465" t="str">
            <v>H31</v>
          </cell>
          <cell r="B4465" t="str">
            <v>陶芸</v>
          </cell>
          <cell r="D4465" t="str">
            <v>泉南郡熊取町五月ヶ丘</v>
          </cell>
          <cell r="E4465">
            <v>71</v>
          </cell>
        </row>
        <row r="4466">
          <cell r="A4466" t="str">
            <v>H31</v>
          </cell>
          <cell r="B4466" t="str">
            <v>陶芸</v>
          </cell>
          <cell r="D4466" t="str">
            <v>泉大津市東豊中町</v>
          </cell>
          <cell r="E4466">
            <v>82</v>
          </cell>
        </row>
        <row r="4467">
          <cell r="A4467" t="str">
            <v>H31</v>
          </cell>
          <cell r="B4467" t="str">
            <v>陶芸</v>
          </cell>
          <cell r="D4467" t="str">
            <v>岸和田市春木若松町</v>
          </cell>
          <cell r="E4467">
            <v>75</v>
          </cell>
        </row>
        <row r="4468">
          <cell r="A4468" t="str">
            <v>H31</v>
          </cell>
          <cell r="B4468" t="str">
            <v>陶芸</v>
          </cell>
          <cell r="D4468" t="str">
            <v>堺市堺区神南辺町</v>
          </cell>
          <cell r="E4468">
            <v>58</v>
          </cell>
        </row>
        <row r="4469">
          <cell r="A4469" t="str">
            <v>H31</v>
          </cell>
          <cell r="B4469" t="str">
            <v>陶芸</v>
          </cell>
          <cell r="D4469" t="str">
            <v>泉南郡忠岡町忠岡中</v>
          </cell>
          <cell r="E4469">
            <v>69</v>
          </cell>
        </row>
        <row r="4470">
          <cell r="A4470" t="str">
            <v>H31</v>
          </cell>
          <cell r="B4470" t="str">
            <v>陶芸</v>
          </cell>
          <cell r="D4470" t="str">
            <v>岬町深日</v>
          </cell>
          <cell r="E4470">
            <v>79</v>
          </cell>
        </row>
        <row r="4471">
          <cell r="A4471" t="str">
            <v>H31</v>
          </cell>
          <cell r="B4471" t="str">
            <v>陶芸</v>
          </cell>
          <cell r="D4471" t="str">
            <v>岸和田市尾生町</v>
          </cell>
          <cell r="E4471">
            <v>81</v>
          </cell>
        </row>
        <row r="4472">
          <cell r="A4472" t="str">
            <v>H31</v>
          </cell>
          <cell r="B4472" t="str">
            <v>陶芸</v>
          </cell>
          <cell r="D4472" t="str">
            <v>泉南郡熊取町大宮</v>
          </cell>
          <cell r="E4472">
            <v>64</v>
          </cell>
        </row>
        <row r="4473">
          <cell r="A4473" t="str">
            <v>H31</v>
          </cell>
          <cell r="B4473" t="str">
            <v>陶芸</v>
          </cell>
          <cell r="D4473" t="str">
            <v>岸和田市宮前町</v>
          </cell>
          <cell r="E4473">
            <v>75</v>
          </cell>
        </row>
        <row r="4474">
          <cell r="A4474" t="str">
            <v>H31</v>
          </cell>
          <cell r="B4474" t="str">
            <v>陶芸</v>
          </cell>
          <cell r="D4474" t="str">
            <v>河内長野市清見台</v>
          </cell>
          <cell r="E4474">
            <v>72</v>
          </cell>
        </row>
        <row r="4475">
          <cell r="A4475" t="str">
            <v>H31</v>
          </cell>
          <cell r="B4475" t="str">
            <v>陶芸</v>
          </cell>
          <cell r="D4475" t="str">
            <v>泉佐野市日根野</v>
          </cell>
          <cell r="E4475">
            <v>59</v>
          </cell>
        </row>
        <row r="4476">
          <cell r="A4476" t="str">
            <v>H31</v>
          </cell>
          <cell r="B4476" t="str">
            <v>陶芸</v>
          </cell>
          <cell r="D4476" t="str">
            <v>岸和田市別所町</v>
          </cell>
          <cell r="E4476">
            <v>82</v>
          </cell>
        </row>
        <row r="4477">
          <cell r="A4477" t="str">
            <v>H31</v>
          </cell>
          <cell r="B4477" t="str">
            <v>陶芸</v>
          </cell>
          <cell r="D4477" t="str">
            <v>泉佐野市上瓦屋</v>
          </cell>
          <cell r="E4477">
            <v>69</v>
          </cell>
        </row>
        <row r="4478">
          <cell r="A4478" t="str">
            <v>H31</v>
          </cell>
          <cell r="B4478" t="str">
            <v>陶芸</v>
          </cell>
          <cell r="D4478" t="str">
            <v>高石市千代田</v>
          </cell>
          <cell r="E4478">
            <v>53</v>
          </cell>
        </row>
        <row r="4479">
          <cell r="A4479" t="str">
            <v>H31</v>
          </cell>
          <cell r="B4479" t="str">
            <v>陶芸</v>
          </cell>
          <cell r="D4479" t="str">
            <v>河内長野市荘園町</v>
          </cell>
          <cell r="E4479">
            <v>75</v>
          </cell>
        </row>
        <row r="4480">
          <cell r="A4480" t="str">
            <v>H31</v>
          </cell>
          <cell r="B4480" t="str">
            <v>陶芸</v>
          </cell>
          <cell r="D4480" t="str">
            <v>堺市南区鴨谷台</v>
          </cell>
          <cell r="E4480">
            <v>79</v>
          </cell>
        </row>
        <row r="4481">
          <cell r="A4481" t="str">
            <v>H31</v>
          </cell>
          <cell r="B4481" t="str">
            <v>陶芸</v>
          </cell>
          <cell r="D4481" t="str">
            <v>堺市南区三原台</v>
          </cell>
          <cell r="E4481">
            <v>70</v>
          </cell>
        </row>
        <row r="4482">
          <cell r="A4482" t="str">
            <v>H31</v>
          </cell>
          <cell r="B4482" t="str">
            <v>陶芸</v>
          </cell>
          <cell r="D4482" t="str">
            <v>岸和田市宮本町</v>
          </cell>
          <cell r="E4482">
            <v>82</v>
          </cell>
        </row>
        <row r="4483">
          <cell r="A4483" t="str">
            <v>H31</v>
          </cell>
          <cell r="B4483" t="str">
            <v>陶芸</v>
          </cell>
          <cell r="D4483" t="str">
            <v>岸和田市池尻町</v>
          </cell>
          <cell r="E4483">
            <v>79</v>
          </cell>
        </row>
        <row r="4484">
          <cell r="A4484" t="str">
            <v>H31</v>
          </cell>
          <cell r="B4484" t="str">
            <v>陶芸</v>
          </cell>
          <cell r="D4484" t="str">
            <v>阪南市緑ヶ丘</v>
          </cell>
          <cell r="E4484">
            <v>74</v>
          </cell>
        </row>
        <row r="4485">
          <cell r="A4485" t="str">
            <v>H31</v>
          </cell>
          <cell r="B4485" t="str">
            <v>俳画</v>
          </cell>
          <cell r="D4485" t="str">
            <v>岸和田市下松町</v>
          </cell>
          <cell r="E4485">
            <v>77</v>
          </cell>
        </row>
        <row r="4486">
          <cell r="A4486" t="str">
            <v>H31</v>
          </cell>
          <cell r="B4486" t="str">
            <v>俳画</v>
          </cell>
          <cell r="D4486" t="str">
            <v>高石市取石</v>
          </cell>
          <cell r="E4486">
            <v>72</v>
          </cell>
        </row>
        <row r="4487">
          <cell r="A4487" t="str">
            <v>H31</v>
          </cell>
          <cell r="B4487" t="str">
            <v>俳画</v>
          </cell>
          <cell r="D4487" t="str">
            <v>和泉市尾井町</v>
          </cell>
          <cell r="E4487">
            <v>80</v>
          </cell>
        </row>
        <row r="4488">
          <cell r="A4488" t="str">
            <v>H31</v>
          </cell>
          <cell r="B4488" t="str">
            <v>俳画</v>
          </cell>
          <cell r="D4488" t="str">
            <v>岸和田市宮本町</v>
          </cell>
          <cell r="E4488">
            <v>82</v>
          </cell>
        </row>
        <row r="4489">
          <cell r="A4489" t="str">
            <v>H31</v>
          </cell>
          <cell r="B4489" t="str">
            <v>俳画</v>
          </cell>
          <cell r="D4489" t="str">
            <v>岸和田市上松町</v>
          </cell>
          <cell r="E4489">
            <v>71</v>
          </cell>
        </row>
        <row r="4490">
          <cell r="A4490" t="str">
            <v>H31</v>
          </cell>
          <cell r="B4490" t="str">
            <v>俳画</v>
          </cell>
          <cell r="D4490" t="str">
            <v>岸和田市加守町</v>
          </cell>
          <cell r="E4490">
            <v>58</v>
          </cell>
        </row>
        <row r="4491">
          <cell r="A4491" t="str">
            <v>H31</v>
          </cell>
          <cell r="B4491" t="str">
            <v>俳画</v>
          </cell>
          <cell r="D4491" t="str">
            <v>岸和田市上町</v>
          </cell>
          <cell r="E4491">
            <v>77</v>
          </cell>
        </row>
        <row r="4492">
          <cell r="A4492" t="str">
            <v>H31</v>
          </cell>
          <cell r="B4492" t="str">
            <v>俳画</v>
          </cell>
          <cell r="D4492" t="str">
            <v>岸和田市土生町</v>
          </cell>
          <cell r="E4492">
            <v>72</v>
          </cell>
        </row>
        <row r="4493">
          <cell r="A4493" t="str">
            <v>H31</v>
          </cell>
          <cell r="B4493" t="str">
            <v>俳画</v>
          </cell>
          <cell r="D4493" t="str">
            <v>岸和田市野田町</v>
          </cell>
          <cell r="E4493">
            <v>79</v>
          </cell>
        </row>
        <row r="4494">
          <cell r="A4494" t="str">
            <v>H31</v>
          </cell>
          <cell r="B4494" t="str">
            <v>俳画</v>
          </cell>
          <cell r="D4494" t="str">
            <v>岸和田市野田町</v>
          </cell>
          <cell r="E4494">
            <v>74</v>
          </cell>
        </row>
        <row r="4495">
          <cell r="A4495" t="str">
            <v>H31</v>
          </cell>
          <cell r="B4495" t="str">
            <v>俳画</v>
          </cell>
          <cell r="D4495" t="str">
            <v>岸和田市野田町</v>
          </cell>
          <cell r="E4495">
            <v>84</v>
          </cell>
        </row>
        <row r="4496">
          <cell r="A4496" t="str">
            <v>H31</v>
          </cell>
          <cell r="B4496" t="str">
            <v>俳画</v>
          </cell>
          <cell r="D4496" t="str">
            <v>岸和田市野田町</v>
          </cell>
          <cell r="E4496">
            <v>83</v>
          </cell>
        </row>
        <row r="4497">
          <cell r="A4497" t="str">
            <v>H31</v>
          </cell>
          <cell r="B4497" t="str">
            <v>俳画</v>
          </cell>
          <cell r="D4497" t="str">
            <v>岸和田市池尻町</v>
          </cell>
          <cell r="E4497">
            <v>75</v>
          </cell>
        </row>
        <row r="4498">
          <cell r="A4498" t="str">
            <v>H31</v>
          </cell>
          <cell r="B4498" t="str">
            <v>俳画</v>
          </cell>
          <cell r="D4498" t="str">
            <v>泉佐野市上之郷</v>
          </cell>
          <cell r="E4498">
            <v>54</v>
          </cell>
        </row>
        <row r="4499">
          <cell r="A4499" t="str">
            <v>H31</v>
          </cell>
          <cell r="B4499" t="str">
            <v>俳画</v>
          </cell>
          <cell r="D4499" t="str">
            <v>岸和田市岡山町</v>
          </cell>
          <cell r="E4499">
            <v>78</v>
          </cell>
        </row>
        <row r="4500">
          <cell r="A4500" t="str">
            <v>H31</v>
          </cell>
          <cell r="B4500" t="str">
            <v>俳画</v>
          </cell>
          <cell r="D4500" t="str">
            <v>岸和田市岡山町</v>
          </cell>
          <cell r="E4500">
            <v>71</v>
          </cell>
        </row>
        <row r="4501">
          <cell r="A4501" t="str">
            <v>H31</v>
          </cell>
          <cell r="B4501" t="str">
            <v>俳画</v>
          </cell>
          <cell r="D4501" t="str">
            <v>岸和田市尾生町</v>
          </cell>
          <cell r="E4501">
            <v>66</v>
          </cell>
        </row>
        <row r="4502">
          <cell r="A4502" t="str">
            <v>H31</v>
          </cell>
          <cell r="B4502" t="str">
            <v>俳画</v>
          </cell>
          <cell r="D4502" t="str">
            <v>岸和田市岡山町</v>
          </cell>
          <cell r="E4502">
            <v>60</v>
          </cell>
        </row>
        <row r="4503">
          <cell r="A4503" t="str">
            <v>H31</v>
          </cell>
          <cell r="B4503" t="str">
            <v>俳画</v>
          </cell>
          <cell r="D4503" t="str">
            <v>貝塚市北町</v>
          </cell>
          <cell r="E4503">
            <v>81</v>
          </cell>
        </row>
        <row r="4504">
          <cell r="A4504" t="str">
            <v>H31</v>
          </cell>
          <cell r="B4504" t="str">
            <v>俳画</v>
          </cell>
          <cell r="D4504" t="str">
            <v>岸和田市別所町</v>
          </cell>
          <cell r="E4504">
            <v>57</v>
          </cell>
        </row>
        <row r="4505">
          <cell r="A4505" t="str">
            <v>H31</v>
          </cell>
          <cell r="B4505" t="str">
            <v>俳画</v>
          </cell>
          <cell r="D4505" t="str">
            <v>岸和田市八阪町</v>
          </cell>
          <cell r="E4505">
            <v>70</v>
          </cell>
        </row>
        <row r="4506">
          <cell r="A4506" t="str">
            <v>H31</v>
          </cell>
          <cell r="B4506" t="str">
            <v>俳画</v>
          </cell>
          <cell r="D4506" t="str">
            <v>泉佐野市高松東</v>
          </cell>
          <cell r="E4506">
            <v>75</v>
          </cell>
        </row>
        <row r="4507">
          <cell r="A4507" t="str">
            <v>H31</v>
          </cell>
          <cell r="B4507" t="str">
            <v>俳画</v>
          </cell>
          <cell r="D4507" t="str">
            <v>泉南市信達岡中</v>
          </cell>
          <cell r="E4507">
            <v>55</v>
          </cell>
        </row>
        <row r="4508">
          <cell r="A4508" t="str">
            <v>H31</v>
          </cell>
          <cell r="B4508" t="str">
            <v>俳画</v>
          </cell>
          <cell r="D4508" t="str">
            <v>泉佐野市高松東</v>
          </cell>
          <cell r="E4508">
            <v>73</v>
          </cell>
        </row>
        <row r="4509">
          <cell r="A4509" t="str">
            <v>H31</v>
          </cell>
          <cell r="B4509" t="str">
            <v>俳画</v>
          </cell>
          <cell r="D4509" t="str">
            <v>泉佐野市新町</v>
          </cell>
          <cell r="E4509">
            <v>72</v>
          </cell>
        </row>
        <row r="4510">
          <cell r="A4510" t="str">
            <v>H31</v>
          </cell>
          <cell r="B4510" t="str">
            <v>俳画</v>
          </cell>
          <cell r="D4510" t="str">
            <v>泉佐野市高松東</v>
          </cell>
          <cell r="E4510">
            <v>71</v>
          </cell>
        </row>
        <row r="4511">
          <cell r="A4511" t="str">
            <v>H31</v>
          </cell>
          <cell r="B4511" t="str">
            <v>俳画</v>
          </cell>
          <cell r="D4511" t="str">
            <v>泉佐野市市場西</v>
          </cell>
          <cell r="E4511">
            <v>85</v>
          </cell>
        </row>
        <row r="4512">
          <cell r="A4512" t="str">
            <v>H31</v>
          </cell>
          <cell r="B4512" t="str">
            <v>俳画</v>
          </cell>
          <cell r="D4512" t="str">
            <v>泉佐野市本町</v>
          </cell>
          <cell r="E4512">
            <v>84</v>
          </cell>
        </row>
        <row r="4513">
          <cell r="A4513" t="str">
            <v>R4</v>
          </cell>
          <cell r="B4513" t="str">
            <v>洋画</v>
          </cell>
          <cell r="D4513" t="str">
            <v>岸和田市加守町</v>
          </cell>
          <cell r="E4513">
            <v>85</v>
          </cell>
        </row>
        <row r="4514">
          <cell r="A4514" t="str">
            <v>R4</v>
          </cell>
          <cell r="B4514" t="str">
            <v>洋画</v>
          </cell>
          <cell r="D4514" t="str">
            <v>兵庫県川西市緑台</v>
          </cell>
          <cell r="E4514">
            <v>81</v>
          </cell>
        </row>
        <row r="4515">
          <cell r="A4515" t="str">
            <v>R4</v>
          </cell>
          <cell r="B4515" t="str">
            <v>洋画</v>
          </cell>
          <cell r="D4515" t="str">
            <v>岸和田市西之内町</v>
          </cell>
          <cell r="E4515">
            <v>79</v>
          </cell>
        </row>
        <row r="4516">
          <cell r="A4516" t="str">
            <v>R4</v>
          </cell>
          <cell r="B4516" t="str">
            <v>洋画</v>
          </cell>
          <cell r="D4516" t="str">
            <v>堺市西区浜寺南町</v>
          </cell>
          <cell r="E4516">
            <v>67</v>
          </cell>
        </row>
        <row r="4517">
          <cell r="A4517" t="str">
            <v>R4</v>
          </cell>
          <cell r="B4517" t="str">
            <v>洋画</v>
          </cell>
          <cell r="D4517" t="str">
            <v>泉大津市板原町</v>
          </cell>
          <cell r="E4517">
            <v>64</v>
          </cell>
        </row>
        <row r="4518">
          <cell r="A4518" t="str">
            <v>R4</v>
          </cell>
          <cell r="B4518" t="str">
            <v>洋画</v>
          </cell>
          <cell r="D4518" t="str">
            <v>岸和田市内畑町</v>
          </cell>
          <cell r="E4518">
            <v>73</v>
          </cell>
        </row>
        <row r="4519">
          <cell r="A4519" t="str">
            <v>R4</v>
          </cell>
          <cell r="B4519" t="str">
            <v>洋画</v>
          </cell>
          <cell r="D4519" t="str">
            <v>岸和田市門前町</v>
          </cell>
          <cell r="E4519">
            <v>81</v>
          </cell>
        </row>
        <row r="4520">
          <cell r="A4520" t="str">
            <v>R4</v>
          </cell>
          <cell r="B4520" t="str">
            <v>洋画</v>
          </cell>
          <cell r="D4520" t="str">
            <v>岸和田市池尻町</v>
          </cell>
          <cell r="E4520">
            <v>82</v>
          </cell>
        </row>
        <row r="4521">
          <cell r="A4521" t="str">
            <v>R4</v>
          </cell>
          <cell r="B4521" t="str">
            <v>洋画</v>
          </cell>
          <cell r="D4521" t="str">
            <v>岸和田市池尻町</v>
          </cell>
          <cell r="E4521">
            <v>74</v>
          </cell>
        </row>
        <row r="4522">
          <cell r="A4522" t="str">
            <v>R4</v>
          </cell>
          <cell r="B4522" t="str">
            <v>洋画</v>
          </cell>
          <cell r="D4522" t="str">
            <v>貝塚市水間</v>
          </cell>
          <cell r="E4522">
            <v>69</v>
          </cell>
        </row>
        <row r="4523">
          <cell r="A4523" t="str">
            <v>R4</v>
          </cell>
          <cell r="B4523" t="str">
            <v>洋画</v>
          </cell>
          <cell r="D4523" t="str">
            <v>泉南郡熊取町山の手台</v>
          </cell>
          <cell r="E4523">
            <v>86</v>
          </cell>
        </row>
        <row r="4524">
          <cell r="A4524" t="str">
            <v>R4</v>
          </cell>
          <cell r="B4524" t="str">
            <v>洋画</v>
          </cell>
          <cell r="D4524" t="str">
            <v>泉大津市二田町</v>
          </cell>
          <cell r="E4524">
            <v>67</v>
          </cell>
        </row>
        <row r="4525">
          <cell r="A4525" t="str">
            <v>R4</v>
          </cell>
          <cell r="B4525" t="str">
            <v>洋画</v>
          </cell>
          <cell r="D4525" t="str">
            <v>岸和田市東ヶ丘町</v>
          </cell>
          <cell r="E4525">
            <v>79</v>
          </cell>
        </row>
        <row r="4526">
          <cell r="A4526" t="str">
            <v>R4</v>
          </cell>
          <cell r="B4526" t="str">
            <v>洋画</v>
          </cell>
          <cell r="D4526" t="str">
            <v>和泉市上町</v>
          </cell>
          <cell r="E4526">
            <v>80</v>
          </cell>
        </row>
        <row r="4527">
          <cell r="A4527" t="str">
            <v>R4</v>
          </cell>
          <cell r="B4527" t="str">
            <v>洋画</v>
          </cell>
          <cell r="D4527" t="str">
            <v>泉大津市曽根町</v>
          </cell>
          <cell r="E4527">
            <v>68</v>
          </cell>
        </row>
        <row r="4528">
          <cell r="A4528" t="str">
            <v>R4</v>
          </cell>
          <cell r="B4528" t="str">
            <v>洋画</v>
          </cell>
          <cell r="D4528" t="str">
            <v>泉大津市森町</v>
          </cell>
          <cell r="E4528">
            <v>82</v>
          </cell>
        </row>
        <row r="4529">
          <cell r="A4529" t="str">
            <v>R4</v>
          </cell>
          <cell r="B4529" t="str">
            <v>洋画</v>
          </cell>
          <cell r="D4529" t="str">
            <v>泉南市信達市場</v>
          </cell>
          <cell r="E4529">
            <v>73</v>
          </cell>
        </row>
        <row r="4530">
          <cell r="A4530" t="str">
            <v>R4</v>
          </cell>
          <cell r="B4530" t="str">
            <v>洋画</v>
          </cell>
          <cell r="D4530" t="str">
            <v>貝塚市久保</v>
          </cell>
          <cell r="E4530">
            <v>74</v>
          </cell>
        </row>
        <row r="4531">
          <cell r="A4531" t="str">
            <v>R4</v>
          </cell>
          <cell r="B4531" t="str">
            <v>洋画</v>
          </cell>
          <cell r="D4531" t="str">
            <v>泉南郡熊取町五門東</v>
          </cell>
          <cell r="E4531">
            <v>80</v>
          </cell>
        </row>
        <row r="4532">
          <cell r="A4532" t="str">
            <v>R4</v>
          </cell>
          <cell r="B4532" t="str">
            <v>洋画</v>
          </cell>
          <cell r="D4532" t="str">
            <v>泉北郡忠岡町忠岡中</v>
          </cell>
          <cell r="E4532">
            <v>80</v>
          </cell>
        </row>
        <row r="4533">
          <cell r="A4533" t="str">
            <v>R4</v>
          </cell>
          <cell r="B4533" t="str">
            <v>洋画</v>
          </cell>
          <cell r="D4533" t="str">
            <v>岸和田市上松町</v>
          </cell>
          <cell r="E4533">
            <v>71</v>
          </cell>
        </row>
        <row r="4534">
          <cell r="A4534" t="str">
            <v>R4</v>
          </cell>
          <cell r="B4534" t="str">
            <v>洋画</v>
          </cell>
          <cell r="D4534" t="str">
            <v>泉南郡熊取町桜が丘</v>
          </cell>
          <cell r="E4534">
            <v>81</v>
          </cell>
        </row>
        <row r="4535">
          <cell r="A4535" t="str">
            <v>R4</v>
          </cell>
          <cell r="B4535" t="str">
            <v>洋画</v>
          </cell>
          <cell r="D4535" t="str">
            <v>岸和田市上松町</v>
          </cell>
          <cell r="E4535">
            <v>83</v>
          </cell>
        </row>
        <row r="4536">
          <cell r="A4536" t="str">
            <v>R4</v>
          </cell>
          <cell r="B4536" t="str">
            <v>洋画</v>
          </cell>
          <cell r="D4536" t="str">
            <v>和泉市光明台</v>
          </cell>
          <cell r="E4536">
            <v>79</v>
          </cell>
        </row>
        <row r="4537">
          <cell r="A4537" t="str">
            <v>R4</v>
          </cell>
          <cell r="B4537" t="str">
            <v>洋画</v>
          </cell>
          <cell r="D4537" t="str">
            <v>岸和田市東ケ丘町</v>
          </cell>
          <cell r="E4537">
            <v>71</v>
          </cell>
        </row>
        <row r="4538">
          <cell r="A4538" t="str">
            <v>R4</v>
          </cell>
          <cell r="B4538" t="str">
            <v>洋画</v>
          </cell>
          <cell r="D4538" t="str">
            <v>岸和田市下野町</v>
          </cell>
          <cell r="E4538">
            <v>70</v>
          </cell>
        </row>
        <row r="4539">
          <cell r="A4539" t="str">
            <v>R4</v>
          </cell>
          <cell r="B4539" t="str">
            <v>洋画</v>
          </cell>
          <cell r="D4539" t="str">
            <v>岸和田市天神山町</v>
          </cell>
          <cell r="E4539">
            <v>77</v>
          </cell>
        </row>
        <row r="4540">
          <cell r="A4540" t="str">
            <v>R4</v>
          </cell>
          <cell r="B4540" t="str">
            <v>洋画</v>
          </cell>
          <cell r="D4540" t="str">
            <v>岸和田市野田町</v>
          </cell>
          <cell r="E4540">
            <v>58</v>
          </cell>
        </row>
        <row r="4541">
          <cell r="A4541" t="str">
            <v>R4</v>
          </cell>
          <cell r="B4541" t="str">
            <v>洋画</v>
          </cell>
          <cell r="D4541" t="str">
            <v>和泉市光明台</v>
          </cell>
          <cell r="E4541">
            <v>77</v>
          </cell>
        </row>
        <row r="4542">
          <cell r="A4542" t="str">
            <v>R4</v>
          </cell>
          <cell r="B4542" t="str">
            <v>洋画</v>
          </cell>
          <cell r="D4542" t="str">
            <v>和泉市和気</v>
          </cell>
          <cell r="E4542">
            <v>70</v>
          </cell>
        </row>
        <row r="4543">
          <cell r="A4543" t="str">
            <v>R4</v>
          </cell>
          <cell r="B4543" t="str">
            <v>洋画</v>
          </cell>
          <cell r="D4543" t="str">
            <v>岸和田市加守町</v>
          </cell>
          <cell r="E4543">
            <v>85</v>
          </cell>
        </row>
        <row r="4544">
          <cell r="A4544" t="str">
            <v>R4</v>
          </cell>
          <cell r="B4544" t="str">
            <v>洋画</v>
          </cell>
          <cell r="D4544" t="str">
            <v>阪南市光陽台</v>
          </cell>
          <cell r="E4544">
            <v>75</v>
          </cell>
        </row>
        <row r="4545">
          <cell r="A4545" t="str">
            <v>R4</v>
          </cell>
          <cell r="B4545" t="str">
            <v>洋画</v>
          </cell>
          <cell r="D4545" t="str">
            <v>岸和田市東ケ丘町</v>
          </cell>
          <cell r="E4545">
            <v>71</v>
          </cell>
        </row>
        <row r="4546">
          <cell r="A4546" t="str">
            <v>R4</v>
          </cell>
          <cell r="B4546" t="str">
            <v>洋画</v>
          </cell>
          <cell r="D4546" t="str">
            <v>泉南郡熊取町山の手台</v>
          </cell>
          <cell r="E4546">
            <v>80</v>
          </cell>
        </row>
        <row r="4547">
          <cell r="A4547" t="str">
            <v>R4</v>
          </cell>
          <cell r="B4547" t="str">
            <v>洋画</v>
          </cell>
          <cell r="D4547" t="str">
            <v>岸和田市加守町</v>
          </cell>
          <cell r="E4547">
            <v>85</v>
          </cell>
        </row>
        <row r="4548">
          <cell r="A4548" t="str">
            <v>R4</v>
          </cell>
          <cell r="B4548" t="str">
            <v>洋画</v>
          </cell>
          <cell r="D4548" t="str">
            <v>岸和田市上野町東</v>
          </cell>
          <cell r="E4548">
            <v>71</v>
          </cell>
        </row>
        <row r="4549">
          <cell r="A4549" t="str">
            <v>R4</v>
          </cell>
          <cell r="B4549" t="str">
            <v>洋画</v>
          </cell>
          <cell r="D4549" t="str">
            <v>岸和田市土生滝町</v>
          </cell>
          <cell r="E4549">
            <v>67</v>
          </cell>
        </row>
        <row r="4550">
          <cell r="A4550" t="str">
            <v>R4</v>
          </cell>
          <cell r="B4550" t="str">
            <v>洋画</v>
          </cell>
          <cell r="D4550" t="str">
            <v>岸和田市岡山町</v>
          </cell>
          <cell r="E4550">
            <v>67</v>
          </cell>
        </row>
        <row r="4551">
          <cell r="A4551" t="str">
            <v>R4</v>
          </cell>
          <cell r="B4551" t="str">
            <v>洋画</v>
          </cell>
          <cell r="D4551" t="str">
            <v>阪南市光陽台</v>
          </cell>
          <cell r="E4551">
            <v>68</v>
          </cell>
        </row>
        <row r="4552">
          <cell r="A4552" t="str">
            <v>R4</v>
          </cell>
          <cell r="B4552" t="str">
            <v>洋画</v>
          </cell>
          <cell r="D4552" t="str">
            <v>富田林市本町</v>
          </cell>
          <cell r="E4552">
            <v>80</v>
          </cell>
        </row>
        <row r="4553">
          <cell r="A4553" t="str">
            <v>R4</v>
          </cell>
          <cell r="B4553" t="str">
            <v>洋画</v>
          </cell>
          <cell r="D4553" t="str">
            <v>和泉市小田町</v>
          </cell>
          <cell r="E4553">
            <v>69</v>
          </cell>
        </row>
        <row r="4554">
          <cell r="A4554" t="str">
            <v>R4</v>
          </cell>
          <cell r="B4554" t="str">
            <v>洋画</v>
          </cell>
          <cell r="D4554" t="str">
            <v>和泉市光明台</v>
          </cell>
          <cell r="E4554">
            <v>80</v>
          </cell>
        </row>
        <row r="4555">
          <cell r="A4555" t="str">
            <v>R4</v>
          </cell>
          <cell r="B4555" t="str">
            <v>洋画</v>
          </cell>
          <cell r="D4555" t="str">
            <v>岸和田市尾生町</v>
          </cell>
          <cell r="E4555">
            <v>77</v>
          </cell>
        </row>
        <row r="4556">
          <cell r="A4556" t="str">
            <v>R4</v>
          </cell>
          <cell r="B4556" t="str">
            <v>洋画</v>
          </cell>
          <cell r="D4556" t="str">
            <v>岸和田市下池田町</v>
          </cell>
          <cell r="E4556">
            <v>80</v>
          </cell>
        </row>
        <row r="4557">
          <cell r="A4557" t="str">
            <v>R4</v>
          </cell>
          <cell r="B4557" t="str">
            <v>洋画</v>
          </cell>
          <cell r="D4557" t="str">
            <v>岸和田市土生町</v>
          </cell>
          <cell r="E4557">
            <v>65</v>
          </cell>
        </row>
        <row r="4558">
          <cell r="A4558" t="str">
            <v>R4</v>
          </cell>
          <cell r="B4558" t="str">
            <v>洋画</v>
          </cell>
          <cell r="D4558" t="str">
            <v>岸和田市天神町</v>
          </cell>
          <cell r="E4558">
            <v>64</v>
          </cell>
        </row>
        <row r="4559">
          <cell r="A4559" t="str">
            <v>R4</v>
          </cell>
          <cell r="B4559" t="str">
            <v>洋画</v>
          </cell>
          <cell r="D4559" t="str">
            <v>岸和田市東ヶ丘町</v>
          </cell>
          <cell r="E4559">
            <v>77</v>
          </cell>
        </row>
        <row r="4560">
          <cell r="A4560" t="str">
            <v>R4</v>
          </cell>
          <cell r="B4560" t="str">
            <v>洋画</v>
          </cell>
          <cell r="D4560" t="str">
            <v>阪南市舞</v>
          </cell>
          <cell r="E4560">
            <v>77</v>
          </cell>
        </row>
        <row r="4561">
          <cell r="A4561" t="str">
            <v>R4</v>
          </cell>
          <cell r="B4561" t="str">
            <v>洋画</v>
          </cell>
          <cell r="D4561" t="str">
            <v>和泉市伯太町</v>
          </cell>
          <cell r="E4561">
            <v>73</v>
          </cell>
        </row>
        <row r="4562">
          <cell r="A4562" t="str">
            <v>R4</v>
          </cell>
          <cell r="B4562" t="str">
            <v>洋画</v>
          </cell>
          <cell r="D4562" t="str">
            <v>岸和田市行遇町</v>
          </cell>
          <cell r="E4562">
            <v>73</v>
          </cell>
        </row>
        <row r="4563">
          <cell r="A4563" t="str">
            <v>R4</v>
          </cell>
          <cell r="B4563" t="str">
            <v>洋画</v>
          </cell>
          <cell r="D4563" t="str">
            <v>阪南市桃の木台</v>
          </cell>
          <cell r="E4563">
            <v>72</v>
          </cell>
        </row>
        <row r="4564">
          <cell r="A4564" t="str">
            <v>R4</v>
          </cell>
          <cell r="B4564" t="str">
            <v>洋画</v>
          </cell>
          <cell r="D4564" t="str">
            <v>和泉市唐国町</v>
          </cell>
          <cell r="E4564">
            <v>82</v>
          </cell>
        </row>
        <row r="4565">
          <cell r="A4565" t="str">
            <v>R4</v>
          </cell>
          <cell r="B4565" t="str">
            <v>洋画</v>
          </cell>
          <cell r="D4565" t="str">
            <v>泉南市男里</v>
          </cell>
          <cell r="E4565">
            <v>73</v>
          </cell>
        </row>
        <row r="4566">
          <cell r="A4566" t="str">
            <v>R4</v>
          </cell>
          <cell r="B4566" t="str">
            <v>洋画</v>
          </cell>
          <cell r="D4566" t="str">
            <v>岸和田市天神山町</v>
          </cell>
          <cell r="E4566">
            <v>69</v>
          </cell>
        </row>
        <row r="4567">
          <cell r="A4567" t="str">
            <v>R4</v>
          </cell>
          <cell r="B4567" t="str">
            <v>洋画</v>
          </cell>
          <cell r="D4567" t="str">
            <v>岸和田市稲葉町</v>
          </cell>
          <cell r="E4567">
            <v>69</v>
          </cell>
        </row>
        <row r="4568">
          <cell r="A4568" t="str">
            <v>R4</v>
          </cell>
          <cell r="B4568" t="str">
            <v>洋画</v>
          </cell>
          <cell r="D4568" t="str">
            <v>岸和田市三田町</v>
          </cell>
          <cell r="E4568">
            <v>68</v>
          </cell>
        </row>
        <row r="4569">
          <cell r="A4569" t="str">
            <v>R4</v>
          </cell>
          <cell r="B4569" t="str">
            <v>洋画</v>
          </cell>
          <cell r="D4569" t="str">
            <v>岸和田市畑町</v>
          </cell>
          <cell r="E4569">
            <v>78</v>
          </cell>
        </row>
        <row r="4570">
          <cell r="A4570" t="str">
            <v>R4</v>
          </cell>
          <cell r="B4570" t="str">
            <v>洋画</v>
          </cell>
          <cell r="D4570" t="str">
            <v>大阪府泉南郡岬町淡輪</v>
          </cell>
          <cell r="E4570">
            <v>80</v>
          </cell>
        </row>
        <row r="4571">
          <cell r="A4571" t="str">
            <v>R4</v>
          </cell>
          <cell r="B4571" t="str">
            <v>洋画</v>
          </cell>
          <cell r="D4571" t="str">
            <v>貝塚市石才</v>
          </cell>
          <cell r="E4571">
            <v>73</v>
          </cell>
        </row>
        <row r="4572">
          <cell r="A4572" t="str">
            <v>R4</v>
          </cell>
          <cell r="B4572" t="str">
            <v>洋画</v>
          </cell>
          <cell r="D4572" t="str">
            <v>岸和田市稲葉町</v>
          </cell>
          <cell r="E4572">
            <v>73</v>
          </cell>
        </row>
        <row r="4573">
          <cell r="A4573" t="str">
            <v>R4</v>
          </cell>
          <cell r="B4573" t="str">
            <v>洋画</v>
          </cell>
          <cell r="D4573" t="str">
            <v>泉北郡忠岡町忠岡東</v>
          </cell>
          <cell r="E4573">
            <v>79</v>
          </cell>
        </row>
        <row r="4574">
          <cell r="A4574" t="str">
            <v>R4</v>
          </cell>
          <cell r="B4574" t="str">
            <v>洋画</v>
          </cell>
          <cell r="D4574" t="str">
            <v>高石市取石</v>
          </cell>
          <cell r="E4574">
            <v>72</v>
          </cell>
        </row>
        <row r="4575">
          <cell r="A4575" t="str">
            <v>R4</v>
          </cell>
          <cell r="B4575" t="str">
            <v>洋画</v>
          </cell>
          <cell r="D4575" t="str">
            <v>高石市羽衣</v>
          </cell>
          <cell r="E4575">
            <v>79</v>
          </cell>
        </row>
        <row r="4576">
          <cell r="A4576" t="str">
            <v>R4</v>
          </cell>
          <cell r="B4576" t="str">
            <v>洋画</v>
          </cell>
          <cell r="D4576" t="str">
            <v>岸和田市上町</v>
          </cell>
          <cell r="E4576">
            <v>64</v>
          </cell>
        </row>
        <row r="4577">
          <cell r="A4577" t="str">
            <v>R4</v>
          </cell>
          <cell r="B4577" t="str">
            <v>洋画</v>
          </cell>
          <cell r="D4577" t="str">
            <v>岸和田市摩湯町</v>
          </cell>
          <cell r="E4577">
            <v>75</v>
          </cell>
        </row>
        <row r="4578">
          <cell r="A4578" t="str">
            <v>R4</v>
          </cell>
          <cell r="B4578" t="str">
            <v>洋画</v>
          </cell>
          <cell r="D4578" t="str">
            <v>岸和田市藤井町</v>
          </cell>
          <cell r="E4578">
            <v>68</v>
          </cell>
        </row>
        <row r="4579">
          <cell r="A4579" t="str">
            <v>R4</v>
          </cell>
          <cell r="B4579" t="str">
            <v>洋画</v>
          </cell>
          <cell r="D4579" t="str">
            <v>羽曳野市碓井</v>
          </cell>
          <cell r="E4579">
            <v>75</v>
          </cell>
        </row>
        <row r="4580">
          <cell r="A4580" t="str">
            <v>R4</v>
          </cell>
          <cell r="B4580" t="str">
            <v>洋画</v>
          </cell>
          <cell r="D4580" t="str">
            <v>和泉市唐国町</v>
          </cell>
          <cell r="E4580">
            <v>53</v>
          </cell>
        </row>
        <row r="4581">
          <cell r="A4581" t="str">
            <v>R4</v>
          </cell>
          <cell r="B4581" t="str">
            <v>洋画</v>
          </cell>
          <cell r="D4581" t="str">
            <v>岸和田市岡山町</v>
          </cell>
          <cell r="E4581">
            <v>58</v>
          </cell>
        </row>
        <row r="4582">
          <cell r="A4582" t="str">
            <v>R4</v>
          </cell>
          <cell r="B4582" t="str">
            <v>写真</v>
          </cell>
          <cell r="D4582" t="str">
            <v>岸和田市小松里町</v>
          </cell>
          <cell r="E4582">
            <v>72</v>
          </cell>
        </row>
        <row r="4583">
          <cell r="A4583" t="str">
            <v>R4</v>
          </cell>
          <cell r="B4583" t="str">
            <v>写真</v>
          </cell>
          <cell r="D4583" t="str">
            <v>泉佐野市鶴原</v>
          </cell>
          <cell r="E4583">
            <v>79</v>
          </cell>
        </row>
        <row r="4584">
          <cell r="A4584" t="str">
            <v>R4</v>
          </cell>
          <cell r="B4584" t="str">
            <v>写真</v>
          </cell>
          <cell r="D4584" t="str">
            <v>泉佐野市鶴原</v>
          </cell>
          <cell r="E4584">
            <v>78</v>
          </cell>
        </row>
        <row r="4585">
          <cell r="A4585" t="str">
            <v>R4</v>
          </cell>
          <cell r="B4585" t="str">
            <v>写真</v>
          </cell>
          <cell r="D4585" t="str">
            <v>高石市高師浜</v>
          </cell>
          <cell r="E4585">
            <v>86</v>
          </cell>
        </row>
        <row r="4586">
          <cell r="A4586" t="str">
            <v>R4</v>
          </cell>
          <cell r="B4586" t="str">
            <v>写真</v>
          </cell>
          <cell r="D4586" t="str">
            <v>阪南市光陽台</v>
          </cell>
          <cell r="E4586">
            <v>82</v>
          </cell>
        </row>
        <row r="4587">
          <cell r="A4587" t="str">
            <v>R4</v>
          </cell>
          <cell r="B4587" t="str">
            <v>写真</v>
          </cell>
          <cell r="D4587" t="str">
            <v>堺市堺区高須町</v>
          </cell>
          <cell r="E4587">
            <v>82</v>
          </cell>
        </row>
        <row r="4588">
          <cell r="A4588" t="str">
            <v>R4</v>
          </cell>
          <cell r="B4588" t="str">
            <v>写真</v>
          </cell>
          <cell r="D4588" t="str">
            <v>堺市南区御池台</v>
          </cell>
          <cell r="E4588">
            <v>77</v>
          </cell>
        </row>
        <row r="4589">
          <cell r="A4589" t="str">
            <v>R4</v>
          </cell>
          <cell r="B4589" t="str">
            <v>写真</v>
          </cell>
          <cell r="D4589" t="str">
            <v>阪南市箱の浦</v>
          </cell>
          <cell r="E4589">
            <v>80</v>
          </cell>
        </row>
        <row r="4590">
          <cell r="A4590" t="str">
            <v>R4</v>
          </cell>
          <cell r="B4590" t="str">
            <v>写真</v>
          </cell>
          <cell r="D4590" t="str">
            <v>岸和田市野田町</v>
          </cell>
          <cell r="E4590">
            <v>83</v>
          </cell>
        </row>
        <row r="4591">
          <cell r="A4591" t="str">
            <v>R4</v>
          </cell>
          <cell r="B4591" t="str">
            <v>写真</v>
          </cell>
          <cell r="D4591" t="str">
            <v>阪南市自然田</v>
          </cell>
          <cell r="E4591">
            <v>77</v>
          </cell>
        </row>
        <row r="4592">
          <cell r="A4592" t="str">
            <v>R4</v>
          </cell>
          <cell r="B4592" t="str">
            <v>写真</v>
          </cell>
          <cell r="D4592" t="str">
            <v>岸和田市野田町</v>
          </cell>
          <cell r="E4592">
            <v>90</v>
          </cell>
        </row>
        <row r="4593">
          <cell r="A4593" t="str">
            <v>R4</v>
          </cell>
          <cell r="B4593" t="str">
            <v>写真</v>
          </cell>
          <cell r="D4593" t="str">
            <v>岸和田市東ケ丘町</v>
          </cell>
          <cell r="E4593">
            <v>30</v>
          </cell>
        </row>
        <row r="4594">
          <cell r="A4594" t="str">
            <v>R4</v>
          </cell>
          <cell r="B4594" t="str">
            <v>写真</v>
          </cell>
          <cell r="D4594" t="str">
            <v>泉佐野市日根野</v>
          </cell>
          <cell r="E4594">
            <v>71</v>
          </cell>
        </row>
        <row r="4595">
          <cell r="A4595" t="str">
            <v>R4</v>
          </cell>
          <cell r="B4595" t="str">
            <v>写真</v>
          </cell>
          <cell r="D4595" t="str">
            <v>泉佐野市土丸</v>
          </cell>
          <cell r="E4595">
            <v>73</v>
          </cell>
        </row>
        <row r="4596">
          <cell r="A4596" t="str">
            <v>R4</v>
          </cell>
          <cell r="B4596" t="str">
            <v>写真</v>
          </cell>
          <cell r="D4596" t="str">
            <v>和泉市いぶき野</v>
          </cell>
          <cell r="E4596">
            <v>54</v>
          </cell>
        </row>
        <row r="4597">
          <cell r="A4597" t="str">
            <v>R4</v>
          </cell>
          <cell r="B4597" t="str">
            <v>写真</v>
          </cell>
          <cell r="D4597" t="str">
            <v>岸和田市中井町</v>
          </cell>
          <cell r="E4597">
            <v>76</v>
          </cell>
        </row>
        <row r="4598">
          <cell r="A4598" t="str">
            <v>R4</v>
          </cell>
          <cell r="B4598" t="str">
            <v>写真</v>
          </cell>
          <cell r="D4598" t="str">
            <v>岸和田市春木北浜町</v>
          </cell>
          <cell r="E4598">
            <v>54</v>
          </cell>
        </row>
        <row r="4599">
          <cell r="A4599" t="str">
            <v>R4</v>
          </cell>
          <cell r="B4599" t="str">
            <v>写真</v>
          </cell>
          <cell r="D4599" t="str">
            <v>岸和田市加守町</v>
          </cell>
          <cell r="E4599">
            <v>89</v>
          </cell>
        </row>
        <row r="4600">
          <cell r="A4600" t="str">
            <v>R4</v>
          </cell>
          <cell r="B4600" t="str">
            <v>写真</v>
          </cell>
          <cell r="D4600" t="str">
            <v>岸和田市藤井町</v>
          </cell>
          <cell r="E4600">
            <v>75</v>
          </cell>
        </row>
        <row r="4601">
          <cell r="A4601" t="str">
            <v>R4</v>
          </cell>
          <cell r="B4601" t="str">
            <v>写真</v>
          </cell>
          <cell r="D4601" t="str">
            <v>大阪市福島区鷺洲</v>
          </cell>
          <cell r="E4601">
            <v>83</v>
          </cell>
        </row>
        <row r="4602">
          <cell r="A4602" t="str">
            <v>R4</v>
          </cell>
          <cell r="B4602" t="str">
            <v>写真</v>
          </cell>
          <cell r="D4602" t="str">
            <v>大阪市北区大淀中</v>
          </cell>
          <cell r="E4602">
            <v>75</v>
          </cell>
        </row>
        <row r="4603">
          <cell r="A4603" t="str">
            <v>R4</v>
          </cell>
          <cell r="B4603" t="str">
            <v>写真</v>
          </cell>
          <cell r="D4603" t="str">
            <v>貝塚市小瀬</v>
          </cell>
          <cell r="E4603">
            <v>74</v>
          </cell>
        </row>
        <row r="4604">
          <cell r="A4604" t="str">
            <v>R4</v>
          </cell>
          <cell r="B4604" t="str">
            <v>写真</v>
          </cell>
          <cell r="D4604" t="str">
            <v>泉佐野市東佐野台</v>
          </cell>
          <cell r="E4604">
            <v>72</v>
          </cell>
        </row>
        <row r="4605">
          <cell r="A4605" t="str">
            <v>R4</v>
          </cell>
          <cell r="B4605" t="str">
            <v>写真</v>
          </cell>
          <cell r="D4605" t="str">
            <v>岸和田市南上町</v>
          </cell>
          <cell r="E4605">
            <v>74</v>
          </cell>
        </row>
        <row r="4606">
          <cell r="A4606" t="str">
            <v>R4</v>
          </cell>
          <cell r="B4606" t="str">
            <v>写真</v>
          </cell>
          <cell r="D4606" t="str">
            <v>泉北郡忠岡町忠岡東</v>
          </cell>
          <cell r="E4606">
            <v>65</v>
          </cell>
        </row>
        <row r="4607">
          <cell r="A4607" t="str">
            <v>R4</v>
          </cell>
          <cell r="B4607" t="str">
            <v>写真</v>
          </cell>
          <cell r="D4607" t="str">
            <v>岸和田市春木宮本町</v>
          </cell>
          <cell r="E4607">
            <v>39</v>
          </cell>
        </row>
        <row r="4608">
          <cell r="A4608" t="str">
            <v>R4</v>
          </cell>
          <cell r="B4608" t="str">
            <v>写真</v>
          </cell>
          <cell r="D4608" t="str">
            <v>岸和田市土生町</v>
          </cell>
          <cell r="E4608">
            <v>75</v>
          </cell>
        </row>
        <row r="4609">
          <cell r="A4609" t="str">
            <v>R4</v>
          </cell>
          <cell r="B4609" t="str">
            <v>写真</v>
          </cell>
          <cell r="D4609" t="str">
            <v>岸和田市下松町</v>
          </cell>
          <cell r="E4609">
            <v>71</v>
          </cell>
        </row>
        <row r="4610">
          <cell r="A4610" t="str">
            <v>R4</v>
          </cell>
          <cell r="B4610" t="str">
            <v>写真</v>
          </cell>
          <cell r="D4610" t="str">
            <v>岸和田市並松町</v>
          </cell>
          <cell r="E4610">
            <v>72</v>
          </cell>
        </row>
        <row r="4611">
          <cell r="A4611" t="str">
            <v>R4</v>
          </cell>
          <cell r="B4611" t="str">
            <v>写真</v>
          </cell>
          <cell r="D4611" t="str">
            <v>岸和田市上松町</v>
          </cell>
          <cell r="E4611">
            <v>78</v>
          </cell>
        </row>
        <row r="4612">
          <cell r="A4612" t="str">
            <v>R4</v>
          </cell>
          <cell r="B4612" t="str">
            <v>写真</v>
          </cell>
          <cell r="D4612" t="str">
            <v>泉大津市なぎさ町</v>
          </cell>
          <cell r="E4612">
            <v>82</v>
          </cell>
        </row>
        <row r="4613">
          <cell r="A4613" t="str">
            <v>R4</v>
          </cell>
          <cell r="B4613" t="str">
            <v>写真</v>
          </cell>
          <cell r="D4613" t="str">
            <v>岸和田市下野町</v>
          </cell>
          <cell r="E4613">
            <v>82</v>
          </cell>
        </row>
        <row r="4614">
          <cell r="A4614" t="str">
            <v>R4</v>
          </cell>
          <cell r="B4614" t="str">
            <v>写真</v>
          </cell>
          <cell r="D4614" t="str">
            <v>泉南市新家</v>
          </cell>
          <cell r="E4614">
            <v>70</v>
          </cell>
        </row>
        <row r="4615">
          <cell r="A4615" t="str">
            <v>R4</v>
          </cell>
          <cell r="B4615" t="str">
            <v>写真</v>
          </cell>
          <cell r="D4615" t="str">
            <v>岸和田市下野町</v>
          </cell>
          <cell r="E4615">
            <v>86</v>
          </cell>
        </row>
        <row r="4616">
          <cell r="A4616" t="str">
            <v>R4</v>
          </cell>
          <cell r="B4616" t="str">
            <v>写真</v>
          </cell>
          <cell r="D4616" t="str">
            <v>岸和田市上松町</v>
          </cell>
          <cell r="E4616">
            <v>77</v>
          </cell>
        </row>
        <row r="4617">
          <cell r="A4617" t="str">
            <v>R4</v>
          </cell>
          <cell r="B4617" t="str">
            <v>写真</v>
          </cell>
          <cell r="D4617" t="str">
            <v>岸和田市下松町</v>
          </cell>
          <cell r="E4617">
            <v>69</v>
          </cell>
        </row>
        <row r="4618">
          <cell r="A4618" t="str">
            <v>R4</v>
          </cell>
          <cell r="B4618" t="str">
            <v>写真</v>
          </cell>
          <cell r="D4618" t="str">
            <v>泉大津市二田町</v>
          </cell>
          <cell r="E4618">
            <v>80</v>
          </cell>
        </row>
        <row r="4619">
          <cell r="A4619" t="str">
            <v>R4</v>
          </cell>
          <cell r="B4619" t="str">
            <v>写真</v>
          </cell>
          <cell r="D4619" t="str">
            <v>堺市西区鳳南町</v>
          </cell>
          <cell r="E4619">
            <v>80</v>
          </cell>
        </row>
        <row r="4620">
          <cell r="A4620" t="str">
            <v>R4</v>
          </cell>
          <cell r="B4620" t="str">
            <v>写真</v>
          </cell>
          <cell r="D4620" t="str">
            <v>泉佐野市日根野</v>
          </cell>
          <cell r="E4620">
            <v>78</v>
          </cell>
        </row>
        <row r="4621">
          <cell r="A4621" t="str">
            <v>R4</v>
          </cell>
          <cell r="B4621" t="str">
            <v>写真</v>
          </cell>
          <cell r="D4621" t="str">
            <v>岸和田市内畑町</v>
          </cell>
          <cell r="E4621">
            <v>75</v>
          </cell>
        </row>
        <row r="4622">
          <cell r="A4622" t="str">
            <v>R4</v>
          </cell>
          <cell r="B4622" t="str">
            <v>写真</v>
          </cell>
          <cell r="D4622" t="str">
            <v>岸和田市中井町</v>
          </cell>
          <cell r="E4622">
            <v>86</v>
          </cell>
        </row>
        <row r="4623">
          <cell r="A4623" t="str">
            <v>R4</v>
          </cell>
          <cell r="B4623" t="str">
            <v>写真</v>
          </cell>
          <cell r="D4623" t="str">
            <v>岸和田市上松町</v>
          </cell>
          <cell r="E4623">
            <v>87</v>
          </cell>
        </row>
        <row r="4624">
          <cell r="A4624" t="str">
            <v>R4</v>
          </cell>
          <cell r="B4624" t="str">
            <v>写真</v>
          </cell>
          <cell r="D4624" t="str">
            <v>岸和田市上松町</v>
          </cell>
          <cell r="E4624">
            <v>78</v>
          </cell>
        </row>
        <row r="4625">
          <cell r="A4625" t="str">
            <v>R4</v>
          </cell>
          <cell r="B4625" t="str">
            <v>写真</v>
          </cell>
          <cell r="D4625" t="str">
            <v>岸和田市土生町</v>
          </cell>
          <cell r="E4625">
            <v>58</v>
          </cell>
        </row>
        <row r="4626">
          <cell r="A4626" t="str">
            <v>R4</v>
          </cell>
          <cell r="B4626" t="str">
            <v>写真</v>
          </cell>
          <cell r="D4626" t="str">
            <v>岸和田市上松町</v>
          </cell>
          <cell r="E4626">
            <v>63</v>
          </cell>
        </row>
        <row r="4627">
          <cell r="A4627" t="str">
            <v>R4</v>
          </cell>
          <cell r="B4627" t="str">
            <v>写真</v>
          </cell>
          <cell r="D4627" t="str">
            <v>貝塚市清児</v>
          </cell>
          <cell r="E4627">
            <v>72</v>
          </cell>
        </row>
        <row r="4628">
          <cell r="A4628" t="str">
            <v>R4</v>
          </cell>
          <cell r="B4628" t="str">
            <v>写真</v>
          </cell>
          <cell r="D4628" t="str">
            <v>堺市南区桃山台</v>
          </cell>
          <cell r="E4628">
            <v>74</v>
          </cell>
        </row>
        <row r="4629">
          <cell r="A4629" t="str">
            <v>R4</v>
          </cell>
          <cell r="B4629" t="str">
            <v>写真</v>
          </cell>
          <cell r="D4629" t="str">
            <v>岸和田市大工町</v>
          </cell>
          <cell r="E4629">
            <v>71</v>
          </cell>
        </row>
        <row r="4630">
          <cell r="A4630" t="str">
            <v>R4</v>
          </cell>
          <cell r="B4630" t="str">
            <v>写真</v>
          </cell>
          <cell r="D4630" t="str">
            <v>岸和田市松風町</v>
          </cell>
          <cell r="E4630">
            <v>79</v>
          </cell>
        </row>
        <row r="4631">
          <cell r="A4631" t="str">
            <v>R4</v>
          </cell>
          <cell r="B4631" t="str">
            <v>写真</v>
          </cell>
          <cell r="D4631" t="str">
            <v>泉佐野市笠松</v>
          </cell>
          <cell r="E4631">
            <v>68</v>
          </cell>
        </row>
        <row r="4632">
          <cell r="A4632" t="str">
            <v>R4</v>
          </cell>
          <cell r="B4632" t="str">
            <v>写真</v>
          </cell>
          <cell r="D4632" t="str">
            <v>和泉市いぶき野</v>
          </cell>
          <cell r="E4632">
            <v>76</v>
          </cell>
        </row>
        <row r="4633">
          <cell r="A4633" t="str">
            <v>R4</v>
          </cell>
          <cell r="B4633" t="str">
            <v>写真</v>
          </cell>
          <cell r="D4633" t="str">
            <v>泉佐野市笠松</v>
          </cell>
          <cell r="E4633">
            <v>78</v>
          </cell>
        </row>
        <row r="4634">
          <cell r="A4634" t="str">
            <v>R4</v>
          </cell>
          <cell r="B4634" t="str">
            <v>写真</v>
          </cell>
          <cell r="D4634" t="str">
            <v>和泉市伏屋町</v>
          </cell>
          <cell r="E4634">
            <v>73</v>
          </cell>
        </row>
        <row r="4635">
          <cell r="A4635" t="str">
            <v>R4</v>
          </cell>
          <cell r="B4635" t="str">
            <v>写真</v>
          </cell>
          <cell r="D4635" t="str">
            <v>泉佐野市高松南</v>
          </cell>
          <cell r="E4635">
            <v>80</v>
          </cell>
        </row>
        <row r="4636">
          <cell r="A4636" t="str">
            <v>R4</v>
          </cell>
          <cell r="B4636" t="str">
            <v>写真</v>
          </cell>
          <cell r="D4636" t="str">
            <v>泉南郡熊取町美熊台</v>
          </cell>
          <cell r="E4636">
            <v>74</v>
          </cell>
        </row>
        <row r="4637">
          <cell r="A4637" t="str">
            <v>R4</v>
          </cell>
          <cell r="B4637" t="str">
            <v>写真</v>
          </cell>
          <cell r="D4637" t="str">
            <v>泉南郡熊取町山の手台</v>
          </cell>
          <cell r="E4637">
            <v>74</v>
          </cell>
        </row>
        <row r="4638">
          <cell r="A4638" t="str">
            <v>R4</v>
          </cell>
          <cell r="B4638" t="str">
            <v>写真</v>
          </cell>
          <cell r="D4638" t="str">
            <v>泉南郡熊取町山の手台</v>
          </cell>
          <cell r="E4638">
            <v>84</v>
          </cell>
        </row>
        <row r="4639">
          <cell r="A4639" t="str">
            <v>R4</v>
          </cell>
          <cell r="B4639" t="str">
            <v>写真</v>
          </cell>
          <cell r="D4639" t="str">
            <v>岸和田市土生町</v>
          </cell>
          <cell r="E4639">
            <v>82</v>
          </cell>
        </row>
        <row r="4640">
          <cell r="A4640" t="str">
            <v>R4</v>
          </cell>
          <cell r="B4640" t="str">
            <v>写真</v>
          </cell>
          <cell r="D4640" t="str">
            <v>堺市西区上野芝町</v>
          </cell>
          <cell r="E4640">
            <v>77</v>
          </cell>
        </row>
        <row r="4641">
          <cell r="A4641" t="str">
            <v>R4</v>
          </cell>
          <cell r="B4641" t="str">
            <v>写真</v>
          </cell>
          <cell r="D4641" t="str">
            <v>堺市西区上野芝町</v>
          </cell>
          <cell r="E4641">
            <v>87</v>
          </cell>
        </row>
        <row r="4642">
          <cell r="A4642" t="str">
            <v>R4</v>
          </cell>
          <cell r="B4642" t="str">
            <v>写真</v>
          </cell>
          <cell r="D4642" t="str">
            <v>堺市西区上野芝町</v>
          </cell>
          <cell r="E4642">
            <v>86</v>
          </cell>
        </row>
        <row r="4643">
          <cell r="A4643" t="str">
            <v>R4</v>
          </cell>
          <cell r="B4643" t="str">
            <v>写真</v>
          </cell>
          <cell r="D4643" t="str">
            <v>堺市西区上野芝町</v>
          </cell>
          <cell r="E4643">
            <v>73</v>
          </cell>
        </row>
        <row r="4644">
          <cell r="A4644" t="str">
            <v>R4</v>
          </cell>
          <cell r="B4644" t="str">
            <v>写真</v>
          </cell>
          <cell r="D4644" t="str">
            <v>堺市西区上野芝町</v>
          </cell>
          <cell r="E4644">
            <v>65</v>
          </cell>
        </row>
        <row r="4645">
          <cell r="A4645" t="str">
            <v>R4</v>
          </cell>
          <cell r="B4645" t="str">
            <v>写真</v>
          </cell>
          <cell r="D4645" t="str">
            <v>岸和田市畑町</v>
          </cell>
          <cell r="E4645">
            <v>85</v>
          </cell>
        </row>
        <row r="4646">
          <cell r="A4646" t="str">
            <v>R4</v>
          </cell>
          <cell r="B4646" t="str">
            <v>写真</v>
          </cell>
          <cell r="D4646" t="str">
            <v>泉南郡熊取町長池</v>
          </cell>
          <cell r="E4646">
            <v>82</v>
          </cell>
        </row>
        <row r="4647">
          <cell r="A4647" t="str">
            <v>R4</v>
          </cell>
          <cell r="B4647" t="str">
            <v>写真</v>
          </cell>
          <cell r="D4647" t="str">
            <v>堺市西区上野芝町</v>
          </cell>
          <cell r="E4647">
            <v>80</v>
          </cell>
        </row>
        <row r="4648">
          <cell r="A4648" t="str">
            <v>R4</v>
          </cell>
          <cell r="B4648" t="str">
            <v>写真</v>
          </cell>
          <cell r="D4648" t="str">
            <v>泉南郡熊取町希望が丘</v>
          </cell>
          <cell r="E4648">
            <v>77</v>
          </cell>
        </row>
        <row r="4649">
          <cell r="A4649" t="str">
            <v>R4</v>
          </cell>
          <cell r="B4649" t="str">
            <v>写真</v>
          </cell>
          <cell r="D4649" t="str">
            <v>貝塚市東山</v>
          </cell>
          <cell r="E4649">
            <v>40</v>
          </cell>
        </row>
        <row r="4650">
          <cell r="A4650" t="str">
            <v>R4</v>
          </cell>
          <cell r="B4650" t="str">
            <v>写真</v>
          </cell>
          <cell r="D4650" t="str">
            <v>阪南市自然田</v>
          </cell>
          <cell r="E4650">
            <v>76</v>
          </cell>
        </row>
        <row r="4651">
          <cell r="A4651" t="str">
            <v>R4</v>
          </cell>
          <cell r="B4651" t="str">
            <v>写真</v>
          </cell>
          <cell r="D4651" t="str">
            <v>泉大津市東助松町</v>
          </cell>
          <cell r="E4651">
            <v>74</v>
          </cell>
        </row>
        <row r="4652">
          <cell r="A4652" t="str">
            <v>R4</v>
          </cell>
          <cell r="B4652" t="str">
            <v>写真</v>
          </cell>
          <cell r="D4652" t="str">
            <v>岸和田市岸城町</v>
          </cell>
          <cell r="E4652">
            <v>74</v>
          </cell>
        </row>
        <row r="4653">
          <cell r="A4653" t="str">
            <v>R4</v>
          </cell>
          <cell r="B4653" t="str">
            <v>写真</v>
          </cell>
          <cell r="D4653" t="str">
            <v>岸和田市加守町</v>
          </cell>
          <cell r="E4653">
            <v>71</v>
          </cell>
        </row>
        <row r="4654">
          <cell r="A4654" t="str">
            <v>R4</v>
          </cell>
          <cell r="B4654" t="str">
            <v>写真</v>
          </cell>
          <cell r="D4654" t="str">
            <v>和泉市光明台</v>
          </cell>
          <cell r="E4654">
            <v>85</v>
          </cell>
        </row>
        <row r="4655">
          <cell r="A4655" t="str">
            <v>R4</v>
          </cell>
          <cell r="B4655" t="str">
            <v>写真</v>
          </cell>
          <cell r="D4655" t="str">
            <v>和泉市光明台</v>
          </cell>
          <cell r="E4655">
            <v>74</v>
          </cell>
        </row>
        <row r="4656">
          <cell r="A4656" t="str">
            <v>R4</v>
          </cell>
          <cell r="B4656" t="str">
            <v>写真</v>
          </cell>
          <cell r="D4656" t="str">
            <v>岸和田市加守町</v>
          </cell>
          <cell r="E4656">
            <v>78</v>
          </cell>
        </row>
        <row r="4657">
          <cell r="A4657" t="str">
            <v>R4</v>
          </cell>
          <cell r="B4657" t="str">
            <v>写真</v>
          </cell>
          <cell r="D4657" t="str">
            <v>岸和田市宮前町</v>
          </cell>
          <cell r="E4657">
            <v>78</v>
          </cell>
        </row>
        <row r="4658">
          <cell r="A4658" t="str">
            <v>R4</v>
          </cell>
          <cell r="B4658" t="str">
            <v>写真</v>
          </cell>
          <cell r="D4658" t="str">
            <v>岸和田市行遇町</v>
          </cell>
          <cell r="E4658">
            <v>70</v>
          </cell>
        </row>
        <row r="4659">
          <cell r="A4659" t="str">
            <v>R4</v>
          </cell>
          <cell r="B4659" t="str">
            <v>写真</v>
          </cell>
          <cell r="D4659" t="str">
            <v>岸和田市行遇町</v>
          </cell>
          <cell r="E4659">
            <v>68</v>
          </cell>
        </row>
        <row r="4660">
          <cell r="A4660" t="str">
            <v>R4</v>
          </cell>
          <cell r="B4660" t="str">
            <v>写真</v>
          </cell>
          <cell r="D4660" t="str">
            <v>泉南郡熊取町青葉台</v>
          </cell>
          <cell r="E4660">
            <v>77</v>
          </cell>
        </row>
        <row r="4661">
          <cell r="A4661" t="str">
            <v>R4</v>
          </cell>
          <cell r="B4661" t="str">
            <v>写真</v>
          </cell>
          <cell r="D4661" t="str">
            <v>大阪市住吉区長居</v>
          </cell>
          <cell r="E4661">
            <v>56</v>
          </cell>
        </row>
        <row r="4662">
          <cell r="A4662" t="str">
            <v>R4</v>
          </cell>
          <cell r="B4662" t="str">
            <v>写真</v>
          </cell>
          <cell r="D4662" t="str">
            <v>岸和田市流木町</v>
          </cell>
          <cell r="E4662">
            <v>85</v>
          </cell>
        </row>
        <row r="4663">
          <cell r="A4663" t="str">
            <v>R4</v>
          </cell>
          <cell r="B4663" t="str">
            <v>写真</v>
          </cell>
          <cell r="D4663" t="str">
            <v>岸和田市吉井町</v>
          </cell>
          <cell r="E4663">
            <v>60</v>
          </cell>
        </row>
        <row r="4664">
          <cell r="A4664" t="str">
            <v>R4</v>
          </cell>
          <cell r="B4664" t="str">
            <v>写真</v>
          </cell>
          <cell r="D4664" t="str">
            <v>岸和田市下松町</v>
          </cell>
          <cell r="E4664">
            <v>68</v>
          </cell>
        </row>
        <row r="4665">
          <cell r="A4665" t="str">
            <v>R4</v>
          </cell>
          <cell r="B4665" t="str">
            <v>写真</v>
          </cell>
          <cell r="D4665" t="str">
            <v>泉佐野市港</v>
          </cell>
          <cell r="E4665">
            <v>68</v>
          </cell>
        </row>
        <row r="4666">
          <cell r="A4666" t="str">
            <v>R4</v>
          </cell>
          <cell r="B4666" t="str">
            <v>写真</v>
          </cell>
          <cell r="D4666" t="str">
            <v>泉南郡熊取町希望が丘</v>
          </cell>
          <cell r="E4666">
            <v>78</v>
          </cell>
        </row>
        <row r="4667">
          <cell r="A4667" t="str">
            <v>R4</v>
          </cell>
          <cell r="B4667" t="str">
            <v>写真</v>
          </cell>
          <cell r="D4667" t="str">
            <v>岸和田市小松里町</v>
          </cell>
          <cell r="E4667">
            <v>67</v>
          </cell>
        </row>
        <row r="4668">
          <cell r="A4668" t="str">
            <v>R4</v>
          </cell>
          <cell r="B4668" t="str">
            <v>写真</v>
          </cell>
          <cell r="D4668" t="str">
            <v>泉佐野市葵町</v>
          </cell>
          <cell r="E4668">
            <v>85</v>
          </cell>
        </row>
        <row r="4669">
          <cell r="A4669" t="str">
            <v>R4</v>
          </cell>
          <cell r="B4669" t="str">
            <v>写真</v>
          </cell>
          <cell r="D4669" t="str">
            <v>泉佐野市松風台</v>
          </cell>
          <cell r="E4669">
            <v>72</v>
          </cell>
        </row>
        <row r="4670">
          <cell r="A4670" t="str">
            <v>R4</v>
          </cell>
          <cell r="B4670" t="str">
            <v>写真</v>
          </cell>
          <cell r="D4670" t="str">
            <v>堺市南区新檜尾台</v>
          </cell>
          <cell r="E4670">
            <v>88</v>
          </cell>
        </row>
        <row r="4671">
          <cell r="A4671" t="str">
            <v>R4</v>
          </cell>
          <cell r="B4671" t="str">
            <v>写真</v>
          </cell>
          <cell r="D4671" t="str">
            <v>堺市南区新檜尾台</v>
          </cell>
          <cell r="E4671">
            <v>92</v>
          </cell>
        </row>
        <row r="4672">
          <cell r="A4672" t="str">
            <v>R4</v>
          </cell>
          <cell r="B4672" t="str">
            <v>写真</v>
          </cell>
          <cell r="D4672" t="str">
            <v>和泉市青葉台</v>
          </cell>
          <cell r="E4672">
            <v>83</v>
          </cell>
        </row>
        <row r="4673">
          <cell r="A4673" t="str">
            <v>R4</v>
          </cell>
          <cell r="B4673" t="str">
            <v>写真</v>
          </cell>
          <cell r="D4673" t="str">
            <v>八尾市中田</v>
          </cell>
          <cell r="E4673">
            <v>53</v>
          </cell>
        </row>
        <row r="4674">
          <cell r="A4674" t="str">
            <v>R4</v>
          </cell>
          <cell r="B4674" t="str">
            <v>写真</v>
          </cell>
          <cell r="D4674" t="str">
            <v>岸和田市摩湯町</v>
          </cell>
          <cell r="E4674">
            <v>49</v>
          </cell>
        </row>
        <row r="4675">
          <cell r="A4675" t="str">
            <v>R4</v>
          </cell>
          <cell r="B4675" t="str">
            <v>写真</v>
          </cell>
          <cell r="D4675" t="str">
            <v>和泉市光明台</v>
          </cell>
          <cell r="E4675">
            <v>89</v>
          </cell>
        </row>
        <row r="4676">
          <cell r="A4676" t="str">
            <v>R4</v>
          </cell>
          <cell r="B4676" t="str">
            <v>写真</v>
          </cell>
          <cell r="D4676" t="str">
            <v>奈良県奈良市学園大和町</v>
          </cell>
          <cell r="E4676">
            <v>51</v>
          </cell>
        </row>
        <row r="4677">
          <cell r="A4677" t="str">
            <v>R4</v>
          </cell>
          <cell r="B4677" t="str">
            <v>写真</v>
          </cell>
          <cell r="D4677" t="str">
            <v>岸和田市山直中町</v>
          </cell>
          <cell r="E4677">
            <v>80</v>
          </cell>
        </row>
        <row r="4678">
          <cell r="A4678" t="str">
            <v>R4</v>
          </cell>
          <cell r="B4678" t="str">
            <v>写真</v>
          </cell>
          <cell r="D4678" t="str">
            <v>泉佐野市上瓦屋</v>
          </cell>
          <cell r="E4678">
            <v>79</v>
          </cell>
        </row>
        <row r="4679">
          <cell r="A4679" t="str">
            <v>R4</v>
          </cell>
          <cell r="B4679" t="str">
            <v>写真</v>
          </cell>
          <cell r="D4679" t="str">
            <v>岸和田市下松町</v>
          </cell>
          <cell r="E4679">
            <v>71</v>
          </cell>
        </row>
        <row r="4680">
          <cell r="A4680" t="str">
            <v>R4</v>
          </cell>
          <cell r="B4680" t="str">
            <v>写真</v>
          </cell>
          <cell r="D4680" t="str">
            <v>岸和田市南町</v>
          </cell>
          <cell r="E4680">
            <v>79</v>
          </cell>
        </row>
        <row r="4681">
          <cell r="A4681" t="str">
            <v>R4</v>
          </cell>
          <cell r="B4681" t="str">
            <v>書</v>
          </cell>
          <cell r="D4681" t="str">
            <v>岸和田市上松町</v>
          </cell>
          <cell r="E4681">
            <v>73</v>
          </cell>
        </row>
        <row r="4682">
          <cell r="A4682" t="str">
            <v>R4</v>
          </cell>
          <cell r="B4682" t="str">
            <v>書</v>
          </cell>
          <cell r="D4682" t="str">
            <v>岸和田市土生町</v>
          </cell>
          <cell r="E4682">
            <v>70</v>
          </cell>
        </row>
        <row r="4683">
          <cell r="A4683" t="str">
            <v>R4</v>
          </cell>
          <cell r="B4683" t="str">
            <v>書</v>
          </cell>
          <cell r="D4683" t="str">
            <v>岸和田市山直中町</v>
          </cell>
          <cell r="E4683">
            <v>61</v>
          </cell>
        </row>
        <row r="4684">
          <cell r="A4684" t="str">
            <v>R4</v>
          </cell>
          <cell r="B4684" t="str">
            <v>書</v>
          </cell>
          <cell r="D4684" t="str">
            <v>岸和田市上松町</v>
          </cell>
          <cell r="E4684">
            <v>78</v>
          </cell>
        </row>
        <row r="4685">
          <cell r="A4685" t="str">
            <v>R4</v>
          </cell>
          <cell r="B4685" t="str">
            <v>書</v>
          </cell>
          <cell r="D4685" t="str">
            <v>岸和田市上松町</v>
          </cell>
          <cell r="E4685">
            <v>77</v>
          </cell>
        </row>
        <row r="4686">
          <cell r="A4686" t="str">
            <v>R4</v>
          </cell>
          <cell r="B4686" t="str">
            <v>書</v>
          </cell>
          <cell r="D4686" t="str">
            <v>岸和田市上松町</v>
          </cell>
          <cell r="E4686">
            <v>74</v>
          </cell>
        </row>
        <row r="4687">
          <cell r="A4687" t="str">
            <v>R4</v>
          </cell>
          <cell r="B4687" t="str">
            <v>書</v>
          </cell>
          <cell r="D4687" t="str">
            <v>岸和田市上松町</v>
          </cell>
          <cell r="E4687">
            <v>80</v>
          </cell>
        </row>
        <row r="4688">
          <cell r="A4688" t="str">
            <v>R4</v>
          </cell>
          <cell r="B4688" t="str">
            <v>書</v>
          </cell>
          <cell r="D4688" t="str">
            <v>岸和田市包近町</v>
          </cell>
          <cell r="E4688">
            <v>78</v>
          </cell>
        </row>
        <row r="4689">
          <cell r="A4689" t="str">
            <v>R4</v>
          </cell>
          <cell r="B4689" t="str">
            <v>書</v>
          </cell>
          <cell r="D4689" t="str">
            <v>岸和田市下松町</v>
          </cell>
          <cell r="E4689">
            <v>81</v>
          </cell>
        </row>
        <row r="4690">
          <cell r="A4690" t="str">
            <v>R4</v>
          </cell>
          <cell r="B4690" t="str">
            <v>書</v>
          </cell>
          <cell r="D4690" t="str">
            <v>岸和田市別所町</v>
          </cell>
          <cell r="E4690">
            <v>57</v>
          </cell>
        </row>
        <row r="4691">
          <cell r="A4691" t="str">
            <v>R4</v>
          </cell>
          <cell r="B4691" t="str">
            <v>書</v>
          </cell>
          <cell r="D4691" t="str">
            <v>岸和田市田治米町</v>
          </cell>
          <cell r="E4691">
            <v>72</v>
          </cell>
        </row>
        <row r="4692">
          <cell r="A4692" t="str">
            <v>R4</v>
          </cell>
          <cell r="B4692" t="str">
            <v>書</v>
          </cell>
          <cell r="D4692" t="str">
            <v>岸和田市紙屋町</v>
          </cell>
          <cell r="E4692">
            <v>67</v>
          </cell>
        </row>
        <row r="4693">
          <cell r="A4693" t="str">
            <v>R4</v>
          </cell>
          <cell r="B4693" t="str">
            <v>書</v>
          </cell>
          <cell r="D4693" t="str">
            <v>岸和田市吉井町</v>
          </cell>
          <cell r="E4693">
            <v>80</v>
          </cell>
        </row>
        <row r="4694">
          <cell r="A4694" t="str">
            <v>R4</v>
          </cell>
          <cell r="B4694" t="str">
            <v>書</v>
          </cell>
          <cell r="D4694" t="str">
            <v>岸和田市中井町</v>
          </cell>
          <cell r="E4694">
            <v>80</v>
          </cell>
        </row>
        <row r="4695">
          <cell r="A4695" t="str">
            <v>R4</v>
          </cell>
          <cell r="B4695" t="str">
            <v>書</v>
          </cell>
          <cell r="D4695" t="str">
            <v>岸和田市小松里町</v>
          </cell>
          <cell r="E4695">
            <v>85</v>
          </cell>
        </row>
        <row r="4696">
          <cell r="A4696" t="str">
            <v>R4</v>
          </cell>
          <cell r="B4696" t="str">
            <v>書</v>
          </cell>
          <cell r="D4696" t="str">
            <v>岸和田市磯上町</v>
          </cell>
          <cell r="E4696">
            <v>89</v>
          </cell>
        </row>
        <row r="4697">
          <cell r="A4697" t="str">
            <v>R4</v>
          </cell>
          <cell r="B4697" t="str">
            <v>書</v>
          </cell>
          <cell r="D4697" t="str">
            <v>岸和田市下池田町</v>
          </cell>
          <cell r="E4697">
            <v>57</v>
          </cell>
        </row>
        <row r="4698">
          <cell r="A4698" t="str">
            <v>R4</v>
          </cell>
          <cell r="B4698" t="str">
            <v>書</v>
          </cell>
          <cell r="D4698" t="str">
            <v>岸和田市東ヶ丘町</v>
          </cell>
          <cell r="E4698">
            <v>97</v>
          </cell>
        </row>
        <row r="4699">
          <cell r="A4699" t="str">
            <v>R4</v>
          </cell>
          <cell r="B4699" t="str">
            <v>書</v>
          </cell>
          <cell r="D4699" t="str">
            <v>岸和田市葛城町</v>
          </cell>
          <cell r="E4699">
            <v>71</v>
          </cell>
        </row>
        <row r="4700">
          <cell r="A4700" t="str">
            <v>R4</v>
          </cell>
          <cell r="B4700" t="str">
            <v>書</v>
          </cell>
          <cell r="D4700" t="str">
            <v>岸和田市下松町</v>
          </cell>
          <cell r="E4700">
            <v>56</v>
          </cell>
        </row>
        <row r="4701">
          <cell r="A4701" t="str">
            <v>R4</v>
          </cell>
          <cell r="B4701" t="str">
            <v>書</v>
          </cell>
          <cell r="D4701" t="str">
            <v>岸和田市小松里町</v>
          </cell>
          <cell r="E4701">
            <v>53</v>
          </cell>
        </row>
        <row r="4702">
          <cell r="A4702" t="str">
            <v>R4</v>
          </cell>
          <cell r="B4702" t="str">
            <v>書</v>
          </cell>
          <cell r="D4702" t="str">
            <v>岸和田市小松里町</v>
          </cell>
          <cell r="E4702">
            <v>78</v>
          </cell>
        </row>
        <row r="4703">
          <cell r="A4703" t="str">
            <v>R4</v>
          </cell>
          <cell r="B4703" t="str">
            <v>書</v>
          </cell>
          <cell r="D4703" t="str">
            <v>岸和田市下池田町</v>
          </cell>
          <cell r="E4703">
            <v>73</v>
          </cell>
        </row>
        <row r="4704">
          <cell r="A4704" t="str">
            <v>R4</v>
          </cell>
          <cell r="B4704" t="str">
            <v>書</v>
          </cell>
          <cell r="D4704" t="str">
            <v>岸和田市中井町</v>
          </cell>
          <cell r="E4704">
            <v>76</v>
          </cell>
        </row>
        <row r="4705">
          <cell r="A4705" t="str">
            <v>R4</v>
          </cell>
          <cell r="B4705" t="str">
            <v>書</v>
          </cell>
          <cell r="D4705" t="str">
            <v>岸和田市南上町</v>
          </cell>
          <cell r="E4705">
            <v>86</v>
          </cell>
        </row>
        <row r="4706">
          <cell r="A4706" t="str">
            <v>R4</v>
          </cell>
          <cell r="B4706" t="str">
            <v>書</v>
          </cell>
          <cell r="D4706" t="str">
            <v>泉佐野市長滝</v>
          </cell>
          <cell r="E4706">
            <v>72</v>
          </cell>
        </row>
        <row r="4707">
          <cell r="A4707" t="str">
            <v>R4</v>
          </cell>
          <cell r="B4707" t="str">
            <v>書</v>
          </cell>
          <cell r="D4707" t="str">
            <v>和歌山県伊都郡かつらぎ町妙寺</v>
          </cell>
          <cell r="E4707">
            <v>78</v>
          </cell>
        </row>
        <row r="4708">
          <cell r="A4708" t="str">
            <v>R4</v>
          </cell>
          <cell r="B4708" t="str">
            <v>書</v>
          </cell>
          <cell r="D4708" t="str">
            <v>泉佐野市西本町</v>
          </cell>
          <cell r="E4708">
            <v>45</v>
          </cell>
        </row>
        <row r="4709">
          <cell r="A4709" t="str">
            <v>R4</v>
          </cell>
          <cell r="B4709" t="str">
            <v>書</v>
          </cell>
          <cell r="D4709" t="str">
            <v>熊取町久保</v>
          </cell>
          <cell r="E4709">
            <v>54</v>
          </cell>
        </row>
        <row r="4710">
          <cell r="A4710" t="str">
            <v>R4</v>
          </cell>
          <cell r="B4710" t="str">
            <v>書</v>
          </cell>
          <cell r="D4710" t="str">
            <v>岸和田市春木北浜町</v>
          </cell>
          <cell r="E4710">
            <v>30</v>
          </cell>
        </row>
        <row r="4711">
          <cell r="A4711" t="str">
            <v>R4</v>
          </cell>
          <cell r="B4711" t="str">
            <v>書</v>
          </cell>
          <cell r="D4711" t="str">
            <v>岸和田市土生町</v>
          </cell>
          <cell r="E4711">
            <v>40</v>
          </cell>
        </row>
        <row r="4712">
          <cell r="A4712" t="str">
            <v>R4</v>
          </cell>
          <cell r="B4712" t="str">
            <v>書</v>
          </cell>
          <cell r="D4712" t="str">
            <v>岸和田市土生町</v>
          </cell>
          <cell r="E4712">
            <v>70</v>
          </cell>
        </row>
        <row r="4713">
          <cell r="A4713" t="str">
            <v>R4</v>
          </cell>
          <cell r="B4713" t="str">
            <v>書</v>
          </cell>
          <cell r="D4713" t="str">
            <v>岸和田市大手町</v>
          </cell>
          <cell r="E4713">
            <v>79</v>
          </cell>
        </row>
        <row r="4714">
          <cell r="A4714" t="str">
            <v>R4</v>
          </cell>
          <cell r="B4714" t="str">
            <v>書</v>
          </cell>
          <cell r="D4714" t="str">
            <v>泉佐野市長滝</v>
          </cell>
          <cell r="E4714">
            <v>48</v>
          </cell>
        </row>
        <row r="4715">
          <cell r="A4715" t="str">
            <v>R4</v>
          </cell>
          <cell r="B4715" t="str">
            <v>書</v>
          </cell>
          <cell r="D4715" t="str">
            <v>岸和田市加守町</v>
          </cell>
          <cell r="E4715">
            <v>17</v>
          </cell>
        </row>
        <row r="4716">
          <cell r="A4716" t="str">
            <v>R4</v>
          </cell>
          <cell r="B4716" t="str">
            <v>書</v>
          </cell>
          <cell r="D4716" t="str">
            <v>岸和田市並松町</v>
          </cell>
          <cell r="E4716">
            <v>76</v>
          </cell>
        </row>
        <row r="4717">
          <cell r="A4717" t="str">
            <v>R4</v>
          </cell>
          <cell r="B4717" t="str">
            <v>書</v>
          </cell>
          <cell r="D4717" t="str">
            <v>高知県四万十市下田</v>
          </cell>
          <cell r="E4717">
            <v>77</v>
          </cell>
        </row>
        <row r="4718">
          <cell r="A4718" t="str">
            <v>R4</v>
          </cell>
          <cell r="B4718" t="str">
            <v>書</v>
          </cell>
          <cell r="D4718" t="str">
            <v>岸和田市下池田町</v>
          </cell>
          <cell r="E4718">
            <v>42</v>
          </cell>
        </row>
        <row r="4719">
          <cell r="A4719" t="str">
            <v>R4</v>
          </cell>
          <cell r="B4719" t="str">
            <v>書</v>
          </cell>
          <cell r="D4719" t="str">
            <v>岸和田市本町</v>
          </cell>
          <cell r="E4719">
            <v>24</v>
          </cell>
        </row>
        <row r="4720">
          <cell r="A4720" t="str">
            <v>R4</v>
          </cell>
          <cell r="B4720" t="str">
            <v>日本画</v>
          </cell>
          <cell r="D4720" t="str">
            <v>岸和田市加守町</v>
          </cell>
          <cell r="E4720">
            <v>85</v>
          </cell>
        </row>
        <row r="4721">
          <cell r="A4721" t="str">
            <v>R4</v>
          </cell>
          <cell r="B4721" t="str">
            <v>日本画</v>
          </cell>
          <cell r="D4721" t="str">
            <v>貝塚市名越</v>
          </cell>
          <cell r="E4721">
            <v>70</v>
          </cell>
        </row>
        <row r="4722">
          <cell r="A4722" t="str">
            <v>R4</v>
          </cell>
          <cell r="B4722" t="str">
            <v>日本画</v>
          </cell>
          <cell r="D4722" t="str">
            <v>堺市北区奥本町</v>
          </cell>
          <cell r="E4722">
            <v>72</v>
          </cell>
        </row>
        <row r="4723">
          <cell r="A4723" t="str">
            <v>R4</v>
          </cell>
          <cell r="B4723" t="str">
            <v>日本画</v>
          </cell>
          <cell r="D4723" t="str">
            <v>泉南郡熊取町青葉台</v>
          </cell>
          <cell r="E4723">
            <v>86</v>
          </cell>
        </row>
        <row r="4724">
          <cell r="A4724" t="str">
            <v>R4</v>
          </cell>
          <cell r="B4724" t="str">
            <v>日本画</v>
          </cell>
          <cell r="D4724" t="str">
            <v>泉南郡熊取町山の手台</v>
          </cell>
          <cell r="E4724">
            <v>80</v>
          </cell>
        </row>
        <row r="4725">
          <cell r="A4725" t="str">
            <v>R4</v>
          </cell>
          <cell r="B4725" t="str">
            <v>日本画</v>
          </cell>
          <cell r="D4725" t="str">
            <v>泉北郡忠岡町忠岡東</v>
          </cell>
          <cell r="E4725">
            <v>53</v>
          </cell>
        </row>
        <row r="4726">
          <cell r="A4726" t="str">
            <v>R4</v>
          </cell>
          <cell r="B4726" t="str">
            <v>日本画</v>
          </cell>
          <cell r="D4726" t="str">
            <v>和泉市父鬼町</v>
          </cell>
          <cell r="E4726">
            <v>76</v>
          </cell>
        </row>
        <row r="4727">
          <cell r="A4727" t="str">
            <v>R4</v>
          </cell>
          <cell r="B4727" t="str">
            <v>日本画</v>
          </cell>
          <cell r="D4727" t="str">
            <v>岸和田市野田町</v>
          </cell>
          <cell r="E4727">
            <v>77</v>
          </cell>
        </row>
        <row r="4728">
          <cell r="A4728" t="str">
            <v>R4</v>
          </cell>
          <cell r="B4728" t="str">
            <v>日本画</v>
          </cell>
          <cell r="D4728" t="str">
            <v>和泉市伯太町</v>
          </cell>
          <cell r="E4728">
            <v>84</v>
          </cell>
        </row>
        <row r="4729">
          <cell r="A4729" t="str">
            <v>R4</v>
          </cell>
          <cell r="B4729" t="str">
            <v>日本画</v>
          </cell>
          <cell r="D4729" t="str">
            <v>熊本市北区清水新地</v>
          </cell>
          <cell r="E4729">
            <v>78</v>
          </cell>
        </row>
        <row r="4730">
          <cell r="A4730" t="str">
            <v>R4</v>
          </cell>
          <cell r="B4730" t="str">
            <v>日本画</v>
          </cell>
          <cell r="D4730" t="str">
            <v>岸和田市小松里町</v>
          </cell>
          <cell r="E4730">
            <v>80</v>
          </cell>
        </row>
        <row r="4731">
          <cell r="A4731" t="str">
            <v>R4</v>
          </cell>
          <cell r="B4731" t="str">
            <v>日本画</v>
          </cell>
          <cell r="D4731" t="str">
            <v>泉大津市春日町</v>
          </cell>
          <cell r="E4731">
            <v>78</v>
          </cell>
        </row>
        <row r="4732">
          <cell r="A4732" t="str">
            <v>R4</v>
          </cell>
          <cell r="B4732" t="str">
            <v>日本画</v>
          </cell>
          <cell r="D4732" t="str">
            <v>岸和田市天神山町</v>
          </cell>
          <cell r="E4732">
            <v>71</v>
          </cell>
        </row>
        <row r="4733">
          <cell r="A4733" t="str">
            <v>R4</v>
          </cell>
          <cell r="B4733" t="str">
            <v>日本画</v>
          </cell>
          <cell r="D4733" t="str">
            <v>和泉市伯太町</v>
          </cell>
          <cell r="E4733">
            <v>81</v>
          </cell>
        </row>
        <row r="4734">
          <cell r="A4734" t="str">
            <v>R4</v>
          </cell>
          <cell r="B4734" t="str">
            <v>日本画</v>
          </cell>
          <cell r="D4734" t="str">
            <v>和泉市府中町</v>
          </cell>
          <cell r="E4734">
            <v>58</v>
          </cell>
        </row>
        <row r="4735">
          <cell r="A4735" t="str">
            <v>R4</v>
          </cell>
          <cell r="B4735" t="str">
            <v>日本画</v>
          </cell>
          <cell r="D4735" t="str">
            <v>泉大津市松之浜町</v>
          </cell>
          <cell r="E4735">
            <v>75</v>
          </cell>
        </row>
        <row r="4736">
          <cell r="A4736" t="str">
            <v>R4</v>
          </cell>
          <cell r="B4736" t="str">
            <v>日本画</v>
          </cell>
          <cell r="D4736" t="str">
            <v>大阪狭山市池尻中</v>
          </cell>
          <cell r="E4736">
            <v>79</v>
          </cell>
        </row>
        <row r="4737">
          <cell r="A4737" t="str">
            <v>R4</v>
          </cell>
          <cell r="B4737" t="str">
            <v>日本画</v>
          </cell>
          <cell r="D4737" t="str">
            <v>泉南市男里</v>
          </cell>
          <cell r="E4737">
            <v>74</v>
          </cell>
        </row>
        <row r="4738">
          <cell r="A4738" t="str">
            <v>R4</v>
          </cell>
          <cell r="B4738" t="str">
            <v>日本画</v>
          </cell>
          <cell r="D4738" t="str">
            <v>岸和田市宮本町</v>
          </cell>
          <cell r="E4738">
            <v>68</v>
          </cell>
        </row>
        <row r="4739">
          <cell r="A4739" t="str">
            <v>R4</v>
          </cell>
          <cell r="B4739" t="str">
            <v>日本画</v>
          </cell>
          <cell r="D4739" t="str">
            <v>岸和田市上町</v>
          </cell>
          <cell r="E4739">
            <v>84</v>
          </cell>
        </row>
        <row r="4740">
          <cell r="A4740" t="str">
            <v>R4</v>
          </cell>
          <cell r="B4740" t="str">
            <v>日本画</v>
          </cell>
          <cell r="D4740" t="str">
            <v>岸和田市磯上町</v>
          </cell>
          <cell r="E4740">
            <v>75</v>
          </cell>
        </row>
        <row r="4741">
          <cell r="A4741" t="str">
            <v>R4</v>
          </cell>
          <cell r="B4741" t="str">
            <v>陶芸</v>
          </cell>
          <cell r="D4741" t="str">
            <v>和泉市はつが野</v>
          </cell>
          <cell r="E4741">
            <v>70</v>
          </cell>
        </row>
        <row r="4742">
          <cell r="A4742" t="str">
            <v>R4</v>
          </cell>
          <cell r="B4742" t="str">
            <v>陶芸</v>
          </cell>
          <cell r="D4742" t="str">
            <v>貝塚市名越</v>
          </cell>
          <cell r="E4742">
            <v>70</v>
          </cell>
        </row>
        <row r="4743">
          <cell r="A4743" t="str">
            <v>R4</v>
          </cell>
          <cell r="B4743" t="str">
            <v>陶芸</v>
          </cell>
          <cell r="D4743" t="str">
            <v>堺市南区三原台</v>
          </cell>
          <cell r="E4743">
            <v>74</v>
          </cell>
        </row>
        <row r="4744">
          <cell r="A4744" t="str">
            <v>R4</v>
          </cell>
          <cell r="B4744" t="str">
            <v>陶芸</v>
          </cell>
          <cell r="D4744" t="str">
            <v>河内長野市西之山町</v>
          </cell>
          <cell r="E4744">
            <v>68</v>
          </cell>
        </row>
        <row r="4745">
          <cell r="A4745" t="str">
            <v>R4</v>
          </cell>
          <cell r="B4745" t="str">
            <v>陶芸</v>
          </cell>
          <cell r="D4745" t="str">
            <v>泉北郡忠岡町忠岡中</v>
          </cell>
          <cell r="E4745">
            <v>72</v>
          </cell>
        </row>
        <row r="4746">
          <cell r="A4746" t="str">
            <v>R4</v>
          </cell>
          <cell r="B4746" t="str">
            <v>陶芸</v>
          </cell>
          <cell r="D4746" t="str">
            <v>岸和田市池尻町</v>
          </cell>
          <cell r="E4746">
            <v>82</v>
          </cell>
        </row>
        <row r="4747">
          <cell r="A4747" t="str">
            <v>R4</v>
          </cell>
          <cell r="B4747" t="str">
            <v>陶芸</v>
          </cell>
          <cell r="D4747" t="str">
            <v>阪南市緑ヶ丘</v>
          </cell>
          <cell r="E4747">
            <v>77</v>
          </cell>
        </row>
        <row r="4748">
          <cell r="A4748" t="str">
            <v>R4</v>
          </cell>
          <cell r="B4748" t="str">
            <v>陶芸</v>
          </cell>
          <cell r="D4748" t="str">
            <v>岸和田市岡山町</v>
          </cell>
          <cell r="E4748">
            <v>37</v>
          </cell>
        </row>
        <row r="4749">
          <cell r="A4749" t="str">
            <v>R4</v>
          </cell>
          <cell r="B4749" t="str">
            <v>陶芸</v>
          </cell>
          <cell r="D4749" t="str">
            <v>岸和田市行遇町</v>
          </cell>
          <cell r="E4749">
            <v>71</v>
          </cell>
        </row>
        <row r="4750">
          <cell r="A4750" t="str">
            <v>R4</v>
          </cell>
          <cell r="B4750" t="str">
            <v>陶芸</v>
          </cell>
          <cell r="D4750" t="str">
            <v>岸和田市畑町</v>
          </cell>
          <cell r="E4750">
            <v>81</v>
          </cell>
        </row>
        <row r="4751">
          <cell r="A4751" t="str">
            <v>R4</v>
          </cell>
          <cell r="B4751" t="str">
            <v>陶芸</v>
          </cell>
          <cell r="D4751" t="str">
            <v>東京都足立区東伊興</v>
          </cell>
          <cell r="E4751">
            <v>53</v>
          </cell>
        </row>
        <row r="4752">
          <cell r="A4752" t="str">
            <v>R4</v>
          </cell>
          <cell r="B4752" t="str">
            <v>陶芸</v>
          </cell>
          <cell r="D4752" t="str">
            <v>岸和田市宮前町</v>
          </cell>
          <cell r="E4752">
            <v>78</v>
          </cell>
        </row>
        <row r="4753">
          <cell r="A4753" t="str">
            <v>R4</v>
          </cell>
          <cell r="B4753" t="str">
            <v>陶芸</v>
          </cell>
          <cell r="D4753" t="str">
            <v>泉南郡岬町深日</v>
          </cell>
          <cell r="E4753">
            <v>82</v>
          </cell>
        </row>
        <row r="4754">
          <cell r="A4754" t="str">
            <v>R4</v>
          </cell>
          <cell r="B4754" t="str">
            <v>陶芸</v>
          </cell>
          <cell r="D4754" t="str">
            <v>高石市千代田</v>
          </cell>
          <cell r="E4754">
            <v>56</v>
          </cell>
        </row>
        <row r="4755">
          <cell r="A4755" t="str">
            <v>R4</v>
          </cell>
          <cell r="B4755" t="str">
            <v>俳画</v>
          </cell>
          <cell r="D4755" t="str">
            <v>岸和田市岡山町</v>
          </cell>
          <cell r="E4755">
            <v>74</v>
          </cell>
        </row>
        <row r="4756">
          <cell r="A4756" t="str">
            <v>R4</v>
          </cell>
          <cell r="B4756" t="str">
            <v>俳画</v>
          </cell>
          <cell r="D4756" t="str">
            <v>岸和田市池尻町</v>
          </cell>
          <cell r="E4756">
            <v>78</v>
          </cell>
        </row>
        <row r="4757">
          <cell r="A4757" t="str">
            <v>R4</v>
          </cell>
          <cell r="B4757" t="str">
            <v>俳画</v>
          </cell>
          <cell r="D4757" t="str">
            <v>泉佐野市上之郷</v>
          </cell>
          <cell r="E4757">
            <v>57</v>
          </cell>
        </row>
        <row r="4758">
          <cell r="A4758" t="str">
            <v>R4</v>
          </cell>
          <cell r="B4758" t="str">
            <v>俳画</v>
          </cell>
          <cell r="D4758" t="str">
            <v>岸和田市尾生町</v>
          </cell>
          <cell r="E4758">
            <v>69</v>
          </cell>
        </row>
        <row r="4759">
          <cell r="A4759" t="str">
            <v>R4</v>
          </cell>
          <cell r="B4759" t="str">
            <v>俳画</v>
          </cell>
          <cell r="D4759" t="str">
            <v>岸和田市野田町</v>
          </cell>
          <cell r="E4759">
            <v>86</v>
          </cell>
        </row>
        <row r="4760">
          <cell r="A4760" t="str">
            <v>R4</v>
          </cell>
          <cell r="B4760" t="str">
            <v>俳画</v>
          </cell>
          <cell r="D4760" t="str">
            <v>岸和田市野田町</v>
          </cell>
          <cell r="E4760">
            <v>81</v>
          </cell>
        </row>
        <row r="4761">
          <cell r="A4761" t="str">
            <v>R4</v>
          </cell>
          <cell r="B4761" t="str">
            <v>俳画</v>
          </cell>
          <cell r="D4761" t="str">
            <v>岸和田市野田町</v>
          </cell>
          <cell r="E4761">
            <v>77</v>
          </cell>
        </row>
        <row r="4762">
          <cell r="A4762" t="str">
            <v>R4</v>
          </cell>
          <cell r="B4762" t="str">
            <v>俳画</v>
          </cell>
          <cell r="D4762" t="str">
            <v>岸和田市上松町</v>
          </cell>
          <cell r="E4762">
            <v>73</v>
          </cell>
        </row>
        <row r="4763">
          <cell r="A4763" t="str">
            <v>R4</v>
          </cell>
          <cell r="B4763" t="str">
            <v>俳画</v>
          </cell>
          <cell r="D4763" t="str">
            <v>岸和田市下松町</v>
          </cell>
          <cell r="E4763">
            <v>80</v>
          </cell>
        </row>
        <row r="4764">
          <cell r="A4764" t="str">
            <v>R4</v>
          </cell>
          <cell r="B4764" t="str">
            <v>俳画</v>
          </cell>
          <cell r="D4764" t="str">
            <v>岸和田市加守町</v>
          </cell>
          <cell r="E4764">
            <v>61</v>
          </cell>
        </row>
        <row r="4765">
          <cell r="A4765" t="str">
            <v>R4</v>
          </cell>
          <cell r="B4765" t="str">
            <v>俳画</v>
          </cell>
          <cell r="D4765" t="str">
            <v>岸和田市八坂町</v>
          </cell>
          <cell r="E4765">
            <v>75</v>
          </cell>
        </row>
        <row r="4766">
          <cell r="A4766" t="str">
            <v>R5</v>
          </cell>
          <cell r="B4766" t="str">
            <v>洋画</v>
          </cell>
          <cell r="D4766" t="str">
            <v>堺市西区浜寺南町</v>
          </cell>
          <cell r="E4766">
            <v>68</v>
          </cell>
        </row>
        <row r="4767">
          <cell r="A4767" t="str">
            <v>R5</v>
          </cell>
          <cell r="B4767" t="str">
            <v>洋画</v>
          </cell>
          <cell r="D4767" t="str">
            <v>兵庫県川西市緑台</v>
          </cell>
          <cell r="E4767">
            <v>82</v>
          </cell>
        </row>
        <row r="4768">
          <cell r="A4768" t="str">
            <v>R5</v>
          </cell>
          <cell r="B4768" t="str">
            <v>洋画</v>
          </cell>
          <cell r="D4768" t="str">
            <v>泉大津市曽根町</v>
          </cell>
          <cell r="E4768">
            <v>69</v>
          </cell>
        </row>
        <row r="4769">
          <cell r="A4769" t="str">
            <v>R5</v>
          </cell>
          <cell r="B4769" t="str">
            <v>洋画</v>
          </cell>
          <cell r="D4769" t="str">
            <v>泉大津市森町</v>
          </cell>
          <cell r="E4769">
            <v>83</v>
          </cell>
        </row>
        <row r="4770">
          <cell r="A4770" t="str">
            <v>R5</v>
          </cell>
          <cell r="B4770" t="str">
            <v>洋画</v>
          </cell>
          <cell r="D4770" t="str">
            <v>岸和田市春木旭町</v>
          </cell>
          <cell r="E4770">
            <v>74</v>
          </cell>
        </row>
        <row r="4771">
          <cell r="A4771" t="str">
            <v>R5</v>
          </cell>
          <cell r="B4771" t="str">
            <v>洋画</v>
          </cell>
          <cell r="D4771" t="str">
            <v>阪南市桃の木台</v>
          </cell>
          <cell r="E4771">
            <v>73</v>
          </cell>
        </row>
        <row r="4772">
          <cell r="A4772" t="str">
            <v>R5</v>
          </cell>
          <cell r="B4772" t="str">
            <v>洋画</v>
          </cell>
          <cell r="D4772" t="str">
            <v>岸和田市荒木町</v>
          </cell>
          <cell r="E4772">
            <v>89</v>
          </cell>
        </row>
        <row r="4773">
          <cell r="A4773" t="str">
            <v>R5</v>
          </cell>
          <cell r="B4773" t="str">
            <v>洋画</v>
          </cell>
          <cell r="D4773" t="str">
            <v>貝塚市水間</v>
          </cell>
          <cell r="E4773">
            <v>70</v>
          </cell>
        </row>
        <row r="4774">
          <cell r="A4774" t="str">
            <v>R5</v>
          </cell>
          <cell r="B4774" t="str">
            <v>洋画</v>
          </cell>
          <cell r="D4774" t="str">
            <v>和泉市上町</v>
          </cell>
          <cell r="E4774">
            <v>81</v>
          </cell>
        </row>
        <row r="4775">
          <cell r="A4775" t="str">
            <v>R5</v>
          </cell>
          <cell r="B4775" t="str">
            <v>洋画</v>
          </cell>
          <cell r="D4775" t="str">
            <v>泉南市信達市場</v>
          </cell>
          <cell r="E4775">
            <v>74</v>
          </cell>
        </row>
        <row r="4776">
          <cell r="A4776" t="str">
            <v>R5</v>
          </cell>
          <cell r="B4776" t="str">
            <v>洋画</v>
          </cell>
          <cell r="D4776" t="str">
            <v>岸和田市南上町</v>
          </cell>
          <cell r="E4776">
            <v>84</v>
          </cell>
        </row>
        <row r="4777">
          <cell r="A4777" t="str">
            <v>R5</v>
          </cell>
          <cell r="B4777" t="str">
            <v>洋画</v>
          </cell>
          <cell r="D4777" t="str">
            <v>岸和田市加守町</v>
          </cell>
          <cell r="E4777">
            <v>86</v>
          </cell>
        </row>
        <row r="4778">
          <cell r="A4778" t="str">
            <v>R5</v>
          </cell>
          <cell r="B4778" t="str">
            <v>洋画</v>
          </cell>
          <cell r="D4778" t="str">
            <v>泉北郡忠岡町忠岡中</v>
          </cell>
          <cell r="E4778">
            <v>81</v>
          </cell>
        </row>
        <row r="4779">
          <cell r="A4779" t="str">
            <v>R5</v>
          </cell>
          <cell r="B4779" t="str">
            <v>洋画</v>
          </cell>
          <cell r="D4779" t="str">
            <v>和泉市和気町</v>
          </cell>
          <cell r="E4779">
            <v>71</v>
          </cell>
        </row>
        <row r="4780">
          <cell r="A4780" t="str">
            <v>R5</v>
          </cell>
          <cell r="B4780" t="str">
            <v>洋画</v>
          </cell>
          <cell r="D4780" t="str">
            <v>岸和田市下野町</v>
          </cell>
          <cell r="E4780">
            <v>71</v>
          </cell>
        </row>
        <row r="4781">
          <cell r="A4781" t="str">
            <v>R5</v>
          </cell>
          <cell r="B4781" t="str">
            <v>洋画</v>
          </cell>
          <cell r="D4781" t="str">
            <v>岸和田市加守町</v>
          </cell>
          <cell r="E4781">
            <v>86</v>
          </cell>
        </row>
        <row r="4782">
          <cell r="A4782" t="str">
            <v>R5</v>
          </cell>
          <cell r="B4782" t="str">
            <v>洋画</v>
          </cell>
          <cell r="D4782" t="str">
            <v>岸和田市大小路町</v>
          </cell>
          <cell r="E4782">
            <v>79</v>
          </cell>
        </row>
        <row r="4783">
          <cell r="A4783" t="str">
            <v>R5</v>
          </cell>
          <cell r="B4783" t="str">
            <v>洋画</v>
          </cell>
          <cell r="D4783" t="str">
            <v>和泉市富秋町</v>
          </cell>
          <cell r="E4783">
            <v>69</v>
          </cell>
        </row>
        <row r="4784">
          <cell r="A4784" t="str">
            <v>R5</v>
          </cell>
          <cell r="B4784" t="str">
            <v>洋画</v>
          </cell>
          <cell r="D4784" t="str">
            <v>岸和田市河合町</v>
          </cell>
          <cell r="E4784">
            <v>84</v>
          </cell>
        </row>
        <row r="4785">
          <cell r="A4785" t="str">
            <v>R5</v>
          </cell>
          <cell r="B4785" t="str">
            <v>洋画</v>
          </cell>
          <cell r="D4785" t="str">
            <v>岸和田市上松町</v>
          </cell>
          <cell r="E4785">
            <v>84</v>
          </cell>
        </row>
        <row r="4786">
          <cell r="A4786" t="str">
            <v>R5</v>
          </cell>
          <cell r="B4786" t="str">
            <v>洋画</v>
          </cell>
          <cell r="D4786" t="str">
            <v>岸和田市池尻町</v>
          </cell>
          <cell r="E4786">
            <v>74</v>
          </cell>
        </row>
        <row r="4787">
          <cell r="A4787" t="str">
            <v>R5</v>
          </cell>
          <cell r="B4787" t="str">
            <v>洋画</v>
          </cell>
          <cell r="D4787" t="str">
            <v>貝塚市石才</v>
          </cell>
          <cell r="E4787">
            <v>74</v>
          </cell>
        </row>
        <row r="4788">
          <cell r="A4788" t="str">
            <v>R5</v>
          </cell>
          <cell r="B4788" t="str">
            <v>洋画</v>
          </cell>
          <cell r="D4788" t="str">
            <v>熊取町小垣内</v>
          </cell>
          <cell r="E4788">
            <v>70</v>
          </cell>
        </row>
        <row r="4789">
          <cell r="A4789" t="str">
            <v>R5</v>
          </cell>
          <cell r="B4789" t="str">
            <v>洋画</v>
          </cell>
          <cell r="D4789" t="str">
            <v>岸和田市上野町東</v>
          </cell>
          <cell r="E4789">
            <v>72</v>
          </cell>
        </row>
        <row r="4790">
          <cell r="A4790" t="str">
            <v>R5</v>
          </cell>
          <cell r="B4790" t="str">
            <v>洋画</v>
          </cell>
          <cell r="D4790" t="str">
            <v>岸和田市稲葉町</v>
          </cell>
          <cell r="E4790">
            <v>79</v>
          </cell>
        </row>
        <row r="4791">
          <cell r="A4791" t="str">
            <v>R5</v>
          </cell>
          <cell r="B4791" t="str">
            <v>洋画</v>
          </cell>
          <cell r="D4791" t="str">
            <v>阪南市光陽台</v>
          </cell>
          <cell r="E4791">
            <v>76</v>
          </cell>
        </row>
        <row r="4792">
          <cell r="A4792" t="str">
            <v>R5</v>
          </cell>
          <cell r="B4792" t="str">
            <v>洋画</v>
          </cell>
          <cell r="D4792" t="str">
            <v>阪南市舞</v>
          </cell>
          <cell r="E4792">
            <v>80</v>
          </cell>
        </row>
        <row r="4793">
          <cell r="A4793" t="str">
            <v>R5</v>
          </cell>
          <cell r="B4793" t="str">
            <v>洋画</v>
          </cell>
          <cell r="D4793" t="str">
            <v>岸和田市稲葉町</v>
          </cell>
          <cell r="E4793">
            <v>70</v>
          </cell>
        </row>
        <row r="4794">
          <cell r="A4794" t="str">
            <v>R5</v>
          </cell>
          <cell r="B4794" t="str">
            <v>洋画</v>
          </cell>
          <cell r="D4794" t="str">
            <v>貝塚市王子</v>
          </cell>
          <cell r="E4794">
            <v>83</v>
          </cell>
        </row>
        <row r="4795">
          <cell r="A4795" t="str">
            <v>R5</v>
          </cell>
          <cell r="B4795" t="str">
            <v>洋画</v>
          </cell>
          <cell r="D4795" t="str">
            <v>阪南市光陽台</v>
          </cell>
          <cell r="E4795">
            <v>69</v>
          </cell>
        </row>
        <row r="4796">
          <cell r="A4796" t="str">
            <v>R5</v>
          </cell>
          <cell r="B4796" t="str">
            <v>洋画</v>
          </cell>
          <cell r="D4796" t="str">
            <v>岸和田市下松町</v>
          </cell>
          <cell r="E4796">
            <v>73</v>
          </cell>
        </row>
        <row r="4797">
          <cell r="A4797" t="str">
            <v>R5</v>
          </cell>
          <cell r="B4797" t="str">
            <v>洋画</v>
          </cell>
          <cell r="D4797" t="str">
            <v>岸和田市尾生町</v>
          </cell>
          <cell r="E4797">
            <v>78</v>
          </cell>
        </row>
        <row r="4798">
          <cell r="A4798" t="str">
            <v>R5</v>
          </cell>
          <cell r="B4798" t="str">
            <v>洋画</v>
          </cell>
          <cell r="D4798" t="str">
            <v>岸和田市東ヶ丘町</v>
          </cell>
          <cell r="E4798">
            <v>72</v>
          </cell>
        </row>
        <row r="4799">
          <cell r="A4799" t="str">
            <v>R5</v>
          </cell>
          <cell r="B4799" t="str">
            <v>洋画</v>
          </cell>
          <cell r="D4799" t="str">
            <v>岸和田市池尻町</v>
          </cell>
          <cell r="E4799">
            <v>76</v>
          </cell>
        </row>
        <row r="4800">
          <cell r="A4800" t="str">
            <v>R5</v>
          </cell>
          <cell r="B4800" t="str">
            <v>洋画</v>
          </cell>
          <cell r="D4800" t="str">
            <v>岸和田市磯上町</v>
          </cell>
          <cell r="E4800">
            <v>75</v>
          </cell>
        </row>
        <row r="4801">
          <cell r="A4801" t="str">
            <v>R5</v>
          </cell>
          <cell r="B4801" t="str">
            <v>洋画</v>
          </cell>
          <cell r="D4801" t="str">
            <v>岸和田市池尻町</v>
          </cell>
          <cell r="E4801">
            <v>83</v>
          </cell>
        </row>
        <row r="4802">
          <cell r="A4802" t="str">
            <v>R5</v>
          </cell>
          <cell r="B4802" t="str">
            <v>洋画</v>
          </cell>
          <cell r="D4802" t="str">
            <v>岸和田市池尻町</v>
          </cell>
          <cell r="E4802">
            <v>75</v>
          </cell>
        </row>
        <row r="4803">
          <cell r="A4803" t="str">
            <v>R5</v>
          </cell>
          <cell r="B4803" t="str">
            <v>洋画</v>
          </cell>
          <cell r="D4803" t="str">
            <v>岸和田市加守町</v>
          </cell>
          <cell r="E4803">
            <v>86</v>
          </cell>
        </row>
        <row r="4804">
          <cell r="A4804" t="str">
            <v>R5</v>
          </cell>
          <cell r="B4804" t="str">
            <v>洋画</v>
          </cell>
          <cell r="D4804" t="str">
            <v>岸和田市摩湯町</v>
          </cell>
          <cell r="E4804">
            <v>76</v>
          </cell>
        </row>
        <row r="4805">
          <cell r="A4805" t="str">
            <v>R5</v>
          </cell>
          <cell r="B4805" t="str">
            <v>洋画</v>
          </cell>
          <cell r="D4805" t="str">
            <v>阪南市緑ケ丘</v>
          </cell>
          <cell r="E4805">
            <v>66</v>
          </cell>
        </row>
        <row r="4806">
          <cell r="A4806" t="str">
            <v>R5</v>
          </cell>
          <cell r="B4806" t="str">
            <v>洋画</v>
          </cell>
          <cell r="D4806" t="str">
            <v>和泉市伯太町</v>
          </cell>
          <cell r="E4806">
            <v>74</v>
          </cell>
        </row>
        <row r="4807">
          <cell r="A4807" t="str">
            <v>R5</v>
          </cell>
          <cell r="B4807" t="str">
            <v>洋画</v>
          </cell>
          <cell r="D4807" t="str">
            <v>阪南市舞</v>
          </cell>
          <cell r="E4807">
            <v>78</v>
          </cell>
        </row>
        <row r="4808">
          <cell r="A4808" t="str">
            <v>R5</v>
          </cell>
          <cell r="B4808" t="str">
            <v>洋画</v>
          </cell>
          <cell r="D4808" t="str">
            <v>岸和田市土生町</v>
          </cell>
          <cell r="E4808">
            <v>66</v>
          </cell>
        </row>
        <row r="4809">
          <cell r="A4809" t="str">
            <v>R5</v>
          </cell>
          <cell r="B4809" t="str">
            <v>洋画</v>
          </cell>
          <cell r="D4809" t="str">
            <v>岸和田市岡山町</v>
          </cell>
          <cell r="E4809">
            <v>68</v>
          </cell>
        </row>
        <row r="4810">
          <cell r="A4810" t="str">
            <v>R5</v>
          </cell>
          <cell r="B4810" t="str">
            <v>洋画</v>
          </cell>
          <cell r="D4810" t="str">
            <v>和泉市光明台</v>
          </cell>
          <cell r="E4810">
            <v>82</v>
          </cell>
        </row>
        <row r="4811">
          <cell r="A4811" t="str">
            <v>R5</v>
          </cell>
          <cell r="B4811" t="str">
            <v>洋画</v>
          </cell>
          <cell r="D4811" t="str">
            <v>岸和田市稲葉町</v>
          </cell>
          <cell r="E4811">
            <v>74</v>
          </cell>
        </row>
        <row r="4812">
          <cell r="A4812" t="str">
            <v>R5</v>
          </cell>
          <cell r="B4812" t="str">
            <v>洋画</v>
          </cell>
          <cell r="D4812" t="str">
            <v>岸和田市三田町</v>
          </cell>
          <cell r="E4812">
            <v>69</v>
          </cell>
        </row>
        <row r="4813">
          <cell r="A4813" t="str">
            <v>R5</v>
          </cell>
          <cell r="B4813" t="str">
            <v>洋画</v>
          </cell>
          <cell r="D4813" t="str">
            <v>岸和田市土生滝町</v>
          </cell>
          <cell r="E4813">
            <v>68</v>
          </cell>
        </row>
        <row r="4814">
          <cell r="A4814" t="str">
            <v>R5</v>
          </cell>
          <cell r="B4814" t="str">
            <v>洋画</v>
          </cell>
          <cell r="D4814" t="str">
            <v>岸和田市藤井町</v>
          </cell>
          <cell r="E4814">
            <v>69</v>
          </cell>
        </row>
        <row r="4815">
          <cell r="A4815" t="str">
            <v>R5</v>
          </cell>
          <cell r="B4815" t="str">
            <v>洋画</v>
          </cell>
          <cell r="D4815" t="str">
            <v>岸和田市天神山町</v>
          </cell>
          <cell r="E4815">
            <v>78</v>
          </cell>
        </row>
        <row r="4816">
          <cell r="A4816" t="str">
            <v>R5</v>
          </cell>
          <cell r="B4816" t="str">
            <v>洋画</v>
          </cell>
          <cell r="D4816" t="str">
            <v>岸和田市大沢町</v>
          </cell>
          <cell r="E4816">
            <v>44</v>
          </cell>
        </row>
        <row r="4817">
          <cell r="A4817" t="str">
            <v>R5</v>
          </cell>
          <cell r="B4817" t="str">
            <v>洋画</v>
          </cell>
          <cell r="D4817" t="str">
            <v>岸和田市上松町</v>
          </cell>
          <cell r="E4817">
            <v>72</v>
          </cell>
        </row>
        <row r="4818">
          <cell r="A4818" t="str">
            <v>R5</v>
          </cell>
          <cell r="B4818" t="str">
            <v>洋画</v>
          </cell>
          <cell r="D4818" t="str">
            <v>岸和田市上野町東</v>
          </cell>
          <cell r="E4818">
            <v>74</v>
          </cell>
        </row>
        <row r="4819">
          <cell r="A4819" t="str">
            <v>R5</v>
          </cell>
          <cell r="B4819" t="str">
            <v>洋画</v>
          </cell>
          <cell r="D4819" t="str">
            <v>泉大津市二田町</v>
          </cell>
          <cell r="E4819">
            <v>68</v>
          </cell>
        </row>
        <row r="4820">
          <cell r="A4820" t="str">
            <v>R5</v>
          </cell>
          <cell r="B4820" t="str">
            <v>洋画</v>
          </cell>
          <cell r="D4820" t="str">
            <v>富田林市美山台</v>
          </cell>
          <cell r="E4820">
            <v>69</v>
          </cell>
        </row>
        <row r="4821">
          <cell r="A4821" t="str">
            <v>R5</v>
          </cell>
          <cell r="B4821" t="str">
            <v>洋画</v>
          </cell>
          <cell r="D4821" t="str">
            <v>岸和田市下野町</v>
          </cell>
          <cell r="E4821">
            <v>71</v>
          </cell>
        </row>
        <row r="4822">
          <cell r="A4822" t="str">
            <v>R5</v>
          </cell>
          <cell r="B4822" t="str">
            <v>洋画</v>
          </cell>
          <cell r="D4822" t="str">
            <v>泉北郡忠岡町忠岡東</v>
          </cell>
          <cell r="E4822">
            <v>80</v>
          </cell>
        </row>
        <row r="4823">
          <cell r="A4823" t="str">
            <v>R5</v>
          </cell>
          <cell r="B4823" t="str">
            <v>洋画</v>
          </cell>
          <cell r="D4823" t="str">
            <v>高石市取石</v>
          </cell>
          <cell r="E4823">
            <v>73</v>
          </cell>
        </row>
        <row r="4824">
          <cell r="A4824" t="str">
            <v>R5</v>
          </cell>
          <cell r="B4824" t="str">
            <v>洋画</v>
          </cell>
          <cell r="D4824" t="str">
            <v>和泉市光明台</v>
          </cell>
          <cell r="E4824">
            <v>80</v>
          </cell>
        </row>
        <row r="4825">
          <cell r="A4825" t="str">
            <v>R5</v>
          </cell>
          <cell r="B4825" t="str">
            <v>洋画</v>
          </cell>
          <cell r="D4825" t="str">
            <v>岸和田市東ヶ丘町</v>
          </cell>
          <cell r="E4825">
            <v>72</v>
          </cell>
        </row>
        <row r="4826">
          <cell r="A4826" t="str">
            <v>R5</v>
          </cell>
          <cell r="B4826" t="str">
            <v>洋画</v>
          </cell>
          <cell r="D4826" t="str">
            <v>泉南郡熊取町桜が丘</v>
          </cell>
          <cell r="E4826">
            <v>82</v>
          </cell>
        </row>
        <row r="4827">
          <cell r="A4827" t="str">
            <v>R5</v>
          </cell>
          <cell r="B4827" t="str">
            <v>洋画</v>
          </cell>
          <cell r="D4827" t="str">
            <v>泉南郡熊取町山の手台</v>
          </cell>
          <cell r="E4827">
            <v>81</v>
          </cell>
        </row>
        <row r="4828">
          <cell r="A4828" t="str">
            <v>R5</v>
          </cell>
          <cell r="B4828" t="str">
            <v>洋画</v>
          </cell>
          <cell r="D4828" t="str">
            <v>和泉市いぶき野</v>
          </cell>
          <cell r="E4828">
            <v>78</v>
          </cell>
        </row>
        <row r="4829">
          <cell r="A4829" t="str">
            <v>R5</v>
          </cell>
          <cell r="B4829" t="str">
            <v>洋画</v>
          </cell>
          <cell r="D4829" t="str">
            <v>岸和田市東ヶ丘町</v>
          </cell>
          <cell r="E4829">
            <v>79</v>
          </cell>
        </row>
        <row r="4830">
          <cell r="A4830" t="str">
            <v>R5</v>
          </cell>
          <cell r="B4830" t="str">
            <v>洋画</v>
          </cell>
          <cell r="D4830" t="str">
            <v>和泉市唐国町</v>
          </cell>
          <cell r="E4830">
            <v>83</v>
          </cell>
        </row>
        <row r="4831">
          <cell r="A4831" t="str">
            <v>R5</v>
          </cell>
          <cell r="B4831" t="str">
            <v>洋画</v>
          </cell>
          <cell r="D4831" t="str">
            <v>岸和田市畑町</v>
          </cell>
          <cell r="E4831">
            <v>79</v>
          </cell>
        </row>
        <row r="4832">
          <cell r="A4832" t="str">
            <v>R5</v>
          </cell>
          <cell r="B4832" t="str">
            <v>洋画</v>
          </cell>
          <cell r="D4832" t="str">
            <v>岸和田市下池田町</v>
          </cell>
          <cell r="E4832">
            <v>81</v>
          </cell>
        </row>
        <row r="4833">
          <cell r="A4833" t="str">
            <v>R5</v>
          </cell>
          <cell r="B4833" t="str">
            <v>洋画</v>
          </cell>
          <cell r="D4833" t="str">
            <v>和泉市小田町</v>
          </cell>
          <cell r="E4833">
            <v>70</v>
          </cell>
        </row>
        <row r="4834">
          <cell r="A4834" t="str">
            <v>R5</v>
          </cell>
          <cell r="B4834" t="str">
            <v>洋画</v>
          </cell>
          <cell r="D4834" t="str">
            <v>羽曳野市碓井</v>
          </cell>
          <cell r="E4834">
            <v>76</v>
          </cell>
        </row>
        <row r="4835">
          <cell r="A4835" t="str">
            <v>R5</v>
          </cell>
          <cell r="B4835" t="str">
            <v>洋画</v>
          </cell>
          <cell r="D4835" t="str">
            <v>岸和田市岡山町</v>
          </cell>
          <cell r="E4835">
            <v>59</v>
          </cell>
        </row>
        <row r="4836">
          <cell r="A4836" t="str">
            <v>R5</v>
          </cell>
          <cell r="B4836" t="str">
            <v>洋画</v>
          </cell>
          <cell r="D4836" t="str">
            <v>岸和田市野田町</v>
          </cell>
          <cell r="E4836">
            <v>59</v>
          </cell>
        </row>
        <row r="4837">
          <cell r="A4837" t="str">
            <v>R5</v>
          </cell>
          <cell r="B4837" t="str">
            <v>写真</v>
          </cell>
          <cell r="D4837" t="str">
            <v>貝塚市東山</v>
          </cell>
          <cell r="E4837">
            <v>41</v>
          </cell>
        </row>
        <row r="4838">
          <cell r="A4838" t="str">
            <v>R5</v>
          </cell>
          <cell r="B4838" t="str">
            <v>写真</v>
          </cell>
          <cell r="D4838" t="str">
            <v>岸和田市小松里町</v>
          </cell>
          <cell r="E4838">
            <v>73</v>
          </cell>
        </row>
        <row r="4839">
          <cell r="A4839" t="str">
            <v>R5</v>
          </cell>
          <cell r="B4839" t="str">
            <v>写真</v>
          </cell>
          <cell r="D4839" t="str">
            <v>泉南郡熊取町美熊台</v>
          </cell>
          <cell r="E4839">
            <v>76</v>
          </cell>
        </row>
        <row r="4840">
          <cell r="A4840" t="str">
            <v>R5</v>
          </cell>
          <cell r="B4840" t="str">
            <v>写真</v>
          </cell>
          <cell r="D4840" t="str">
            <v>阪南市さつき台</v>
          </cell>
          <cell r="E4840">
            <v>68</v>
          </cell>
        </row>
        <row r="4841">
          <cell r="A4841" t="str">
            <v>R5</v>
          </cell>
          <cell r="B4841" t="str">
            <v>写真</v>
          </cell>
          <cell r="D4841" t="str">
            <v>岸和田市畑町</v>
          </cell>
          <cell r="E4841">
            <v>86</v>
          </cell>
        </row>
        <row r="4842">
          <cell r="A4842" t="str">
            <v>R5</v>
          </cell>
          <cell r="B4842" t="str">
            <v>写真</v>
          </cell>
          <cell r="D4842" t="str">
            <v>堺市南区御池台</v>
          </cell>
          <cell r="E4842">
            <v>78</v>
          </cell>
        </row>
        <row r="4843">
          <cell r="A4843" t="str">
            <v>R5</v>
          </cell>
          <cell r="B4843" t="str">
            <v>写真</v>
          </cell>
          <cell r="D4843" t="str">
            <v>堺市堺区高須町</v>
          </cell>
          <cell r="E4843">
            <v>83</v>
          </cell>
        </row>
        <row r="4844">
          <cell r="A4844" t="str">
            <v>R5</v>
          </cell>
          <cell r="B4844" t="str">
            <v>写真</v>
          </cell>
          <cell r="D4844" t="str">
            <v>大阪市北区天満</v>
          </cell>
          <cell r="E4844">
            <v>52</v>
          </cell>
        </row>
        <row r="4845">
          <cell r="A4845" t="str">
            <v>R5</v>
          </cell>
          <cell r="B4845" t="str">
            <v>写真</v>
          </cell>
          <cell r="D4845" t="str">
            <v>泉佐野市東佐野台</v>
          </cell>
          <cell r="E4845">
            <v>73</v>
          </cell>
        </row>
        <row r="4846">
          <cell r="A4846" t="str">
            <v>R5</v>
          </cell>
          <cell r="B4846" t="str">
            <v>写真</v>
          </cell>
          <cell r="D4846" t="str">
            <v>高石市高師浜</v>
          </cell>
          <cell r="E4846">
            <v>87</v>
          </cell>
        </row>
        <row r="4847">
          <cell r="A4847" t="str">
            <v>R5</v>
          </cell>
          <cell r="B4847" t="str">
            <v>写真</v>
          </cell>
          <cell r="D4847" t="str">
            <v>岸和田市藤井町</v>
          </cell>
          <cell r="E4847">
            <v>76</v>
          </cell>
        </row>
        <row r="4848">
          <cell r="A4848" t="str">
            <v>R5</v>
          </cell>
          <cell r="B4848" t="str">
            <v>写真</v>
          </cell>
          <cell r="D4848" t="str">
            <v>岸和田市中井町</v>
          </cell>
          <cell r="E4848">
            <v>77</v>
          </cell>
        </row>
        <row r="4849">
          <cell r="A4849" t="str">
            <v>R5</v>
          </cell>
          <cell r="B4849" t="str">
            <v>写真</v>
          </cell>
          <cell r="D4849" t="str">
            <v>泉佐野市日根野</v>
          </cell>
          <cell r="E4849">
            <v>72</v>
          </cell>
        </row>
        <row r="4850">
          <cell r="A4850" t="str">
            <v>R5</v>
          </cell>
          <cell r="B4850" t="str">
            <v>写真</v>
          </cell>
          <cell r="D4850" t="str">
            <v>泉南郡熊取町青葉台</v>
          </cell>
          <cell r="E4850">
            <v>79</v>
          </cell>
        </row>
        <row r="4851">
          <cell r="A4851" t="str">
            <v>R5</v>
          </cell>
          <cell r="B4851" t="str">
            <v>写真</v>
          </cell>
          <cell r="D4851" t="str">
            <v>貝塚市小瀬</v>
          </cell>
          <cell r="E4851">
            <v>75</v>
          </cell>
        </row>
        <row r="4852">
          <cell r="A4852" t="str">
            <v>R5</v>
          </cell>
          <cell r="B4852" t="str">
            <v>写真</v>
          </cell>
          <cell r="D4852" t="str">
            <v>貝塚市小瀬</v>
          </cell>
          <cell r="E4852">
            <v>70</v>
          </cell>
        </row>
        <row r="4853">
          <cell r="A4853" t="str">
            <v>R5</v>
          </cell>
          <cell r="B4853" t="str">
            <v>写真</v>
          </cell>
          <cell r="D4853" t="str">
            <v>阪南市自然田</v>
          </cell>
          <cell r="E4853">
            <v>78</v>
          </cell>
        </row>
        <row r="4854">
          <cell r="A4854" t="str">
            <v>R5</v>
          </cell>
          <cell r="B4854" t="str">
            <v>写真</v>
          </cell>
          <cell r="D4854" t="str">
            <v>阪南市箱の浦</v>
          </cell>
          <cell r="E4854">
            <v>81</v>
          </cell>
        </row>
        <row r="4855">
          <cell r="A4855" t="str">
            <v>R5</v>
          </cell>
          <cell r="B4855" t="str">
            <v>写真</v>
          </cell>
          <cell r="D4855" t="str">
            <v>岸和田市積川町</v>
          </cell>
          <cell r="E4855">
            <v>75</v>
          </cell>
        </row>
        <row r="4856">
          <cell r="A4856" t="str">
            <v>R5</v>
          </cell>
          <cell r="B4856" t="str">
            <v>写真</v>
          </cell>
          <cell r="D4856" t="str">
            <v>泉南市新家</v>
          </cell>
          <cell r="E4856">
            <v>71</v>
          </cell>
        </row>
        <row r="4857">
          <cell r="A4857" t="str">
            <v>R5</v>
          </cell>
          <cell r="B4857" t="str">
            <v>写真</v>
          </cell>
          <cell r="D4857" t="str">
            <v>岸和田市稲葉町</v>
          </cell>
          <cell r="E4857">
            <v>80</v>
          </cell>
        </row>
        <row r="4858">
          <cell r="A4858" t="str">
            <v>R5</v>
          </cell>
          <cell r="B4858" t="str">
            <v>写真</v>
          </cell>
          <cell r="D4858" t="str">
            <v>泉佐野市鶴原</v>
          </cell>
          <cell r="E4858">
            <v>79</v>
          </cell>
        </row>
        <row r="4859">
          <cell r="A4859" t="str">
            <v>R5</v>
          </cell>
          <cell r="B4859" t="str">
            <v>写真</v>
          </cell>
          <cell r="D4859" t="str">
            <v>泉佐野市鶴原</v>
          </cell>
          <cell r="E4859">
            <v>80</v>
          </cell>
        </row>
        <row r="4860">
          <cell r="A4860" t="str">
            <v>R5</v>
          </cell>
          <cell r="B4860" t="str">
            <v>写真</v>
          </cell>
          <cell r="D4860" t="str">
            <v>岸和田市港緑町</v>
          </cell>
          <cell r="E4860">
            <v>75</v>
          </cell>
        </row>
        <row r="4861">
          <cell r="A4861" t="str">
            <v>R5</v>
          </cell>
          <cell r="B4861" t="str">
            <v>写真</v>
          </cell>
          <cell r="D4861" t="str">
            <v>泉佐野市湊</v>
          </cell>
          <cell r="E4861">
            <v>69</v>
          </cell>
        </row>
        <row r="4862">
          <cell r="A4862" t="str">
            <v>R5</v>
          </cell>
          <cell r="B4862" t="str">
            <v>写真</v>
          </cell>
          <cell r="D4862" t="str">
            <v>和泉市光明台</v>
          </cell>
          <cell r="E4862">
            <v>90</v>
          </cell>
        </row>
        <row r="4863">
          <cell r="A4863" t="str">
            <v>R5</v>
          </cell>
          <cell r="B4863" t="str">
            <v>写真</v>
          </cell>
          <cell r="D4863" t="str">
            <v>堺市西区上野芝町</v>
          </cell>
          <cell r="E4863">
            <v>78</v>
          </cell>
        </row>
        <row r="4864">
          <cell r="A4864" t="str">
            <v>R5</v>
          </cell>
          <cell r="B4864" t="str">
            <v>写真</v>
          </cell>
          <cell r="D4864" t="str">
            <v>泉南市新家</v>
          </cell>
          <cell r="E4864">
            <v>70</v>
          </cell>
        </row>
        <row r="4865">
          <cell r="A4865" t="str">
            <v>R5</v>
          </cell>
          <cell r="B4865" t="str">
            <v>写真</v>
          </cell>
          <cell r="D4865" t="str">
            <v>岸和田市土生町</v>
          </cell>
          <cell r="E4865">
            <v>76</v>
          </cell>
        </row>
        <row r="4866">
          <cell r="A4866" t="str">
            <v>R5</v>
          </cell>
          <cell r="B4866" t="str">
            <v>写真</v>
          </cell>
          <cell r="D4866" t="str">
            <v>岸和田市南上町</v>
          </cell>
          <cell r="E4866">
            <v>75</v>
          </cell>
        </row>
        <row r="4867">
          <cell r="A4867" t="str">
            <v>R5</v>
          </cell>
          <cell r="B4867" t="str">
            <v>写真</v>
          </cell>
          <cell r="D4867" t="str">
            <v>岸和田市下野町</v>
          </cell>
          <cell r="E4867">
            <v>83</v>
          </cell>
        </row>
        <row r="4868">
          <cell r="A4868" t="str">
            <v>R5</v>
          </cell>
          <cell r="B4868" t="str">
            <v>写真</v>
          </cell>
          <cell r="D4868" t="str">
            <v>岸和田市流木町</v>
          </cell>
          <cell r="E4868">
            <v>85</v>
          </cell>
        </row>
        <row r="4869">
          <cell r="A4869" t="str">
            <v>R5</v>
          </cell>
          <cell r="B4869" t="str">
            <v>写真</v>
          </cell>
          <cell r="D4869" t="str">
            <v>岸和田市松風町</v>
          </cell>
          <cell r="E4869">
            <v>80</v>
          </cell>
        </row>
        <row r="4870">
          <cell r="A4870" t="str">
            <v>R5</v>
          </cell>
          <cell r="B4870" t="str">
            <v>写真</v>
          </cell>
          <cell r="D4870" t="str">
            <v>泉佐野市笠松</v>
          </cell>
          <cell r="E4870">
            <v>79</v>
          </cell>
        </row>
        <row r="4871">
          <cell r="A4871" t="str">
            <v>R5</v>
          </cell>
          <cell r="B4871" t="str">
            <v>写真</v>
          </cell>
          <cell r="D4871" t="str">
            <v>岸和田市下松町</v>
          </cell>
          <cell r="E4871">
            <v>69</v>
          </cell>
        </row>
        <row r="4872">
          <cell r="A4872" t="str">
            <v>R5</v>
          </cell>
          <cell r="B4872" t="str">
            <v>写真</v>
          </cell>
          <cell r="D4872" t="str">
            <v>和泉市伏屋町</v>
          </cell>
          <cell r="E4872">
            <v>74</v>
          </cell>
        </row>
        <row r="4873">
          <cell r="A4873" t="str">
            <v>R5</v>
          </cell>
          <cell r="B4873" t="str">
            <v>写真</v>
          </cell>
          <cell r="D4873" t="str">
            <v>泉大津市なぎさ町</v>
          </cell>
          <cell r="E4873">
            <v>83</v>
          </cell>
        </row>
        <row r="4874">
          <cell r="A4874" t="str">
            <v>R5</v>
          </cell>
          <cell r="B4874" t="str">
            <v>写真</v>
          </cell>
          <cell r="D4874" t="str">
            <v>貝塚市畠中</v>
          </cell>
          <cell r="E4874">
            <v>82</v>
          </cell>
        </row>
        <row r="4875">
          <cell r="A4875" t="str">
            <v>R5</v>
          </cell>
          <cell r="B4875" t="str">
            <v>写真</v>
          </cell>
          <cell r="D4875" t="str">
            <v>泉佐野市日根野</v>
          </cell>
          <cell r="E4875">
            <v>79</v>
          </cell>
        </row>
        <row r="4876">
          <cell r="A4876" t="str">
            <v>R5</v>
          </cell>
          <cell r="B4876" t="str">
            <v>写真</v>
          </cell>
          <cell r="D4876" t="str">
            <v>岸和田市内畑町</v>
          </cell>
          <cell r="E4876">
            <v>76</v>
          </cell>
        </row>
        <row r="4877">
          <cell r="A4877" t="str">
            <v>R5</v>
          </cell>
          <cell r="B4877" t="str">
            <v>写真</v>
          </cell>
          <cell r="D4877" t="str">
            <v>阪南市光陽台</v>
          </cell>
          <cell r="E4877">
            <v>83</v>
          </cell>
        </row>
        <row r="4878">
          <cell r="A4878" t="str">
            <v>R5</v>
          </cell>
          <cell r="B4878" t="str">
            <v>写真</v>
          </cell>
          <cell r="D4878" t="str">
            <v>大阪市北区大淀中</v>
          </cell>
          <cell r="E4878">
            <v>76</v>
          </cell>
        </row>
        <row r="4879">
          <cell r="A4879" t="str">
            <v>R5</v>
          </cell>
          <cell r="B4879" t="str">
            <v>写真</v>
          </cell>
          <cell r="D4879" t="str">
            <v>和泉市いぶき野</v>
          </cell>
          <cell r="E4879">
            <v>55</v>
          </cell>
        </row>
        <row r="4880">
          <cell r="A4880" t="str">
            <v>R5</v>
          </cell>
          <cell r="B4880" t="str">
            <v>写真</v>
          </cell>
          <cell r="D4880" t="str">
            <v>泉南郡熊取町山の手台</v>
          </cell>
          <cell r="E4880">
            <v>75</v>
          </cell>
        </row>
        <row r="4881">
          <cell r="A4881" t="str">
            <v>R5</v>
          </cell>
          <cell r="B4881" t="str">
            <v>写真</v>
          </cell>
          <cell r="D4881" t="str">
            <v>岸和田市加守町</v>
          </cell>
          <cell r="E4881">
            <v>79</v>
          </cell>
        </row>
        <row r="4882">
          <cell r="A4882" t="str">
            <v>R5</v>
          </cell>
          <cell r="B4882" t="str">
            <v>写真</v>
          </cell>
          <cell r="D4882" t="str">
            <v>岸和田市下松町</v>
          </cell>
          <cell r="E4882">
            <v>63</v>
          </cell>
        </row>
        <row r="4883">
          <cell r="A4883" t="str">
            <v>R5</v>
          </cell>
          <cell r="B4883" t="str">
            <v>写真</v>
          </cell>
          <cell r="D4883" t="str">
            <v>和泉市のぞみ野</v>
          </cell>
          <cell r="E4883">
            <v>81</v>
          </cell>
        </row>
        <row r="4884">
          <cell r="A4884" t="str">
            <v>R5</v>
          </cell>
          <cell r="B4884" t="str">
            <v>写真</v>
          </cell>
          <cell r="D4884" t="str">
            <v>泉南郡熊取町自由が丘</v>
          </cell>
          <cell r="E4884">
            <v>75</v>
          </cell>
        </row>
        <row r="4885">
          <cell r="A4885" t="str">
            <v>R5</v>
          </cell>
          <cell r="B4885" t="str">
            <v>写真</v>
          </cell>
          <cell r="D4885" t="str">
            <v>岸和田市南町</v>
          </cell>
          <cell r="E4885">
            <v>80</v>
          </cell>
        </row>
        <row r="4886">
          <cell r="A4886" t="str">
            <v>R5</v>
          </cell>
          <cell r="B4886" t="str">
            <v>写真</v>
          </cell>
          <cell r="D4886" t="str">
            <v>阪南市自然田</v>
          </cell>
          <cell r="E4886">
            <v>77</v>
          </cell>
        </row>
        <row r="4887">
          <cell r="A4887" t="str">
            <v>R5</v>
          </cell>
          <cell r="B4887" t="str">
            <v>写真</v>
          </cell>
          <cell r="D4887" t="str">
            <v>岸和田市山直中町</v>
          </cell>
          <cell r="E4887">
            <v>81</v>
          </cell>
        </row>
        <row r="4888">
          <cell r="A4888" t="str">
            <v>R5</v>
          </cell>
          <cell r="B4888" t="str">
            <v>写真</v>
          </cell>
          <cell r="D4888" t="str">
            <v>岸和田市上松町</v>
          </cell>
          <cell r="E4888">
            <v>64</v>
          </cell>
        </row>
        <row r="4889">
          <cell r="A4889" t="str">
            <v>R5</v>
          </cell>
          <cell r="B4889" t="str">
            <v>写真</v>
          </cell>
          <cell r="D4889" t="str">
            <v>高石市綾園</v>
          </cell>
          <cell r="E4889">
            <v>79</v>
          </cell>
        </row>
        <row r="4890">
          <cell r="A4890" t="str">
            <v>R5</v>
          </cell>
          <cell r="B4890" t="str">
            <v>写真</v>
          </cell>
          <cell r="D4890" t="str">
            <v>岸和田市下松町</v>
          </cell>
          <cell r="E4890">
            <v>72</v>
          </cell>
        </row>
        <row r="4891">
          <cell r="A4891" t="str">
            <v>R5</v>
          </cell>
          <cell r="B4891" t="str">
            <v>写真</v>
          </cell>
          <cell r="D4891" t="str">
            <v>岸和田市大工町</v>
          </cell>
          <cell r="E4891">
            <v>71</v>
          </cell>
        </row>
        <row r="4892">
          <cell r="A4892" t="str">
            <v>R5</v>
          </cell>
          <cell r="B4892" t="str">
            <v>写真</v>
          </cell>
          <cell r="D4892" t="str">
            <v>岸和田市加守町</v>
          </cell>
          <cell r="E4892">
            <v>72</v>
          </cell>
        </row>
        <row r="4893">
          <cell r="A4893" t="str">
            <v>R5</v>
          </cell>
          <cell r="B4893" t="str">
            <v>写真</v>
          </cell>
          <cell r="D4893" t="str">
            <v>大阪市住吉区長居</v>
          </cell>
          <cell r="E4893">
            <v>57</v>
          </cell>
        </row>
        <row r="4894">
          <cell r="A4894" t="str">
            <v>R5</v>
          </cell>
          <cell r="B4894" t="str">
            <v>写真</v>
          </cell>
          <cell r="D4894" t="str">
            <v>泉北郡忠岡町忠岡東</v>
          </cell>
          <cell r="E4894">
            <v>66</v>
          </cell>
        </row>
        <row r="4895">
          <cell r="A4895" t="str">
            <v>R5</v>
          </cell>
          <cell r="B4895" t="str">
            <v>写真</v>
          </cell>
          <cell r="D4895" t="str">
            <v>岸和田市並松町</v>
          </cell>
          <cell r="E4895">
            <v>73</v>
          </cell>
        </row>
        <row r="4896">
          <cell r="A4896" t="str">
            <v>R5</v>
          </cell>
          <cell r="B4896" t="str">
            <v>写真</v>
          </cell>
          <cell r="D4896" t="str">
            <v>貝塚市清児</v>
          </cell>
          <cell r="E4896">
            <v>73</v>
          </cell>
        </row>
        <row r="4897">
          <cell r="A4897" t="str">
            <v>R5</v>
          </cell>
          <cell r="B4897" t="str">
            <v>写真</v>
          </cell>
          <cell r="D4897" t="str">
            <v>岸和田市加守町</v>
          </cell>
          <cell r="E4897">
            <v>55</v>
          </cell>
        </row>
        <row r="4898">
          <cell r="A4898" t="str">
            <v>R5</v>
          </cell>
          <cell r="B4898" t="str">
            <v>写真</v>
          </cell>
        </row>
        <row r="4899">
          <cell r="A4899" t="str">
            <v>R5</v>
          </cell>
          <cell r="B4899" t="str">
            <v>写真</v>
          </cell>
          <cell r="D4899" t="str">
            <v>堺市南区桃山台</v>
          </cell>
          <cell r="E4899">
            <v>75</v>
          </cell>
        </row>
        <row r="4900">
          <cell r="A4900" t="str">
            <v>R5</v>
          </cell>
          <cell r="B4900" t="str">
            <v>写真</v>
          </cell>
          <cell r="D4900" t="str">
            <v>和泉市いぶき野</v>
          </cell>
          <cell r="E4900">
            <v>77</v>
          </cell>
        </row>
        <row r="4901">
          <cell r="A4901" t="str">
            <v>R5</v>
          </cell>
          <cell r="B4901" t="str">
            <v>写真</v>
          </cell>
          <cell r="D4901" t="str">
            <v>泉南郡熊取町希望が丘</v>
          </cell>
          <cell r="E4901">
            <v>78</v>
          </cell>
        </row>
        <row r="4902">
          <cell r="A4902" t="str">
            <v>R5</v>
          </cell>
          <cell r="B4902" t="str">
            <v>写真</v>
          </cell>
          <cell r="D4902" t="str">
            <v>泉南郡熊取町希望が丘</v>
          </cell>
          <cell r="E4902">
            <v>79</v>
          </cell>
        </row>
        <row r="4903">
          <cell r="A4903" t="str">
            <v>R5</v>
          </cell>
          <cell r="B4903" t="str">
            <v>写真</v>
          </cell>
          <cell r="D4903" t="str">
            <v>貝塚市麻生中</v>
          </cell>
          <cell r="E4903">
            <v>27</v>
          </cell>
        </row>
        <row r="4904">
          <cell r="A4904" t="str">
            <v>R5</v>
          </cell>
          <cell r="B4904" t="str">
            <v>写真</v>
          </cell>
          <cell r="D4904" t="str">
            <v>泉南郡熊取町長池</v>
          </cell>
          <cell r="E4904">
            <v>83</v>
          </cell>
        </row>
        <row r="4905">
          <cell r="A4905" t="str">
            <v>R5</v>
          </cell>
          <cell r="B4905" t="str">
            <v>写真</v>
          </cell>
          <cell r="D4905" t="str">
            <v>岸和田市土生町</v>
          </cell>
          <cell r="E4905">
            <v>83</v>
          </cell>
        </row>
        <row r="4906">
          <cell r="A4906" t="str">
            <v>R5</v>
          </cell>
          <cell r="B4906" t="str">
            <v>写真</v>
          </cell>
          <cell r="D4906" t="str">
            <v>八尾市中田</v>
          </cell>
          <cell r="E4906">
            <v>54</v>
          </cell>
        </row>
        <row r="4907">
          <cell r="A4907" t="str">
            <v>R5</v>
          </cell>
          <cell r="B4907" t="str">
            <v>写真</v>
          </cell>
          <cell r="D4907" t="str">
            <v>貝塚市麻生中</v>
          </cell>
          <cell r="E4907">
            <v>81</v>
          </cell>
        </row>
        <row r="4908">
          <cell r="A4908" t="str">
            <v>R5</v>
          </cell>
          <cell r="B4908" t="str">
            <v>写真</v>
          </cell>
          <cell r="D4908" t="str">
            <v>貝塚市二色</v>
          </cell>
          <cell r="E4908">
            <v>69</v>
          </cell>
        </row>
        <row r="4909">
          <cell r="A4909" t="str">
            <v>R5</v>
          </cell>
          <cell r="B4909" t="str">
            <v>写真</v>
          </cell>
          <cell r="D4909" t="str">
            <v>岸和田市上松町</v>
          </cell>
          <cell r="E4909">
            <v>79</v>
          </cell>
        </row>
        <row r="4910">
          <cell r="A4910" t="str">
            <v>R5</v>
          </cell>
          <cell r="B4910" t="str">
            <v>写真</v>
          </cell>
          <cell r="D4910" t="str">
            <v>岸和田市土生町</v>
          </cell>
          <cell r="E4910">
            <v>59</v>
          </cell>
        </row>
        <row r="4911">
          <cell r="A4911" t="str">
            <v>R5</v>
          </cell>
          <cell r="B4911" t="str">
            <v>写真</v>
          </cell>
          <cell r="D4911" t="str">
            <v>岸和田市上松町</v>
          </cell>
          <cell r="E4911">
            <v>64</v>
          </cell>
        </row>
        <row r="4912">
          <cell r="A4912" t="str">
            <v>R5</v>
          </cell>
          <cell r="B4912" t="str">
            <v>写真</v>
          </cell>
          <cell r="D4912" t="str">
            <v>岸和田市上松町</v>
          </cell>
          <cell r="E4912">
            <v>79</v>
          </cell>
        </row>
        <row r="4913">
          <cell r="A4913" t="str">
            <v>R5</v>
          </cell>
          <cell r="B4913" t="str">
            <v>写真</v>
          </cell>
          <cell r="D4913" t="str">
            <v>岸和田市下松町</v>
          </cell>
          <cell r="E4913">
            <v>72</v>
          </cell>
        </row>
        <row r="4914">
          <cell r="A4914" t="str">
            <v>R5</v>
          </cell>
          <cell r="B4914" t="str">
            <v>写真</v>
          </cell>
          <cell r="D4914" t="str">
            <v>泉佐野市葵町</v>
          </cell>
          <cell r="E4914">
            <v>86</v>
          </cell>
        </row>
        <row r="4915">
          <cell r="A4915" t="str">
            <v>R5</v>
          </cell>
          <cell r="B4915" t="str">
            <v>写真</v>
          </cell>
          <cell r="D4915" t="str">
            <v>岸和田市南上町</v>
          </cell>
          <cell r="E4915">
            <v>63</v>
          </cell>
        </row>
        <row r="4916">
          <cell r="A4916" t="str">
            <v>R5</v>
          </cell>
          <cell r="B4916" t="str">
            <v>写真</v>
          </cell>
          <cell r="D4916" t="str">
            <v>岸和田市岸城町</v>
          </cell>
          <cell r="E4916">
            <v>60</v>
          </cell>
        </row>
        <row r="4917">
          <cell r="A4917" t="str">
            <v>R5</v>
          </cell>
          <cell r="B4917" t="str">
            <v>書</v>
          </cell>
          <cell r="D4917" t="str">
            <v>岸和田市包近町</v>
          </cell>
          <cell r="E4917">
            <v>79</v>
          </cell>
        </row>
        <row r="4918">
          <cell r="A4918" t="str">
            <v>R5</v>
          </cell>
          <cell r="B4918" t="str">
            <v>書</v>
          </cell>
          <cell r="D4918" t="str">
            <v>岸和田市下池田町</v>
          </cell>
          <cell r="E4918">
            <v>79</v>
          </cell>
        </row>
        <row r="4919">
          <cell r="A4919" t="str">
            <v>R5</v>
          </cell>
          <cell r="B4919" t="str">
            <v>書</v>
          </cell>
          <cell r="D4919" t="str">
            <v>岸和田市春木北浜町</v>
          </cell>
          <cell r="E4919">
            <v>32</v>
          </cell>
        </row>
        <row r="4920">
          <cell r="A4920" t="str">
            <v>R5</v>
          </cell>
          <cell r="B4920" t="str">
            <v>書</v>
          </cell>
          <cell r="D4920" t="str">
            <v>岸和田市南上町</v>
          </cell>
          <cell r="E4920">
            <v>87</v>
          </cell>
        </row>
        <row r="4921">
          <cell r="A4921" t="str">
            <v>R5</v>
          </cell>
          <cell r="B4921" t="str">
            <v>書</v>
          </cell>
          <cell r="D4921" t="str">
            <v>岸和田市上松町</v>
          </cell>
          <cell r="E4921">
            <v>82</v>
          </cell>
        </row>
        <row r="4922">
          <cell r="A4922" t="str">
            <v>R5</v>
          </cell>
          <cell r="B4922" t="str">
            <v>書</v>
          </cell>
          <cell r="D4922" t="str">
            <v>岸和田市上松町</v>
          </cell>
          <cell r="E4922">
            <v>78</v>
          </cell>
        </row>
        <row r="4923">
          <cell r="A4923" t="str">
            <v>R5</v>
          </cell>
          <cell r="B4923" t="str">
            <v>書</v>
          </cell>
          <cell r="D4923" t="str">
            <v>岸和田市上松町</v>
          </cell>
          <cell r="E4923">
            <v>75</v>
          </cell>
        </row>
        <row r="4924">
          <cell r="A4924" t="str">
            <v>R5</v>
          </cell>
          <cell r="B4924" t="str">
            <v>書</v>
          </cell>
          <cell r="D4924" t="str">
            <v>岸和田市別所町</v>
          </cell>
          <cell r="E4924">
            <v>58</v>
          </cell>
        </row>
        <row r="4925">
          <cell r="A4925" t="str">
            <v>R5</v>
          </cell>
          <cell r="B4925" t="str">
            <v>書</v>
          </cell>
          <cell r="D4925" t="str">
            <v>岸和田市中井町</v>
          </cell>
          <cell r="E4925">
            <v>81</v>
          </cell>
        </row>
        <row r="4926">
          <cell r="A4926" t="str">
            <v>R5</v>
          </cell>
          <cell r="B4926" t="str">
            <v>書</v>
          </cell>
          <cell r="D4926" t="str">
            <v>岸和田市田治米町</v>
          </cell>
          <cell r="E4926">
            <v>73</v>
          </cell>
        </row>
        <row r="4927">
          <cell r="A4927" t="str">
            <v>R5</v>
          </cell>
          <cell r="B4927" t="str">
            <v>書</v>
          </cell>
          <cell r="D4927" t="str">
            <v>岸和田市中井町</v>
          </cell>
          <cell r="E4927">
            <v>78</v>
          </cell>
        </row>
        <row r="4928">
          <cell r="A4928" t="str">
            <v>R5</v>
          </cell>
          <cell r="B4928" t="str">
            <v>書</v>
          </cell>
          <cell r="D4928" t="str">
            <v>岸和田市大手町</v>
          </cell>
          <cell r="E4928">
            <v>80</v>
          </cell>
        </row>
        <row r="4929">
          <cell r="A4929" t="str">
            <v>R5</v>
          </cell>
          <cell r="B4929" t="str">
            <v>書</v>
          </cell>
          <cell r="D4929" t="str">
            <v>岸和田市上野町西</v>
          </cell>
          <cell r="E4929">
            <v>76</v>
          </cell>
        </row>
        <row r="4930">
          <cell r="A4930" t="str">
            <v>R5</v>
          </cell>
          <cell r="B4930" t="str">
            <v>書</v>
          </cell>
          <cell r="D4930" t="str">
            <v>岸和田市東ヶ丘町</v>
          </cell>
          <cell r="E4930">
            <v>98</v>
          </cell>
        </row>
        <row r="4931">
          <cell r="A4931" t="str">
            <v>R5</v>
          </cell>
          <cell r="B4931" t="str">
            <v>書</v>
          </cell>
          <cell r="D4931" t="str">
            <v>岸和田市磯上町</v>
          </cell>
          <cell r="E4931">
            <v>59</v>
          </cell>
        </row>
        <row r="4932">
          <cell r="A4932" t="str">
            <v>R5</v>
          </cell>
          <cell r="B4932" t="str">
            <v>書</v>
          </cell>
          <cell r="D4932" t="str">
            <v>岸和田市磯上町</v>
          </cell>
          <cell r="E4932">
            <v>90</v>
          </cell>
        </row>
        <row r="4933">
          <cell r="A4933" t="str">
            <v>R5</v>
          </cell>
          <cell r="B4933" t="str">
            <v>書</v>
          </cell>
          <cell r="D4933" t="str">
            <v>泉佐野市長滝</v>
          </cell>
          <cell r="E4933">
            <v>73</v>
          </cell>
        </row>
        <row r="4934">
          <cell r="A4934" t="str">
            <v>R5</v>
          </cell>
          <cell r="B4934" t="str">
            <v>書</v>
          </cell>
          <cell r="D4934" t="str">
            <v>和歌山県伊都郡かつらぎ町妙寺</v>
          </cell>
          <cell r="E4934">
            <v>79</v>
          </cell>
        </row>
        <row r="4935">
          <cell r="A4935" t="str">
            <v>R5</v>
          </cell>
          <cell r="B4935" t="str">
            <v>書</v>
          </cell>
          <cell r="D4935" t="str">
            <v>泉佐野市西本町</v>
          </cell>
          <cell r="E4935">
            <v>46</v>
          </cell>
        </row>
        <row r="4936">
          <cell r="A4936" t="str">
            <v>R5</v>
          </cell>
          <cell r="B4936" t="str">
            <v>書</v>
          </cell>
          <cell r="D4936" t="str">
            <v>泉佐野市泉ケ丘</v>
          </cell>
          <cell r="E4936">
            <v>55</v>
          </cell>
        </row>
        <row r="4937">
          <cell r="A4937" t="str">
            <v>R5</v>
          </cell>
          <cell r="B4937" t="str">
            <v>書</v>
          </cell>
          <cell r="D4937" t="str">
            <v>岸和田市小松里町</v>
          </cell>
          <cell r="E4937">
            <v>79</v>
          </cell>
        </row>
        <row r="4938">
          <cell r="A4938" t="str">
            <v>R5</v>
          </cell>
          <cell r="B4938" t="str">
            <v>書</v>
          </cell>
          <cell r="D4938" t="str">
            <v>岸和田市宮前町</v>
          </cell>
          <cell r="E4938">
            <v>66</v>
          </cell>
        </row>
        <row r="4939">
          <cell r="A4939" t="str">
            <v>R5</v>
          </cell>
          <cell r="B4939" t="str">
            <v>書</v>
          </cell>
          <cell r="D4939" t="str">
            <v>岸和田市西之内町</v>
          </cell>
          <cell r="E4939">
            <v>62</v>
          </cell>
        </row>
        <row r="4940">
          <cell r="A4940" t="str">
            <v>R5</v>
          </cell>
          <cell r="B4940" t="str">
            <v>書</v>
          </cell>
          <cell r="D4940" t="str">
            <v>岸和田市下松町</v>
          </cell>
          <cell r="E4940">
            <v>57</v>
          </cell>
        </row>
        <row r="4941">
          <cell r="A4941" t="str">
            <v>R5</v>
          </cell>
          <cell r="B4941" t="str">
            <v>書</v>
          </cell>
          <cell r="D4941" t="str">
            <v>岸和田市小松里町</v>
          </cell>
          <cell r="E4941">
            <v>54</v>
          </cell>
        </row>
        <row r="4942">
          <cell r="A4942" t="str">
            <v>R5</v>
          </cell>
          <cell r="B4942" t="str">
            <v>書</v>
          </cell>
          <cell r="D4942" t="str">
            <v>豊能郡豊能町光風台</v>
          </cell>
          <cell r="E4942">
            <v>36</v>
          </cell>
        </row>
        <row r="4943">
          <cell r="A4943" t="str">
            <v>R5</v>
          </cell>
          <cell r="B4943" t="str">
            <v>書</v>
          </cell>
          <cell r="D4943" t="str">
            <v>岸和田市下松町</v>
          </cell>
          <cell r="E4943">
            <v>82</v>
          </cell>
        </row>
        <row r="4944">
          <cell r="A4944" t="str">
            <v>R5</v>
          </cell>
          <cell r="B4944" t="str">
            <v>書</v>
          </cell>
          <cell r="D4944" t="str">
            <v>岸和田市上松町</v>
          </cell>
          <cell r="E4944">
            <v>83</v>
          </cell>
        </row>
        <row r="4945">
          <cell r="A4945" t="str">
            <v>R5</v>
          </cell>
          <cell r="B4945" t="str">
            <v>書</v>
          </cell>
          <cell r="D4945" t="str">
            <v>岸和田市沼町</v>
          </cell>
          <cell r="E4945">
            <v>15</v>
          </cell>
        </row>
        <row r="4946">
          <cell r="A4946" t="str">
            <v>R5</v>
          </cell>
          <cell r="B4946" t="str">
            <v>書</v>
          </cell>
          <cell r="D4946" t="str">
            <v>岸和田市加守町</v>
          </cell>
          <cell r="E4946">
            <v>18</v>
          </cell>
        </row>
        <row r="4947">
          <cell r="A4947" t="str">
            <v>R5</v>
          </cell>
          <cell r="B4947" t="str">
            <v>書</v>
          </cell>
          <cell r="D4947" t="str">
            <v>泉佐野市長滝</v>
          </cell>
          <cell r="E4947">
            <v>49</v>
          </cell>
        </row>
        <row r="4948">
          <cell r="A4948" t="str">
            <v>R5</v>
          </cell>
          <cell r="B4948" t="str">
            <v>書</v>
          </cell>
          <cell r="D4948" t="str">
            <v>岸和田市春木宮本町</v>
          </cell>
          <cell r="E4948">
            <v>62</v>
          </cell>
        </row>
        <row r="4949">
          <cell r="A4949" t="str">
            <v>R5</v>
          </cell>
          <cell r="B4949" t="str">
            <v>書</v>
          </cell>
          <cell r="D4949" t="str">
            <v>岸和田市土生町</v>
          </cell>
          <cell r="E4949">
            <v>41</v>
          </cell>
        </row>
        <row r="4950">
          <cell r="A4950" t="str">
            <v>R5</v>
          </cell>
          <cell r="B4950" t="str">
            <v>書</v>
          </cell>
          <cell r="D4950" t="str">
            <v>岸和田市土生町</v>
          </cell>
          <cell r="E4950">
            <v>71</v>
          </cell>
        </row>
        <row r="4951">
          <cell r="A4951" t="str">
            <v>R5</v>
          </cell>
          <cell r="B4951" t="str">
            <v>書</v>
          </cell>
          <cell r="D4951" t="str">
            <v>貝塚市麻生中</v>
          </cell>
          <cell r="E4951">
            <v>64</v>
          </cell>
        </row>
        <row r="4952">
          <cell r="A4952" t="str">
            <v>R5</v>
          </cell>
          <cell r="B4952" t="str">
            <v>書</v>
          </cell>
          <cell r="D4952" t="str">
            <v>高知県四万十市下田</v>
          </cell>
          <cell r="E4952">
            <v>79</v>
          </cell>
        </row>
        <row r="4953">
          <cell r="A4953" t="str">
            <v>R5</v>
          </cell>
          <cell r="B4953" t="str">
            <v>書</v>
          </cell>
          <cell r="D4953" t="str">
            <v>岸和田市並松町</v>
          </cell>
          <cell r="E4953">
            <v>77</v>
          </cell>
        </row>
        <row r="4954">
          <cell r="A4954" t="str">
            <v>R5</v>
          </cell>
          <cell r="B4954" t="str">
            <v>日本画</v>
          </cell>
          <cell r="D4954" t="str">
            <v>泉南郡熊取町青葉台</v>
          </cell>
          <cell r="E4954">
            <v>87</v>
          </cell>
        </row>
        <row r="4955">
          <cell r="A4955" t="str">
            <v>R5</v>
          </cell>
          <cell r="B4955" t="str">
            <v>日本画</v>
          </cell>
          <cell r="D4955" t="str">
            <v>堺市南区原山台</v>
          </cell>
          <cell r="E4955">
            <v>78</v>
          </cell>
        </row>
        <row r="4956">
          <cell r="A4956" t="str">
            <v>R5</v>
          </cell>
          <cell r="B4956" t="str">
            <v>日本画</v>
          </cell>
          <cell r="D4956" t="str">
            <v>泉大津市松之浜町</v>
          </cell>
          <cell r="E4956">
            <v>76</v>
          </cell>
        </row>
        <row r="4957">
          <cell r="A4957" t="str">
            <v>R5</v>
          </cell>
          <cell r="B4957" t="str">
            <v>日本画</v>
          </cell>
          <cell r="D4957" t="str">
            <v>泉南郡熊取町山の手台</v>
          </cell>
          <cell r="E4957">
            <v>81</v>
          </cell>
        </row>
        <row r="4958">
          <cell r="A4958" t="str">
            <v>R5</v>
          </cell>
          <cell r="B4958" t="str">
            <v>日本画</v>
          </cell>
          <cell r="D4958" t="str">
            <v>岸和田市本町</v>
          </cell>
          <cell r="E4958">
            <v>45</v>
          </cell>
        </row>
        <row r="4959">
          <cell r="A4959" t="str">
            <v>R5</v>
          </cell>
          <cell r="B4959" t="str">
            <v>日本画</v>
          </cell>
          <cell r="D4959" t="str">
            <v>岸和田市宮本町</v>
          </cell>
          <cell r="E4959">
            <v>69</v>
          </cell>
        </row>
        <row r="4960">
          <cell r="A4960" t="str">
            <v>R5</v>
          </cell>
          <cell r="B4960" t="str">
            <v>日本画</v>
          </cell>
          <cell r="D4960" t="str">
            <v>和泉市府中町</v>
          </cell>
          <cell r="E4960">
            <v>59</v>
          </cell>
        </row>
        <row r="4961">
          <cell r="A4961" t="str">
            <v>R5</v>
          </cell>
          <cell r="B4961" t="str">
            <v>日本画</v>
          </cell>
          <cell r="D4961" t="str">
            <v>河内長野市西之山町</v>
          </cell>
          <cell r="E4961">
            <v>35</v>
          </cell>
        </row>
        <row r="4962">
          <cell r="A4962" t="str">
            <v>R5</v>
          </cell>
          <cell r="B4962" t="str">
            <v>日本画</v>
          </cell>
          <cell r="D4962" t="str">
            <v>岸和田市天神山町</v>
          </cell>
          <cell r="E4962">
            <v>72</v>
          </cell>
        </row>
        <row r="4963">
          <cell r="A4963" t="str">
            <v>R5</v>
          </cell>
          <cell r="B4963" t="str">
            <v>日本画</v>
          </cell>
          <cell r="D4963" t="str">
            <v>岸和田市加守町</v>
          </cell>
          <cell r="E4963">
            <v>86</v>
          </cell>
        </row>
        <row r="4964">
          <cell r="A4964" t="str">
            <v>R5</v>
          </cell>
          <cell r="B4964" t="str">
            <v>日本画</v>
          </cell>
          <cell r="D4964" t="str">
            <v>高石市高師浜</v>
          </cell>
          <cell r="E4964">
            <v>70</v>
          </cell>
        </row>
        <row r="4965">
          <cell r="A4965" t="str">
            <v>R5</v>
          </cell>
          <cell r="B4965" t="str">
            <v>日本画</v>
          </cell>
          <cell r="D4965" t="str">
            <v>堺市北区奥本町</v>
          </cell>
          <cell r="E4965">
            <v>73</v>
          </cell>
        </row>
        <row r="4966">
          <cell r="A4966" t="str">
            <v>R5</v>
          </cell>
          <cell r="B4966" t="str">
            <v>日本画</v>
          </cell>
          <cell r="D4966" t="str">
            <v>泉大津市春日町</v>
          </cell>
          <cell r="E4966">
            <v>79</v>
          </cell>
        </row>
        <row r="4967">
          <cell r="A4967" t="str">
            <v>R5</v>
          </cell>
          <cell r="B4967" t="str">
            <v>日本画</v>
          </cell>
          <cell r="D4967" t="str">
            <v>岸和田市磯上町</v>
          </cell>
          <cell r="E4967">
            <v>76</v>
          </cell>
        </row>
        <row r="4968">
          <cell r="A4968" t="str">
            <v>R5</v>
          </cell>
          <cell r="B4968" t="str">
            <v>日本画</v>
          </cell>
          <cell r="D4968" t="str">
            <v>岸和田市中井町</v>
          </cell>
          <cell r="E4968">
            <v>57</v>
          </cell>
        </row>
        <row r="4969">
          <cell r="A4969" t="str">
            <v>R5</v>
          </cell>
          <cell r="B4969" t="str">
            <v>日本画</v>
          </cell>
          <cell r="D4969" t="str">
            <v>岸和田市岡山町</v>
          </cell>
          <cell r="E4969">
            <v>77</v>
          </cell>
        </row>
        <row r="4970">
          <cell r="A4970" t="str">
            <v>R5</v>
          </cell>
          <cell r="B4970" t="str">
            <v>日本画</v>
          </cell>
          <cell r="D4970" t="str">
            <v>泉北郡忠岡町忠岡東</v>
          </cell>
          <cell r="E4970">
            <v>54</v>
          </cell>
        </row>
        <row r="4971">
          <cell r="A4971" t="str">
            <v>R5</v>
          </cell>
          <cell r="B4971" t="str">
            <v>日本画</v>
          </cell>
          <cell r="D4971" t="str">
            <v>熊本県熊本市北区清水新地</v>
          </cell>
          <cell r="E4971">
            <v>79</v>
          </cell>
        </row>
        <row r="4972">
          <cell r="A4972" t="str">
            <v>R5</v>
          </cell>
          <cell r="B4972" t="str">
            <v>陶芸</v>
          </cell>
          <cell r="D4972" t="str">
            <v>泉南郡岬町深日</v>
          </cell>
          <cell r="E4972">
            <v>83</v>
          </cell>
        </row>
        <row r="4973">
          <cell r="A4973" t="str">
            <v>R5</v>
          </cell>
          <cell r="B4973" t="str">
            <v>陶芸</v>
          </cell>
          <cell r="D4973" t="str">
            <v>大阪狭山市池尻自由丘</v>
          </cell>
          <cell r="E4973">
            <v>71</v>
          </cell>
        </row>
        <row r="4974">
          <cell r="A4974" t="str">
            <v>R5</v>
          </cell>
          <cell r="B4974" t="str">
            <v>陶芸</v>
          </cell>
          <cell r="D4974" t="str">
            <v>貝塚市小瀬</v>
          </cell>
          <cell r="E4974">
            <v>49</v>
          </cell>
        </row>
        <row r="4975">
          <cell r="A4975" t="str">
            <v>R5</v>
          </cell>
          <cell r="B4975" t="str">
            <v>陶芸</v>
          </cell>
          <cell r="D4975" t="str">
            <v>岸和田市岡山町</v>
          </cell>
          <cell r="E4975">
            <v>38</v>
          </cell>
        </row>
        <row r="4976">
          <cell r="A4976" t="str">
            <v>R5</v>
          </cell>
          <cell r="B4976" t="str">
            <v>陶芸</v>
          </cell>
          <cell r="D4976" t="str">
            <v>貝塚市東山</v>
          </cell>
          <cell r="E4976">
            <v>53</v>
          </cell>
        </row>
        <row r="4977">
          <cell r="A4977" t="str">
            <v>R5</v>
          </cell>
          <cell r="B4977" t="str">
            <v>陶芸</v>
          </cell>
          <cell r="D4977" t="str">
            <v>岸和田市畑町</v>
          </cell>
          <cell r="E4977">
            <v>82</v>
          </cell>
        </row>
        <row r="4978">
          <cell r="A4978" t="str">
            <v>R5</v>
          </cell>
          <cell r="B4978" t="str">
            <v>陶芸</v>
          </cell>
          <cell r="D4978" t="str">
            <v>泉北郡忠岡町忠岡中</v>
          </cell>
          <cell r="E4978">
            <v>73</v>
          </cell>
        </row>
        <row r="4979">
          <cell r="A4979" t="str">
            <v>R5</v>
          </cell>
          <cell r="B4979" t="str">
            <v>陶芸</v>
          </cell>
          <cell r="D4979" t="str">
            <v>和泉市はつが野</v>
          </cell>
          <cell r="E4979">
            <v>71</v>
          </cell>
        </row>
        <row r="4980">
          <cell r="A4980" t="str">
            <v>R5</v>
          </cell>
          <cell r="B4980" t="str">
            <v>陶芸</v>
          </cell>
          <cell r="D4980" t="str">
            <v>岸和田市宮前町</v>
          </cell>
          <cell r="E4980">
            <v>79</v>
          </cell>
        </row>
        <row r="4981">
          <cell r="A4981" t="str">
            <v>R5</v>
          </cell>
          <cell r="B4981" t="str">
            <v>陶芸</v>
          </cell>
          <cell r="D4981" t="str">
            <v>貝塚市半田</v>
          </cell>
          <cell r="E4981">
            <v>76</v>
          </cell>
        </row>
        <row r="4982">
          <cell r="A4982" t="str">
            <v>R5</v>
          </cell>
          <cell r="B4982" t="str">
            <v>陶芸</v>
          </cell>
          <cell r="D4982" t="str">
            <v>岸和田市尾生町</v>
          </cell>
          <cell r="E4982">
            <v>60</v>
          </cell>
        </row>
        <row r="4983">
          <cell r="A4983" t="str">
            <v>R5</v>
          </cell>
          <cell r="B4983" t="str">
            <v>俳画</v>
          </cell>
          <cell r="D4983" t="str">
            <v>岸和田市下松町</v>
          </cell>
          <cell r="E4983">
            <v>81</v>
          </cell>
        </row>
        <row r="4984">
          <cell r="A4984" t="str">
            <v>R5</v>
          </cell>
          <cell r="B4984" t="str">
            <v>俳画</v>
          </cell>
          <cell r="D4984" t="str">
            <v>岸和田市野田町</v>
          </cell>
          <cell r="E4984">
            <v>82</v>
          </cell>
        </row>
        <row r="4985">
          <cell r="A4985" t="str">
            <v>R5</v>
          </cell>
          <cell r="B4985" t="str">
            <v>俳画</v>
          </cell>
          <cell r="D4985" t="str">
            <v>岸和田市岡山町</v>
          </cell>
          <cell r="E4985">
            <v>75</v>
          </cell>
        </row>
        <row r="4986">
          <cell r="A4986" t="str">
            <v>R5</v>
          </cell>
          <cell r="B4986" t="str">
            <v>俳画</v>
          </cell>
          <cell r="D4986" t="str">
            <v>岸和田市池尻町</v>
          </cell>
          <cell r="E4986">
            <v>79</v>
          </cell>
        </row>
        <row r="4987">
          <cell r="A4987" t="str">
            <v>R5</v>
          </cell>
          <cell r="B4987" t="str">
            <v>俳画</v>
          </cell>
          <cell r="D4987" t="str">
            <v>岸和田市八阪町</v>
          </cell>
          <cell r="E4987">
            <v>75</v>
          </cell>
        </row>
        <row r="4988">
          <cell r="A4988" t="str">
            <v>R5</v>
          </cell>
          <cell r="B4988" t="str">
            <v>俳画</v>
          </cell>
          <cell r="D4988" t="str">
            <v>泉佐野市上之郷</v>
          </cell>
          <cell r="E4988">
            <v>58</v>
          </cell>
        </row>
        <row r="4989">
          <cell r="A4989" t="str">
            <v>R5</v>
          </cell>
          <cell r="B4989" t="str">
            <v>俳画</v>
          </cell>
          <cell r="D4989" t="str">
            <v>岸和田市上松町</v>
          </cell>
          <cell r="E4989">
            <v>75</v>
          </cell>
        </row>
        <row r="4990">
          <cell r="A4990" t="str">
            <v>R5</v>
          </cell>
          <cell r="B4990" t="str">
            <v>俳画</v>
          </cell>
          <cell r="D4990" t="str">
            <v>岸和田市額原町</v>
          </cell>
          <cell r="E4990">
            <v>79</v>
          </cell>
        </row>
        <row r="4991">
          <cell r="A4991" t="str">
            <v>R5</v>
          </cell>
          <cell r="B4991" t="str">
            <v>俳画</v>
          </cell>
          <cell r="D4991" t="str">
            <v>岸和田市加守町</v>
          </cell>
          <cell r="E4991">
            <v>62</v>
          </cell>
        </row>
        <row r="4992">
          <cell r="A4992" t="str">
            <v>R5</v>
          </cell>
          <cell r="B4992" t="str">
            <v>俳画</v>
          </cell>
          <cell r="D4992" t="str">
            <v>岸和田市野田町</v>
          </cell>
          <cell r="E4992">
            <v>87</v>
          </cell>
        </row>
        <row r="4993">
          <cell r="A4993" t="str">
            <v>R6</v>
          </cell>
          <cell r="B4993" t="str">
            <v>洋画</v>
          </cell>
          <cell r="D4993" t="str">
            <v>岸和田市下野町</v>
          </cell>
          <cell r="E4993">
            <v>72</v>
          </cell>
        </row>
        <row r="4994">
          <cell r="A4994" t="str">
            <v>R6</v>
          </cell>
          <cell r="B4994" t="str">
            <v>洋画</v>
          </cell>
          <cell r="D4994" t="str">
            <v>岸和田市春木旭町</v>
          </cell>
          <cell r="E4994">
            <v>75</v>
          </cell>
        </row>
        <row r="4995">
          <cell r="A4995" t="str">
            <v>R6</v>
          </cell>
          <cell r="B4995" t="str">
            <v>洋画</v>
          </cell>
          <cell r="D4995" t="str">
            <v>泉佐野市市場東</v>
          </cell>
          <cell r="E4995">
            <v>76</v>
          </cell>
        </row>
        <row r="4996">
          <cell r="A4996" t="str">
            <v>R6</v>
          </cell>
          <cell r="B4996" t="str">
            <v>洋画</v>
          </cell>
          <cell r="D4996" t="str">
            <v>阪南市桃の木台</v>
          </cell>
          <cell r="E4996">
            <v>74</v>
          </cell>
        </row>
        <row r="4997">
          <cell r="A4997" t="str">
            <v>R6</v>
          </cell>
          <cell r="B4997" t="str">
            <v>洋画</v>
          </cell>
          <cell r="D4997" t="str">
            <v>泉南市信達市場</v>
          </cell>
          <cell r="E4997">
            <v>75</v>
          </cell>
        </row>
        <row r="4998">
          <cell r="A4998" t="str">
            <v>R6</v>
          </cell>
          <cell r="B4998" t="str">
            <v>洋画</v>
          </cell>
          <cell r="D4998" t="str">
            <v>岸和田市土生町</v>
          </cell>
          <cell r="E4998">
            <v>67</v>
          </cell>
        </row>
        <row r="4999">
          <cell r="A4999" t="str">
            <v>R6</v>
          </cell>
          <cell r="B4999" t="str">
            <v>洋画</v>
          </cell>
          <cell r="D4999" t="str">
            <v>岸和田市東ヶ丘町</v>
          </cell>
          <cell r="E4999">
            <v>81</v>
          </cell>
        </row>
        <row r="5000">
          <cell r="A5000" t="str">
            <v>R6</v>
          </cell>
          <cell r="B5000" t="str">
            <v>洋画</v>
          </cell>
          <cell r="D5000" t="str">
            <v>阪南市光陽台</v>
          </cell>
          <cell r="E5000">
            <v>77</v>
          </cell>
        </row>
        <row r="5001">
          <cell r="A5001" t="str">
            <v>R6</v>
          </cell>
          <cell r="B5001" t="str">
            <v>洋画</v>
          </cell>
          <cell r="D5001" t="str">
            <v>泉大津市板原町</v>
          </cell>
          <cell r="E5001">
            <v>66</v>
          </cell>
        </row>
        <row r="5002">
          <cell r="A5002" t="str">
            <v>R6</v>
          </cell>
          <cell r="B5002" t="str">
            <v>洋画</v>
          </cell>
          <cell r="D5002" t="str">
            <v>泉北郡忠岡町忠岡中</v>
          </cell>
          <cell r="E5002">
            <v>82</v>
          </cell>
        </row>
        <row r="5003">
          <cell r="A5003" t="str">
            <v>R6</v>
          </cell>
          <cell r="B5003" t="str">
            <v>洋画</v>
          </cell>
          <cell r="D5003" t="str">
            <v>富田林市本町</v>
          </cell>
          <cell r="E5003">
            <v>82</v>
          </cell>
        </row>
        <row r="5004">
          <cell r="A5004" t="str">
            <v>R6</v>
          </cell>
          <cell r="B5004" t="str">
            <v>洋画</v>
          </cell>
          <cell r="D5004" t="str">
            <v>泉南郡熊取町小垣内</v>
          </cell>
          <cell r="E5004">
            <v>71</v>
          </cell>
        </row>
        <row r="5005">
          <cell r="A5005" t="str">
            <v>R6</v>
          </cell>
          <cell r="B5005" t="str">
            <v>洋画</v>
          </cell>
          <cell r="D5005" t="str">
            <v>岸和田市磯上町</v>
          </cell>
          <cell r="E5005">
            <v>76</v>
          </cell>
        </row>
        <row r="5006">
          <cell r="A5006" t="str">
            <v>R6</v>
          </cell>
          <cell r="B5006" t="str">
            <v>洋画</v>
          </cell>
          <cell r="D5006" t="str">
            <v>岸和田市春木旭町</v>
          </cell>
          <cell r="E5006">
            <v>70</v>
          </cell>
        </row>
        <row r="5007">
          <cell r="A5007" t="str">
            <v>R6</v>
          </cell>
          <cell r="B5007" t="str">
            <v>洋画</v>
          </cell>
          <cell r="D5007" t="str">
            <v>泉北郡忠岡町忠岡東</v>
          </cell>
          <cell r="E5007">
            <v>81</v>
          </cell>
        </row>
        <row r="5008">
          <cell r="A5008" t="str">
            <v>R6</v>
          </cell>
          <cell r="B5008" t="str">
            <v>洋画</v>
          </cell>
          <cell r="D5008" t="str">
            <v>岸和田市東ヶ丘町</v>
          </cell>
          <cell r="E5008">
            <v>73</v>
          </cell>
        </row>
        <row r="5009">
          <cell r="A5009" t="str">
            <v>R6</v>
          </cell>
          <cell r="B5009" t="str">
            <v>洋画</v>
          </cell>
          <cell r="D5009" t="str">
            <v>大阪府泉南郡岬町深日</v>
          </cell>
          <cell r="E5009">
            <v>74</v>
          </cell>
        </row>
        <row r="5010">
          <cell r="A5010" t="str">
            <v>R6</v>
          </cell>
          <cell r="B5010" t="str">
            <v>洋画</v>
          </cell>
          <cell r="D5010" t="str">
            <v>岸和田市池尻町</v>
          </cell>
          <cell r="E5010">
            <v>84</v>
          </cell>
        </row>
        <row r="5011">
          <cell r="A5011" t="str">
            <v>R6</v>
          </cell>
          <cell r="B5011" t="str">
            <v>洋画</v>
          </cell>
          <cell r="D5011" t="str">
            <v>岸和田市池尻町</v>
          </cell>
          <cell r="E5011">
            <v>75</v>
          </cell>
        </row>
        <row r="5012">
          <cell r="A5012" t="str">
            <v>R6</v>
          </cell>
          <cell r="B5012" t="str">
            <v>洋画</v>
          </cell>
          <cell r="D5012" t="str">
            <v>岸和田市額原町</v>
          </cell>
          <cell r="E5012">
            <v>73</v>
          </cell>
        </row>
        <row r="5013">
          <cell r="A5013" t="str">
            <v>R6</v>
          </cell>
          <cell r="B5013" t="str">
            <v>洋画</v>
          </cell>
          <cell r="D5013" t="str">
            <v>泉南郡熊取町五門東</v>
          </cell>
          <cell r="E5013">
            <v>81</v>
          </cell>
        </row>
        <row r="5014">
          <cell r="A5014" t="str">
            <v>R6</v>
          </cell>
          <cell r="B5014" t="str">
            <v>洋画</v>
          </cell>
          <cell r="D5014" t="str">
            <v>岸和田市下野町</v>
          </cell>
          <cell r="E5014">
            <v>72</v>
          </cell>
        </row>
        <row r="5015">
          <cell r="A5015" t="str">
            <v>R6</v>
          </cell>
          <cell r="B5015" t="str">
            <v>洋画</v>
          </cell>
          <cell r="D5015" t="str">
            <v>大阪府和泉市富秋町</v>
          </cell>
          <cell r="E5015">
            <v>70</v>
          </cell>
        </row>
        <row r="5016">
          <cell r="A5016" t="str">
            <v>R6</v>
          </cell>
          <cell r="B5016" t="str">
            <v>洋画</v>
          </cell>
          <cell r="D5016" t="str">
            <v>貝塚市石才</v>
          </cell>
          <cell r="E5016">
            <v>75</v>
          </cell>
        </row>
        <row r="5017">
          <cell r="A5017" t="str">
            <v>R6</v>
          </cell>
          <cell r="B5017" t="str">
            <v>洋画</v>
          </cell>
          <cell r="D5017" t="str">
            <v>岸和田市上野町東</v>
          </cell>
          <cell r="E5017">
            <v>73</v>
          </cell>
        </row>
        <row r="5018">
          <cell r="A5018" t="str">
            <v>R6</v>
          </cell>
          <cell r="B5018" t="str">
            <v>洋画</v>
          </cell>
          <cell r="D5018" t="str">
            <v>岸和田市野田町</v>
          </cell>
          <cell r="E5018">
            <v>60</v>
          </cell>
        </row>
        <row r="5019">
          <cell r="A5019" t="str">
            <v>R6</v>
          </cell>
          <cell r="B5019" t="str">
            <v>洋画</v>
          </cell>
          <cell r="D5019" t="str">
            <v>岸和田市東ヶ丘町</v>
          </cell>
          <cell r="E5019">
            <v>73</v>
          </cell>
        </row>
        <row r="5020">
          <cell r="A5020" t="str">
            <v>R6</v>
          </cell>
          <cell r="B5020" t="str">
            <v>洋画</v>
          </cell>
          <cell r="D5020" t="str">
            <v>泉大津市曽根町</v>
          </cell>
          <cell r="E5020">
            <v>70</v>
          </cell>
        </row>
        <row r="5021">
          <cell r="A5021" t="str">
            <v>R6</v>
          </cell>
          <cell r="B5021" t="str">
            <v>洋画</v>
          </cell>
          <cell r="D5021" t="str">
            <v>岸和田市加守町</v>
          </cell>
          <cell r="E5021">
            <v>87</v>
          </cell>
        </row>
        <row r="5022">
          <cell r="A5022" t="str">
            <v>R6</v>
          </cell>
          <cell r="B5022" t="str">
            <v>洋画</v>
          </cell>
          <cell r="D5022" t="str">
            <v>岸和田市土生滝町</v>
          </cell>
          <cell r="E5022">
            <v>69</v>
          </cell>
        </row>
        <row r="5023">
          <cell r="A5023" t="str">
            <v>R6</v>
          </cell>
          <cell r="B5023" t="str">
            <v>洋画</v>
          </cell>
          <cell r="D5023" t="str">
            <v>貝塚市堤</v>
          </cell>
          <cell r="E5023">
            <v>68</v>
          </cell>
        </row>
        <row r="5024">
          <cell r="A5024" t="str">
            <v>R6</v>
          </cell>
          <cell r="B5024" t="str">
            <v>洋画</v>
          </cell>
          <cell r="D5024" t="str">
            <v>岸和田市加守町</v>
          </cell>
          <cell r="E5024">
            <v>87</v>
          </cell>
        </row>
        <row r="5025">
          <cell r="A5025" t="str">
            <v>R6</v>
          </cell>
          <cell r="B5025" t="str">
            <v>洋画</v>
          </cell>
          <cell r="D5025" t="str">
            <v>岸和田市上松町</v>
          </cell>
          <cell r="E5025">
            <v>73</v>
          </cell>
        </row>
        <row r="5026">
          <cell r="A5026" t="str">
            <v>R6</v>
          </cell>
          <cell r="B5026" t="str">
            <v>洋画</v>
          </cell>
          <cell r="D5026" t="str">
            <v>和泉市和気</v>
          </cell>
          <cell r="E5026">
            <v>72</v>
          </cell>
        </row>
        <row r="5027">
          <cell r="A5027" t="str">
            <v>R6</v>
          </cell>
          <cell r="B5027" t="str">
            <v>洋画</v>
          </cell>
          <cell r="D5027" t="str">
            <v>和泉市伯太町</v>
          </cell>
          <cell r="E5027">
            <v>75</v>
          </cell>
        </row>
        <row r="5028">
          <cell r="A5028" t="str">
            <v>R6</v>
          </cell>
          <cell r="B5028" t="str">
            <v>洋画</v>
          </cell>
          <cell r="D5028" t="str">
            <v>岸和田市稲葉町</v>
          </cell>
          <cell r="E5028">
            <v>71</v>
          </cell>
        </row>
        <row r="5029">
          <cell r="A5029" t="str">
            <v>R6</v>
          </cell>
          <cell r="B5029" t="str">
            <v>洋画</v>
          </cell>
          <cell r="D5029" t="str">
            <v>河内長野市南花台</v>
          </cell>
          <cell r="E5029">
            <v>17</v>
          </cell>
        </row>
        <row r="5030">
          <cell r="A5030" t="str">
            <v>R6</v>
          </cell>
          <cell r="B5030" t="str">
            <v>洋画</v>
          </cell>
          <cell r="D5030" t="str">
            <v>和泉市上町</v>
          </cell>
          <cell r="E5030">
            <v>82</v>
          </cell>
        </row>
        <row r="5031">
          <cell r="A5031" t="str">
            <v>R6</v>
          </cell>
          <cell r="B5031" t="str">
            <v>洋画</v>
          </cell>
          <cell r="D5031" t="str">
            <v>泉大津市森町</v>
          </cell>
          <cell r="E5031">
            <v>84</v>
          </cell>
        </row>
        <row r="5032">
          <cell r="A5032" t="str">
            <v>R6</v>
          </cell>
          <cell r="B5032" t="str">
            <v>洋画</v>
          </cell>
          <cell r="D5032" t="str">
            <v>岸和田市下松町</v>
          </cell>
          <cell r="E5032">
            <v>74</v>
          </cell>
        </row>
        <row r="5033">
          <cell r="A5033" t="str">
            <v>R6</v>
          </cell>
          <cell r="B5033" t="str">
            <v>洋画</v>
          </cell>
          <cell r="D5033" t="str">
            <v>阪南市光陽台</v>
          </cell>
          <cell r="E5033">
            <v>70</v>
          </cell>
        </row>
        <row r="5034">
          <cell r="A5034" t="str">
            <v>R6</v>
          </cell>
          <cell r="B5034" t="str">
            <v>洋画</v>
          </cell>
          <cell r="D5034" t="str">
            <v>岸和田市西之内町</v>
          </cell>
          <cell r="E5034">
            <v>87</v>
          </cell>
        </row>
        <row r="5035">
          <cell r="A5035" t="str">
            <v>R6</v>
          </cell>
          <cell r="B5035" t="str">
            <v>洋画</v>
          </cell>
          <cell r="D5035" t="str">
            <v>岸和田市三田町</v>
          </cell>
          <cell r="E5035">
            <v>70</v>
          </cell>
        </row>
        <row r="5036">
          <cell r="A5036" t="str">
            <v>R6</v>
          </cell>
          <cell r="B5036" t="str">
            <v>洋画</v>
          </cell>
          <cell r="D5036" t="str">
            <v>和泉市いぶきの</v>
          </cell>
          <cell r="E5036">
            <v>79</v>
          </cell>
        </row>
        <row r="5037">
          <cell r="A5037" t="str">
            <v>R6</v>
          </cell>
          <cell r="B5037" t="str">
            <v>洋画</v>
          </cell>
          <cell r="D5037" t="str">
            <v>和泉市伏屋町</v>
          </cell>
          <cell r="E5037">
            <v>50</v>
          </cell>
        </row>
        <row r="5038">
          <cell r="A5038" t="str">
            <v>R6</v>
          </cell>
          <cell r="B5038" t="str">
            <v>洋画</v>
          </cell>
          <cell r="D5038" t="str">
            <v>岸和田市尾生町</v>
          </cell>
          <cell r="E5038">
            <v>79</v>
          </cell>
        </row>
        <row r="5039">
          <cell r="A5039" t="str">
            <v>R6</v>
          </cell>
          <cell r="B5039" t="str">
            <v>洋画</v>
          </cell>
          <cell r="D5039" t="str">
            <v>兵庫県川西市緑台</v>
          </cell>
          <cell r="E5039">
            <v>83</v>
          </cell>
        </row>
        <row r="5040">
          <cell r="A5040" t="str">
            <v>R6</v>
          </cell>
          <cell r="B5040" t="str">
            <v>洋画</v>
          </cell>
          <cell r="D5040" t="str">
            <v>貝塚市水間</v>
          </cell>
          <cell r="E5040">
            <v>71</v>
          </cell>
        </row>
        <row r="5041">
          <cell r="A5041" t="str">
            <v>R6</v>
          </cell>
          <cell r="B5041" t="str">
            <v>洋画</v>
          </cell>
          <cell r="D5041" t="str">
            <v>岸和田市天神山町</v>
          </cell>
          <cell r="E5041">
            <v>79</v>
          </cell>
        </row>
        <row r="5042">
          <cell r="A5042" t="str">
            <v>R6</v>
          </cell>
          <cell r="B5042" t="str">
            <v>洋画</v>
          </cell>
          <cell r="D5042" t="str">
            <v>羽曳野市碓井</v>
          </cell>
          <cell r="E5042">
            <v>77</v>
          </cell>
        </row>
        <row r="5043">
          <cell r="A5043" t="str">
            <v>R6</v>
          </cell>
          <cell r="B5043" t="str">
            <v>洋画</v>
          </cell>
          <cell r="D5043" t="str">
            <v>富田林市美山台</v>
          </cell>
          <cell r="E5043">
            <v>70</v>
          </cell>
        </row>
        <row r="5044">
          <cell r="A5044" t="str">
            <v>R6</v>
          </cell>
          <cell r="B5044" t="str">
            <v>洋画</v>
          </cell>
          <cell r="D5044" t="str">
            <v>岸和田市畑町</v>
          </cell>
          <cell r="E5044">
            <v>80</v>
          </cell>
        </row>
        <row r="5045">
          <cell r="A5045" t="str">
            <v>R6</v>
          </cell>
          <cell r="B5045" t="str">
            <v>洋画</v>
          </cell>
          <cell r="D5045" t="str">
            <v>和泉市光明台</v>
          </cell>
          <cell r="E5045">
            <v>82</v>
          </cell>
        </row>
        <row r="5046">
          <cell r="A5046" t="str">
            <v>R6</v>
          </cell>
          <cell r="B5046" t="str">
            <v>洋画</v>
          </cell>
          <cell r="D5046" t="str">
            <v>岸和田市藤井町</v>
          </cell>
          <cell r="E5046">
            <v>70</v>
          </cell>
        </row>
        <row r="5047">
          <cell r="A5047" t="str">
            <v>R6</v>
          </cell>
          <cell r="B5047" t="str">
            <v>洋画</v>
          </cell>
          <cell r="D5047" t="str">
            <v>和泉市唐国町</v>
          </cell>
          <cell r="E5047">
            <v>84</v>
          </cell>
        </row>
        <row r="5048">
          <cell r="A5048" t="str">
            <v>R6</v>
          </cell>
          <cell r="B5048" t="str">
            <v>洋画</v>
          </cell>
          <cell r="D5048" t="str">
            <v>岸和田市上野町東</v>
          </cell>
          <cell r="E5048">
            <v>75</v>
          </cell>
        </row>
        <row r="5049">
          <cell r="A5049" t="str">
            <v>R6</v>
          </cell>
          <cell r="B5049" t="str">
            <v>洋画</v>
          </cell>
          <cell r="D5049" t="str">
            <v>岸和田市河合町</v>
          </cell>
          <cell r="E5049">
            <v>66</v>
          </cell>
        </row>
        <row r="5050">
          <cell r="A5050" t="str">
            <v>R6</v>
          </cell>
          <cell r="B5050" t="str">
            <v>洋画</v>
          </cell>
          <cell r="D5050" t="str">
            <v>阪南市緑ヶ丘</v>
          </cell>
          <cell r="E5050">
            <v>67</v>
          </cell>
        </row>
        <row r="5051">
          <cell r="A5051" t="str">
            <v>R6</v>
          </cell>
          <cell r="B5051" t="str">
            <v>洋画</v>
          </cell>
          <cell r="D5051" t="str">
            <v>和泉市小田町</v>
          </cell>
          <cell r="E5051">
            <v>71</v>
          </cell>
        </row>
        <row r="5052">
          <cell r="A5052" t="str">
            <v>R6</v>
          </cell>
          <cell r="B5052" t="str">
            <v>洋画</v>
          </cell>
          <cell r="D5052" t="str">
            <v>岸和田市上町</v>
          </cell>
          <cell r="E5052">
            <v>66</v>
          </cell>
        </row>
        <row r="5053">
          <cell r="A5053" t="str">
            <v>R6</v>
          </cell>
          <cell r="B5053" t="str">
            <v>洋画</v>
          </cell>
          <cell r="D5053" t="str">
            <v>岸和田市大沢町</v>
          </cell>
          <cell r="E5053">
            <v>45</v>
          </cell>
        </row>
        <row r="5054">
          <cell r="A5054" t="str">
            <v>R6</v>
          </cell>
          <cell r="B5054" t="str">
            <v>洋画</v>
          </cell>
          <cell r="D5054" t="str">
            <v>岸和田市岡山町</v>
          </cell>
          <cell r="E5054">
            <v>60</v>
          </cell>
        </row>
        <row r="5055">
          <cell r="A5055" t="str">
            <v>R6</v>
          </cell>
          <cell r="B5055" t="str">
            <v>写真</v>
          </cell>
          <cell r="D5055" t="str">
            <v>貝塚市東山</v>
          </cell>
          <cell r="E5055">
            <v>42</v>
          </cell>
        </row>
        <row r="5056">
          <cell r="A5056" t="str">
            <v>R6</v>
          </cell>
          <cell r="B5056" t="str">
            <v>写真</v>
          </cell>
          <cell r="D5056" t="str">
            <v>泉佐野市松風台</v>
          </cell>
          <cell r="E5056">
            <v>75</v>
          </cell>
        </row>
        <row r="5057">
          <cell r="A5057" t="str">
            <v>R6</v>
          </cell>
          <cell r="B5057" t="str">
            <v>写真</v>
          </cell>
          <cell r="D5057" t="str">
            <v>岸和田市上松町</v>
          </cell>
          <cell r="E5057">
            <v>80</v>
          </cell>
        </row>
        <row r="5058">
          <cell r="A5058" t="str">
            <v>R6</v>
          </cell>
          <cell r="B5058" t="str">
            <v>写真</v>
          </cell>
          <cell r="D5058" t="str">
            <v>泉佐野市鶴原</v>
          </cell>
          <cell r="E5058">
            <v>80</v>
          </cell>
        </row>
        <row r="5059">
          <cell r="A5059" t="str">
            <v>R6</v>
          </cell>
          <cell r="B5059" t="str">
            <v>写真</v>
          </cell>
          <cell r="D5059" t="str">
            <v>泉佐野市鶴原</v>
          </cell>
          <cell r="E5059">
            <v>80</v>
          </cell>
        </row>
        <row r="5060">
          <cell r="A5060" t="str">
            <v>R6</v>
          </cell>
          <cell r="B5060" t="str">
            <v>写真</v>
          </cell>
          <cell r="D5060" t="str">
            <v>貝塚市麻生中</v>
          </cell>
          <cell r="E5060">
            <v>82</v>
          </cell>
        </row>
        <row r="5061">
          <cell r="A5061" t="str">
            <v>R6</v>
          </cell>
          <cell r="B5061" t="str">
            <v>写真</v>
          </cell>
          <cell r="D5061" t="str">
            <v>泉佐野市高松東</v>
          </cell>
          <cell r="E5061">
            <v>42</v>
          </cell>
        </row>
        <row r="5062">
          <cell r="A5062" t="str">
            <v>R6</v>
          </cell>
          <cell r="B5062" t="str">
            <v>写真</v>
          </cell>
          <cell r="D5062" t="str">
            <v>八尾市中田</v>
          </cell>
          <cell r="E5062">
            <v>55</v>
          </cell>
        </row>
        <row r="5063">
          <cell r="A5063" t="str">
            <v>R6</v>
          </cell>
          <cell r="B5063" t="str">
            <v>写真</v>
          </cell>
          <cell r="D5063" t="str">
            <v>岸和田市土生町</v>
          </cell>
          <cell r="E5063">
            <v>77</v>
          </cell>
        </row>
        <row r="5064">
          <cell r="A5064" t="str">
            <v>R6</v>
          </cell>
          <cell r="B5064" t="str">
            <v>写真</v>
          </cell>
          <cell r="D5064" t="str">
            <v>岸和田市天神山町</v>
          </cell>
          <cell r="E5064">
            <v>75</v>
          </cell>
        </row>
        <row r="5065">
          <cell r="A5065" t="str">
            <v>R6</v>
          </cell>
          <cell r="B5065" t="str">
            <v>写真</v>
          </cell>
          <cell r="D5065" t="str">
            <v>貝塚市王子</v>
          </cell>
          <cell r="E5065">
            <v>76</v>
          </cell>
        </row>
        <row r="5066">
          <cell r="A5066" t="str">
            <v>R6</v>
          </cell>
          <cell r="B5066" t="str">
            <v>写真</v>
          </cell>
          <cell r="D5066" t="str">
            <v>泉佐野市日根野</v>
          </cell>
          <cell r="E5066">
            <v>73</v>
          </cell>
        </row>
        <row r="5067">
          <cell r="A5067" t="str">
            <v>R6</v>
          </cell>
          <cell r="B5067" t="str">
            <v>写真</v>
          </cell>
          <cell r="D5067" t="str">
            <v>泉南郡熊取町青葉台</v>
          </cell>
          <cell r="E5067">
            <v>80</v>
          </cell>
        </row>
        <row r="5068">
          <cell r="A5068" t="str">
            <v>R6</v>
          </cell>
          <cell r="B5068" t="str">
            <v>写真</v>
          </cell>
          <cell r="D5068" t="str">
            <v>岸和田市土生町</v>
          </cell>
          <cell r="E5068">
            <v>84</v>
          </cell>
        </row>
        <row r="5069">
          <cell r="A5069" t="str">
            <v>R6</v>
          </cell>
          <cell r="B5069" t="str">
            <v>写真</v>
          </cell>
          <cell r="D5069" t="str">
            <v>岸和田市磯上町</v>
          </cell>
          <cell r="E5069">
            <v>76</v>
          </cell>
        </row>
        <row r="5070">
          <cell r="A5070" t="str">
            <v>R6</v>
          </cell>
          <cell r="B5070" t="str">
            <v>写真</v>
          </cell>
          <cell r="D5070" t="str">
            <v>岸和田市下松町</v>
          </cell>
          <cell r="E5070">
            <v>71</v>
          </cell>
        </row>
        <row r="5071">
          <cell r="A5071" t="str">
            <v>R6</v>
          </cell>
          <cell r="B5071" t="str">
            <v>写真</v>
          </cell>
          <cell r="D5071" t="str">
            <v>堺市南区御池台</v>
          </cell>
          <cell r="E5071">
            <v>79</v>
          </cell>
        </row>
        <row r="5072">
          <cell r="A5072" t="str">
            <v>R6</v>
          </cell>
          <cell r="B5072" t="str">
            <v>写真</v>
          </cell>
          <cell r="D5072" t="str">
            <v>堺市堺区高須町</v>
          </cell>
          <cell r="E5072">
            <v>84</v>
          </cell>
        </row>
        <row r="5073">
          <cell r="A5073" t="str">
            <v>R6</v>
          </cell>
          <cell r="B5073" t="str">
            <v>写真</v>
          </cell>
          <cell r="D5073" t="str">
            <v>大阪市北区天満</v>
          </cell>
          <cell r="E5073">
            <v>53</v>
          </cell>
        </row>
        <row r="5074">
          <cell r="A5074" t="str">
            <v>R6</v>
          </cell>
          <cell r="B5074" t="str">
            <v>写真</v>
          </cell>
          <cell r="D5074" t="str">
            <v>貝塚市二色</v>
          </cell>
          <cell r="E5074">
            <v>70</v>
          </cell>
        </row>
        <row r="5075">
          <cell r="A5075" t="str">
            <v>R6</v>
          </cell>
          <cell r="B5075" t="str">
            <v>写真</v>
          </cell>
          <cell r="D5075" t="str">
            <v>泉佐野市笠松</v>
          </cell>
          <cell r="E5075">
            <v>80</v>
          </cell>
        </row>
        <row r="5076">
          <cell r="A5076" t="str">
            <v>R6</v>
          </cell>
          <cell r="B5076" t="str">
            <v>写真</v>
          </cell>
          <cell r="D5076" t="str">
            <v>岸和田市下松町</v>
          </cell>
          <cell r="E5076">
            <v>73</v>
          </cell>
        </row>
        <row r="5077">
          <cell r="A5077" t="str">
            <v>R6</v>
          </cell>
          <cell r="B5077" t="str">
            <v>写真</v>
          </cell>
          <cell r="D5077" t="str">
            <v>泉大津市二田町</v>
          </cell>
          <cell r="E5077">
            <v>82</v>
          </cell>
        </row>
        <row r="5078">
          <cell r="A5078" t="str">
            <v>R6</v>
          </cell>
          <cell r="B5078" t="str">
            <v>写真</v>
          </cell>
          <cell r="D5078" t="str">
            <v>泉南郡熊取町山の手台</v>
          </cell>
          <cell r="E5078">
            <v>76</v>
          </cell>
        </row>
        <row r="5079">
          <cell r="A5079" t="str">
            <v>R6</v>
          </cell>
          <cell r="B5079" t="str">
            <v>写真</v>
          </cell>
          <cell r="D5079" t="str">
            <v>岸和田市東大路町</v>
          </cell>
          <cell r="E5079">
            <v>75</v>
          </cell>
        </row>
        <row r="5080">
          <cell r="A5080" t="str">
            <v>R6</v>
          </cell>
          <cell r="B5080" t="str">
            <v>写真</v>
          </cell>
          <cell r="D5080" t="str">
            <v>岸和田市並松町</v>
          </cell>
          <cell r="E5080">
            <v>74</v>
          </cell>
        </row>
        <row r="5081">
          <cell r="A5081" t="str">
            <v>R6</v>
          </cell>
          <cell r="B5081" t="str">
            <v>写真</v>
          </cell>
          <cell r="D5081" t="str">
            <v>泉佐野市東佐野台</v>
          </cell>
          <cell r="E5081">
            <v>74</v>
          </cell>
        </row>
        <row r="5082">
          <cell r="A5082" t="str">
            <v>R6</v>
          </cell>
          <cell r="B5082" t="str">
            <v>写真</v>
          </cell>
          <cell r="D5082" t="str">
            <v>岸和田市下池田町</v>
          </cell>
          <cell r="E5082">
            <v>62</v>
          </cell>
        </row>
        <row r="5083">
          <cell r="A5083" t="str">
            <v>R6</v>
          </cell>
          <cell r="B5083" t="str">
            <v>写真</v>
          </cell>
          <cell r="D5083" t="str">
            <v>岸和田市下池田町</v>
          </cell>
          <cell r="E5083">
            <v>59</v>
          </cell>
        </row>
        <row r="5084">
          <cell r="A5084" t="str">
            <v>R6</v>
          </cell>
          <cell r="B5084" t="str">
            <v>写真</v>
          </cell>
          <cell r="D5084" t="str">
            <v>泉佐野市湊</v>
          </cell>
          <cell r="E5084">
            <v>70</v>
          </cell>
        </row>
        <row r="5085">
          <cell r="A5085" t="str">
            <v>R6</v>
          </cell>
          <cell r="B5085" t="str">
            <v>写真</v>
          </cell>
          <cell r="D5085" t="str">
            <v>岸和田市小松里町</v>
          </cell>
          <cell r="E5085">
            <v>74</v>
          </cell>
        </row>
        <row r="5086">
          <cell r="A5086" t="str">
            <v>R6</v>
          </cell>
          <cell r="B5086" t="str">
            <v>写真</v>
          </cell>
          <cell r="D5086" t="str">
            <v>泉北郡忠岡町忠岡東</v>
          </cell>
          <cell r="E5086">
            <v>67</v>
          </cell>
        </row>
        <row r="5087">
          <cell r="A5087" t="str">
            <v>R6</v>
          </cell>
          <cell r="B5087" t="str">
            <v>写真</v>
          </cell>
          <cell r="D5087" t="str">
            <v>和泉市いぶき野</v>
          </cell>
          <cell r="E5087">
            <v>56</v>
          </cell>
        </row>
        <row r="5088">
          <cell r="A5088" t="str">
            <v>R6</v>
          </cell>
          <cell r="B5088" t="str">
            <v>写真</v>
          </cell>
          <cell r="D5088" t="str">
            <v>岸和田市加守町</v>
          </cell>
          <cell r="E5088">
            <v>56</v>
          </cell>
        </row>
        <row r="5089">
          <cell r="A5089" t="str">
            <v>R6</v>
          </cell>
          <cell r="B5089" t="str">
            <v>写真</v>
          </cell>
          <cell r="D5089" t="str">
            <v>奈良市西登美ケ丘</v>
          </cell>
          <cell r="E5089">
            <v>71</v>
          </cell>
        </row>
        <row r="5090">
          <cell r="A5090" t="str">
            <v>R6</v>
          </cell>
          <cell r="B5090" t="str">
            <v>写真</v>
          </cell>
          <cell r="D5090" t="str">
            <v>泉南郡熊取町自由が丘</v>
          </cell>
          <cell r="E5090">
            <v>76</v>
          </cell>
        </row>
        <row r="5091">
          <cell r="A5091" t="str">
            <v>R6</v>
          </cell>
          <cell r="B5091" t="str">
            <v>写真</v>
          </cell>
          <cell r="D5091" t="str">
            <v>泉佐野市土丸</v>
          </cell>
          <cell r="E5091">
            <v>76</v>
          </cell>
        </row>
        <row r="5092">
          <cell r="A5092" t="str">
            <v>R6</v>
          </cell>
          <cell r="B5092" t="str">
            <v>写真</v>
          </cell>
          <cell r="D5092" t="str">
            <v>阪南市自然田</v>
          </cell>
          <cell r="E5092">
            <v>79</v>
          </cell>
        </row>
        <row r="5093">
          <cell r="A5093" t="str">
            <v>R6</v>
          </cell>
          <cell r="B5093" t="str">
            <v>写真</v>
          </cell>
          <cell r="D5093" t="str">
            <v>泉南市岡田</v>
          </cell>
          <cell r="E5093">
            <v>74</v>
          </cell>
        </row>
        <row r="5094">
          <cell r="A5094" t="str">
            <v>R6</v>
          </cell>
          <cell r="B5094" t="str">
            <v>写真</v>
          </cell>
          <cell r="D5094" t="str">
            <v>泉大津市なぎさ町</v>
          </cell>
          <cell r="E5094">
            <v>84</v>
          </cell>
        </row>
        <row r="5095">
          <cell r="A5095" t="str">
            <v>R6</v>
          </cell>
          <cell r="B5095" t="str">
            <v>写真</v>
          </cell>
          <cell r="D5095" t="str">
            <v>堺市南区庭代台</v>
          </cell>
          <cell r="E5095">
            <v>82</v>
          </cell>
        </row>
        <row r="5096">
          <cell r="A5096" t="str">
            <v>R6</v>
          </cell>
          <cell r="B5096" t="str">
            <v>写真</v>
          </cell>
          <cell r="D5096" t="str">
            <v>岸和田市上松町</v>
          </cell>
          <cell r="E5096">
            <v>79</v>
          </cell>
        </row>
        <row r="5097">
          <cell r="A5097" t="str">
            <v>R6</v>
          </cell>
          <cell r="B5097" t="str">
            <v>写真</v>
          </cell>
          <cell r="D5097" t="str">
            <v>泉南郡熊取町青葉台</v>
          </cell>
          <cell r="E5097">
            <v>79</v>
          </cell>
        </row>
        <row r="5098">
          <cell r="A5098" t="str">
            <v>R6</v>
          </cell>
          <cell r="B5098" t="str">
            <v>写真</v>
          </cell>
          <cell r="D5098" t="str">
            <v>岸和田市内畑町</v>
          </cell>
          <cell r="E5098">
            <v>77</v>
          </cell>
        </row>
        <row r="5099">
          <cell r="A5099" t="str">
            <v>R6</v>
          </cell>
          <cell r="B5099" t="str">
            <v>写真</v>
          </cell>
          <cell r="D5099" t="str">
            <v>岸和田市山直中町</v>
          </cell>
          <cell r="E5099">
            <v>82</v>
          </cell>
        </row>
        <row r="5100">
          <cell r="A5100" t="str">
            <v>R6</v>
          </cell>
          <cell r="B5100" t="str">
            <v>写真</v>
          </cell>
          <cell r="D5100" t="str">
            <v>岸和田市加守町</v>
          </cell>
          <cell r="E5100">
            <v>73</v>
          </cell>
        </row>
        <row r="5101">
          <cell r="A5101" t="str">
            <v>R6</v>
          </cell>
          <cell r="B5101" t="str">
            <v>写真</v>
          </cell>
          <cell r="D5101" t="str">
            <v>貝塚市清児</v>
          </cell>
          <cell r="E5101">
            <v>74</v>
          </cell>
        </row>
        <row r="5102">
          <cell r="A5102" t="str">
            <v>R6</v>
          </cell>
          <cell r="B5102" t="str">
            <v>写真</v>
          </cell>
          <cell r="D5102" t="str">
            <v>岸和田市上松町</v>
          </cell>
          <cell r="E5102">
            <v>65</v>
          </cell>
        </row>
        <row r="5103">
          <cell r="A5103" t="str">
            <v>R6</v>
          </cell>
          <cell r="B5103" t="str">
            <v>写真</v>
          </cell>
          <cell r="D5103" t="str">
            <v>岸和田市岸城町</v>
          </cell>
          <cell r="E5103">
            <v>52</v>
          </cell>
        </row>
        <row r="5104">
          <cell r="A5104" t="str">
            <v>R6</v>
          </cell>
          <cell r="B5104" t="str">
            <v>写真</v>
          </cell>
          <cell r="D5104" t="str">
            <v>和泉市いぶき野</v>
          </cell>
          <cell r="E5104">
            <v>76</v>
          </cell>
        </row>
        <row r="5105">
          <cell r="A5105" t="str">
            <v>R6</v>
          </cell>
          <cell r="B5105" t="str">
            <v>写真</v>
          </cell>
          <cell r="D5105" t="str">
            <v>和泉市いぶき野</v>
          </cell>
          <cell r="E5105">
            <v>78</v>
          </cell>
        </row>
        <row r="5106">
          <cell r="A5106" t="str">
            <v>R6</v>
          </cell>
          <cell r="B5106" t="str">
            <v>写真</v>
          </cell>
          <cell r="D5106" t="str">
            <v>岸和田市松風町</v>
          </cell>
          <cell r="E5106">
            <v>81</v>
          </cell>
        </row>
        <row r="5107">
          <cell r="A5107" t="str">
            <v>R6</v>
          </cell>
          <cell r="B5107" t="str">
            <v>写真</v>
          </cell>
          <cell r="D5107" t="str">
            <v>泉佐野市笠松</v>
          </cell>
          <cell r="E5107">
            <v>80</v>
          </cell>
        </row>
        <row r="5108">
          <cell r="A5108" t="str">
            <v>R6</v>
          </cell>
          <cell r="B5108" t="str">
            <v>写真</v>
          </cell>
          <cell r="D5108" t="str">
            <v>貝塚市小瀬</v>
          </cell>
          <cell r="E5108">
            <v>76</v>
          </cell>
        </row>
        <row r="5109">
          <cell r="A5109" t="str">
            <v>R6</v>
          </cell>
          <cell r="B5109" t="str">
            <v>写真</v>
          </cell>
          <cell r="D5109" t="str">
            <v>泉南郡熊取町希望が丘</v>
          </cell>
          <cell r="E5109">
            <v>79</v>
          </cell>
        </row>
        <row r="5110">
          <cell r="A5110" t="str">
            <v>R6</v>
          </cell>
          <cell r="B5110" t="str">
            <v>写真</v>
          </cell>
          <cell r="D5110" t="str">
            <v>泉南郡熊取町長池</v>
          </cell>
          <cell r="E5110">
            <v>84</v>
          </cell>
        </row>
        <row r="5111">
          <cell r="A5111" t="str">
            <v>R6</v>
          </cell>
          <cell r="B5111" t="str">
            <v>写真</v>
          </cell>
          <cell r="D5111" t="str">
            <v>岸和田市大工町</v>
          </cell>
          <cell r="E5111">
            <v>72</v>
          </cell>
        </row>
        <row r="5112">
          <cell r="A5112" t="str">
            <v>R6</v>
          </cell>
          <cell r="B5112" t="str">
            <v>写真</v>
          </cell>
          <cell r="D5112" t="str">
            <v>堺市西区鳳南町</v>
          </cell>
          <cell r="E5112">
            <v>82</v>
          </cell>
        </row>
        <row r="5113">
          <cell r="A5113" t="str">
            <v>R6</v>
          </cell>
          <cell r="B5113" t="str">
            <v>写真</v>
          </cell>
          <cell r="D5113" t="str">
            <v>和泉市光明台</v>
          </cell>
          <cell r="E5113">
            <v>92</v>
          </cell>
        </row>
        <row r="5114">
          <cell r="A5114" t="str">
            <v>R6</v>
          </cell>
          <cell r="B5114" t="str">
            <v>写真</v>
          </cell>
          <cell r="D5114" t="str">
            <v>岸和田市小松里町</v>
          </cell>
          <cell r="E5114">
            <v>69</v>
          </cell>
        </row>
        <row r="5115">
          <cell r="A5115" t="str">
            <v>R6</v>
          </cell>
          <cell r="B5115" t="str">
            <v>写真</v>
          </cell>
          <cell r="D5115" t="str">
            <v>和泉市伏屋町</v>
          </cell>
          <cell r="E5115">
            <v>75</v>
          </cell>
        </row>
        <row r="5116">
          <cell r="A5116" t="str">
            <v>R6</v>
          </cell>
          <cell r="B5116" t="str">
            <v>写真</v>
          </cell>
          <cell r="D5116" t="str">
            <v>和泉市光明台</v>
          </cell>
          <cell r="E5116">
            <v>77</v>
          </cell>
        </row>
        <row r="5117">
          <cell r="A5117" t="str">
            <v>R6</v>
          </cell>
          <cell r="B5117" t="str">
            <v>写真</v>
          </cell>
          <cell r="D5117" t="str">
            <v>和泉市光明台</v>
          </cell>
          <cell r="E5117">
            <v>87</v>
          </cell>
        </row>
        <row r="5118">
          <cell r="A5118" t="str">
            <v>R6</v>
          </cell>
          <cell r="B5118" t="str">
            <v>写真</v>
          </cell>
          <cell r="D5118" t="str">
            <v>岸和田市上松町</v>
          </cell>
          <cell r="E5118">
            <v>65</v>
          </cell>
        </row>
        <row r="5119">
          <cell r="A5119" t="str">
            <v>R6</v>
          </cell>
          <cell r="B5119" t="str">
            <v>写真</v>
          </cell>
          <cell r="D5119" t="str">
            <v>岸和田市土生町</v>
          </cell>
          <cell r="E5119">
            <v>60</v>
          </cell>
        </row>
        <row r="5120">
          <cell r="A5120" t="str">
            <v>R6</v>
          </cell>
          <cell r="B5120" t="str">
            <v>写真</v>
          </cell>
          <cell r="D5120" t="str">
            <v>岸和田市積川町</v>
          </cell>
          <cell r="E5120">
            <v>76</v>
          </cell>
        </row>
        <row r="5121">
          <cell r="A5121" t="str">
            <v>R6</v>
          </cell>
          <cell r="B5121" t="str">
            <v>写真</v>
          </cell>
          <cell r="D5121" t="str">
            <v>堺市南区桃山台</v>
          </cell>
          <cell r="E5121">
            <v>76</v>
          </cell>
        </row>
        <row r="5122">
          <cell r="A5122" t="str">
            <v>R6</v>
          </cell>
          <cell r="B5122" t="str">
            <v>写真</v>
          </cell>
          <cell r="D5122" t="str">
            <v>和泉市小田町</v>
          </cell>
          <cell r="E5122">
            <v>76</v>
          </cell>
        </row>
        <row r="5123">
          <cell r="A5123" t="str">
            <v>R6</v>
          </cell>
          <cell r="B5123" t="str">
            <v>写真</v>
          </cell>
          <cell r="D5123" t="str">
            <v>岸和田市上松町</v>
          </cell>
          <cell r="E5123">
            <v>80</v>
          </cell>
        </row>
        <row r="5124">
          <cell r="A5124" t="str">
            <v>R6</v>
          </cell>
          <cell r="B5124" t="str">
            <v>写真</v>
          </cell>
          <cell r="D5124" t="str">
            <v>大阪市北区大淀中</v>
          </cell>
          <cell r="E5124">
            <v>77</v>
          </cell>
        </row>
        <row r="5125">
          <cell r="A5125" t="str">
            <v>R6</v>
          </cell>
          <cell r="B5125" t="str">
            <v>写真</v>
          </cell>
          <cell r="D5125" t="str">
            <v>岸和田市岸城町</v>
          </cell>
          <cell r="E5125">
            <v>61</v>
          </cell>
        </row>
        <row r="5126">
          <cell r="A5126" t="str">
            <v>R6</v>
          </cell>
          <cell r="B5126" t="str">
            <v>写真</v>
          </cell>
          <cell r="D5126" t="str">
            <v>岸和田市南上町</v>
          </cell>
          <cell r="E5126">
            <v>64</v>
          </cell>
        </row>
        <row r="5127">
          <cell r="A5127" t="str">
            <v>R6</v>
          </cell>
          <cell r="B5127" t="str">
            <v>写真</v>
          </cell>
          <cell r="D5127" t="str">
            <v>吹田市山手町</v>
          </cell>
          <cell r="E5127">
            <v>76</v>
          </cell>
        </row>
        <row r="5128">
          <cell r="A5128" t="str">
            <v>R6</v>
          </cell>
          <cell r="B5128" t="str">
            <v>写真</v>
          </cell>
          <cell r="D5128" t="str">
            <v>貝塚市麻生中</v>
          </cell>
          <cell r="E5128">
            <v>28</v>
          </cell>
        </row>
        <row r="5129">
          <cell r="A5129" t="str">
            <v>R6</v>
          </cell>
          <cell r="B5129" t="str">
            <v>書</v>
          </cell>
          <cell r="D5129" t="str">
            <v>泉佐野市泉ケ丘</v>
          </cell>
          <cell r="E5129">
            <v>56</v>
          </cell>
        </row>
        <row r="5130">
          <cell r="A5130" t="str">
            <v>R6</v>
          </cell>
          <cell r="B5130" t="str">
            <v>書</v>
          </cell>
          <cell r="D5130" t="str">
            <v>岸和田市磯上町</v>
          </cell>
          <cell r="E5130">
            <v>91</v>
          </cell>
        </row>
        <row r="5131">
          <cell r="A5131" t="str">
            <v>R6</v>
          </cell>
          <cell r="B5131" t="str">
            <v>書</v>
          </cell>
          <cell r="D5131" t="str">
            <v>岸和田市松風町</v>
          </cell>
          <cell r="E5131">
            <v>69</v>
          </cell>
        </row>
        <row r="5132">
          <cell r="A5132" t="str">
            <v>R6</v>
          </cell>
          <cell r="B5132" t="str">
            <v>書</v>
          </cell>
          <cell r="D5132" t="str">
            <v>岸和田市南上町</v>
          </cell>
          <cell r="E5132">
            <v>88</v>
          </cell>
        </row>
        <row r="5133">
          <cell r="A5133" t="str">
            <v>R6</v>
          </cell>
          <cell r="B5133" t="str">
            <v>書</v>
          </cell>
          <cell r="D5133" t="str">
            <v>岸和田市上野町西</v>
          </cell>
          <cell r="E5133">
            <v>77</v>
          </cell>
        </row>
        <row r="5134">
          <cell r="A5134" t="str">
            <v>R6</v>
          </cell>
          <cell r="B5134" t="str">
            <v>書</v>
          </cell>
          <cell r="D5134" t="str">
            <v>貝塚市窪田</v>
          </cell>
          <cell r="E5134">
            <v>57</v>
          </cell>
        </row>
        <row r="5135">
          <cell r="A5135" t="str">
            <v>R6</v>
          </cell>
          <cell r="B5135" t="str">
            <v>書</v>
          </cell>
          <cell r="D5135" t="str">
            <v>貝塚市脇浜</v>
          </cell>
          <cell r="E5135">
            <v>66</v>
          </cell>
        </row>
        <row r="5136">
          <cell r="A5136" t="str">
            <v>R6</v>
          </cell>
          <cell r="B5136" t="str">
            <v>書</v>
          </cell>
          <cell r="D5136" t="str">
            <v>岸和田市葛城町</v>
          </cell>
          <cell r="E5136">
            <v>73</v>
          </cell>
        </row>
        <row r="5137">
          <cell r="A5137" t="str">
            <v>R6</v>
          </cell>
          <cell r="B5137" t="str">
            <v>書</v>
          </cell>
          <cell r="D5137" t="str">
            <v>岸和田市小松里町</v>
          </cell>
          <cell r="E5137">
            <v>80</v>
          </cell>
        </row>
        <row r="5138">
          <cell r="A5138" t="str">
            <v>R6</v>
          </cell>
          <cell r="B5138" t="str">
            <v>書</v>
          </cell>
          <cell r="D5138" t="str">
            <v>岸和田市中井町</v>
          </cell>
          <cell r="E5138">
            <v>78</v>
          </cell>
        </row>
        <row r="5139">
          <cell r="A5139" t="str">
            <v>R6</v>
          </cell>
          <cell r="B5139" t="str">
            <v>書</v>
          </cell>
          <cell r="D5139" t="str">
            <v>泉北郡忠岡町忠岡東</v>
          </cell>
          <cell r="E5139">
            <v>69</v>
          </cell>
        </row>
        <row r="5140">
          <cell r="A5140" t="str">
            <v>R6</v>
          </cell>
          <cell r="B5140" t="str">
            <v>書</v>
          </cell>
          <cell r="D5140" t="str">
            <v>岸和田市土生町</v>
          </cell>
          <cell r="E5140">
            <v>42</v>
          </cell>
        </row>
        <row r="5141">
          <cell r="A5141" t="str">
            <v>R6</v>
          </cell>
          <cell r="B5141" t="str">
            <v>書</v>
          </cell>
          <cell r="D5141" t="str">
            <v>岸和田市下松町</v>
          </cell>
          <cell r="E5141">
            <v>83</v>
          </cell>
        </row>
        <row r="5142">
          <cell r="A5142" t="str">
            <v>R6</v>
          </cell>
          <cell r="B5142" t="str">
            <v>書</v>
          </cell>
          <cell r="D5142" t="str">
            <v>岸和田市小松里町</v>
          </cell>
          <cell r="E5142">
            <v>55</v>
          </cell>
        </row>
        <row r="5143">
          <cell r="A5143" t="str">
            <v>R6</v>
          </cell>
          <cell r="B5143" t="str">
            <v>書</v>
          </cell>
          <cell r="D5143" t="str">
            <v>岸和田市下松町</v>
          </cell>
          <cell r="E5143">
            <v>58</v>
          </cell>
        </row>
        <row r="5144">
          <cell r="A5144" t="str">
            <v>R6</v>
          </cell>
          <cell r="B5144" t="str">
            <v>書</v>
          </cell>
          <cell r="D5144" t="str">
            <v>岸和田市宮前町</v>
          </cell>
          <cell r="E5144">
            <v>67</v>
          </cell>
        </row>
        <row r="5145">
          <cell r="A5145" t="str">
            <v>R6</v>
          </cell>
          <cell r="B5145" t="str">
            <v>書</v>
          </cell>
          <cell r="D5145" t="str">
            <v>岸和田市西之内町</v>
          </cell>
          <cell r="E5145">
            <v>63</v>
          </cell>
        </row>
        <row r="5146">
          <cell r="A5146" t="str">
            <v>R6</v>
          </cell>
          <cell r="B5146" t="str">
            <v>書</v>
          </cell>
          <cell r="D5146" t="str">
            <v>岸和田市中井町</v>
          </cell>
          <cell r="E5146">
            <v>82</v>
          </cell>
        </row>
        <row r="5147">
          <cell r="A5147" t="str">
            <v>R6</v>
          </cell>
          <cell r="B5147" t="str">
            <v>書</v>
          </cell>
          <cell r="D5147" t="str">
            <v>岸和田市加守町</v>
          </cell>
          <cell r="E5147">
            <v>75</v>
          </cell>
        </row>
        <row r="5148">
          <cell r="A5148" t="str">
            <v>R6</v>
          </cell>
          <cell r="B5148" t="str">
            <v>書</v>
          </cell>
          <cell r="D5148" t="str">
            <v>岸和田市西之内町</v>
          </cell>
          <cell r="E5148">
            <v>74</v>
          </cell>
        </row>
        <row r="5149">
          <cell r="A5149" t="str">
            <v>R6</v>
          </cell>
          <cell r="B5149" t="str">
            <v>書</v>
          </cell>
          <cell r="D5149" t="str">
            <v>泉佐野市長滝</v>
          </cell>
          <cell r="E5149">
            <v>74</v>
          </cell>
        </row>
        <row r="5150">
          <cell r="A5150" t="str">
            <v>R6</v>
          </cell>
          <cell r="B5150" t="str">
            <v>書</v>
          </cell>
          <cell r="D5150" t="str">
            <v>泉佐野市西本町</v>
          </cell>
          <cell r="E5150">
            <v>47</v>
          </cell>
        </row>
        <row r="5151">
          <cell r="A5151" t="str">
            <v>R6</v>
          </cell>
          <cell r="B5151" t="str">
            <v>書</v>
          </cell>
          <cell r="D5151" t="str">
            <v>岸和田市加守町</v>
          </cell>
          <cell r="E5151">
            <v>44</v>
          </cell>
        </row>
        <row r="5152">
          <cell r="A5152" t="str">
            <v>R6</v>
          </cell>
          <cell r="B5152" t="str">
            <v>書</v>
          </cell>
          <cell r="D5152" t="str">
            <v>和歌山県伊都郡かつらぎ町妙寺</v>
          </cell>
          <cell r="E5152">
            <v>80</v>
          </cell>
        </row>
        <row r="5153">
          <cell r="A5153" t="str">
            <v>R6</v>
          </cell>
          <cell r="B5153" t="str">
            <v>書</v>
          </cell>
          <cell r="D5153" t="str">
            <v>岸和田市上松町</v>
          </cell>
          <cell r="E5153">
            <v>79</v>
          </cell>
        </row>
        <row r="5154">
          <cell r="A5154" t="str">
            <v>R6</v>
          </cell>
          <cell r="B5154" t="str">
            <v>書</v>
          </cell>
          <cell r="D5154" t="str">
            <v>岸和田市別所町</v>
          </cell>
          <cell r="E5154">
            <v>59</v>
          </cell>
        </row>
        <row r="5155">
          <cell r="A5155" t="str">
            <v>R6</v>
          </cell>
          <cell r="B5155" t="str">
            <v>書</v>
          </cell>
          <cell r="D5155" t="str">
            <v>岸和田市大手町</v>
          </cell>
          <cell r="E5155">
            <v>81</v>
          </cell>
        </row>
        <row r="5156">
          <cell r="A5156" t="str">
            <v>R6</v>
          </cell>
          <cell r="B5156" t="str">
            <v>書</v>
          </cell>
          <cell r="D5156" t="str">
            <v>岸和田市加守町</v>
          </cell>
          <cell r="E5156">
            <v>15</v>
          </cell>
        </row>
        <row r="5157">
          <cell r="A5157" t="str">
            <v>R6</v>
          </cell>
          <cell r="B5157" t="str">
            <v>書</v>
          </cell>
          <cell r="D5157" t="str">
            <v>岸和田市沼町</v>
          </cell>
          <cell r="E5157">
            <v>16</v>
          </cell>
        </row>
        <row r="5158">
          <cell r="A5158" t="str">
            <v>R6</v>
          </cell>
          <cell r="B5158" t="str">
            <v>書</v>
          </cell>
          <cell r="D5158" t="str">
            <v>岸和田市加守町</v>
          </cell>
          <cell r="E5158">
            <v>19</v>
          </cell>
        </row>
        <row r="5159">
          <cell r="A5159" t="str">
            <v>R6</v>
          </cell>
          <cell r="B5159" t="str">
            <v>書</v>
          </cell>
          <cell r="D5159" t="str">
            <v>岸和田市春木宮本町</v>
          </cell>
          <cell r="E5159">
            <v>63</v>
          </cell>
        </row>
        <row r="5160">
          <cell r="A5160" t="str">
            <v>R6</v>
          </cell>
          <cell r="B5160" t="str">
            <v>書</v>
          </cell>
          <cell r="D5160" t="str">
            <v>高石市東羽衣</v>
          </cell>
          <cell r="E5160">
            <v>22</v>
          </cell>
        </row>
        <row r="5161">
          <cell r="A5161" t="str">
            <v>R6</v>
          </cell>
          <cell r="B5161" t="str">
            <v>書</v>
          </cell>
          <cell r="D5161" t="str">
            <v>泉佐野市長滝</v>
          </cell>
          <cell r="E5161">
            <v>50</v>
          </cell>
        </row>
        <row r="5162">
          <cell r="A5162" t="str">
            <v>R6</v>
          </cell>
          <cell r="B5162" t="str">
            <v>書</v>
          </cell>
          <cell r="D5162" t="str">
            <v>貝塚市麻生中</v>
          </cell>
          <cell r="E5162">
            <v>65</v>
          </cell>
        </row>
        <row r="5163">
          <cell r="A5163" t="str">
            <v>R6</v>
          </cell>
          <cell r="B5163" t="str">
            <v>書</v>
          </cell>
          <cell r="D5163" t="str">
            <v>高知県四万十市下田</v>
          </cell>
          <cell r="E5163">
            <v>82</v>
          </cell>
        </row>
        <row r="5164">
          <cell r="A5164" t="str">
            <v>R6</v>
          </cell>
          <cell r="B5164" t="str">
            <v>書</v>
          </cell>
          <cell r="D5164" t="str">
            <v>岸和田市春木若松町</v>
          </cell>
          <cell r="E5164">
            <v>16</v>
          </cell>
        </row>
        <row r="5165">
          <cell r="A5165" t="str">
            <v>R6</v>
          </cell>
          <cell r="B5165" t="str">
            <v>書</v>
          </cell>
          <cell r="D5165" t="str">
            <v>岸和田市本町</v>
          </cell>
          <cell r="E5165">
            <v>26</v>
          </cell>
        </row>
        <row r="5166">
          <cell r="A5166" t="str">
            <v>R6</v>
          </cell>
          <cell r="B5166" t="str">
            <v>俳画</v>
          </cell>
          <cell r="D5166" t="str">
            <v>岸和田市上松町</v>
          </cell>
          <cell r="E5166">
            <v>76</v>
          </cell>
        </row>
        <row r="5167">
          <cell r="A5167" t="str">
            <v>R6</v>
          </cell>
          <cell r="B5167" t="str">
            <v>俳画</v>
          </cell>
          <cell r="D5167" t="str">
            <v>泉佐野市上之郷</v>
          </cell>
          <cell r="E5167">
            <v>59</v>
          </cell>
        </row>
        <row r="5168">
          <cell r="A5168" t="str">
            <v>R6</v>
          </cell>
          <cell r="B5168" t="str">
            <v>俳画</v>
          </cell>
          <cell r="D5168" t="str">
            <v>岸和田市野田町</v>
          </cell>
          <cell r="E5168">
            <v>88</v>
          </cell>
        </row>
        <row r="5169">
          <cell r="A5169" t="str">
            <v>R6</v>
          </cell>
          <cell r="B5169" t="str">
            <v>俳画</v>
          </cell>
          <cell r="D5169" t="str">
            <v>岸和田市岡山町</v>
          </cell>
          <cell r="E5169">
            <v>76</v>
          </cell>
        </row>
        <row r="5170">
          <cell r="A5170" t="str">
            <v>R6</v>
          </cell>
          <cell r="B5170" t="str">
            <v>俳画</v>
          </cell>
          <cell r="D5170" t="str">
            <v>岸和田市春木大小路町</v>
          </cell>
          <cell r="E5170">
            <v>75</v>
          </cell>
        </row>
        <row r="5171">
          <cell r="A5171" t="str">
            <v>R6</v>
          </cell>
          <cell r="B5171" t="str">
            <v>俳画</v>
          </cell>
          <cell r="D5171" t="str">
            <v>岸和田市額原町</v>
          </cell>
          <cell r="E5171">
            <v>80</v>
          </cell>
        </row>
        <row r="5172">
          <cell r="A5172" t="str">
            <v>R6</v>
          </cell>
          <cell r="B5172" t="str">
            <v>俳画</v>
          </cell>
          <cell r="D5172" t="str">
            <v>岸和田市池尻町</v>
          </cell>
          <cell r="E5172">
            <v>80</v>
          </cell>
        </row>
        <row r="5173">
          <cell r="A5173" t="str">
            <v>R6</v>
          </cell>
          <cell r="B5173" t="str">
            <v>俳画</v>
          </cell>
          <cell r="D5173" t="str">
            <v>岸和田市尾生町</v>
          </cell>
          <cell r="E5173">
            <v>71</v>
          </cell>
        </row>
        <row r="5174">
          <cell r="A5174" t="str">
            <v>R6</v>
          </cell>
          <cell r="B5174" t="str">
            <v>俳画</v>
          </cell>
          <cell r="D5174" t="str">
            <v>岸和田市下松町</v>
          </cell>
          <cell r="E5174">
            <v>82</v>
          </cell>
        </row>
        <row r="5175">
          <cell r="A5175" t="str">
            <v>R6</v>
          </cell>
          <cell r="B5175" t="str">
            <v>俳画</v>
          </cell>
          <cell r="D5175" t="str">
            <v>和歌山市六十谷</v>
          </cell>
          <cell r="E5175">
            <v>58</v>
          </cell>
        </row>
        <row r="5176">
          <cell r="A5176" t="str">
            <v>R6</v>
          </cell>
          <cell r="B5176" t="str">
            <v>俳画</v>
          </cell>
          <cell r="D5176" t="str">
            <v>和歌山市六十谷</v>
          </cell>
          <cell r="E5176">
            <v>86</v>
          </cell>
        </row>
        <row r="5177">
          <cell r="A5177" t="str">
            <v>R6</v>
          </cell>
          <cell r="B5177" t="str">
            <v>俳画</v>
          </cell>
          <cell r="D5177" t="str">
            <v>阪南市黒田</v>
          </cell>
          <cell r="E5177">
            <v>83</v>
          </cell>
        </row>
        <row r="5178">
          <cell r="A5178" t="str">
            <v>R6</v>
          </cell>
          <cell r="B5178" t="str">
            <v>俳画</v>
          </cell>
          <cell r="D5178" t="str">
            <v>岸和田市加守町</v>
          </cell>
          <cell r="E5178">
            <v>63</v>
          </cell>
        </row>
        <row r="5179">
          <cell r="A5179" t="str">
            <v>R6</v>
          </cell>
          <cell r="B5179" t="str">
            <v>陶芸</v>
          </cell>
          <cell r="D5179" t="str">
            <v>貝塚市二色</v>
          </cell>
          <cell r="E5179">
            <v>65</v>
          </cell>
        </row>
        <row r="5180">
          <cell r="A5180" t="str">
            <v>R6</v>
          </cell>
          <cell r="B5180" t="str">
            <v>陶芸</v>
          </cell>
          <cell r="D5180" t="str">
            <v>泉大津市板原町</v>
          </cell>
          <cell r="E5180">
            <v>66</v>
          </cell>
        </row>
        <row r="5181">
          <cell r="A5181" t="str">
            <v>R6</v>
          </cell>
          <cell r="B5181" t="str">
            <v>陶芸</v>
          </cell>
          <cell r="D5181" t="str">
            <v>泉南郡岬町淡輪</v>
          </cell>
          <cell r="E5181">
            <v>81</v>
          </cell>
        </row>
        <row r="5182">
          <cell r="A5182" t="str">
            <v>R6</v>
          </cell>
          <cell r="B5182" t="str">
            <v>陶芸</v>
          </cell>
          <cell r="D5182" t="str">
            <v>泉北郡忠岡町忠岡中</v>
          </cell>
          <cell r="E5182">
            <v>74</v>
          </cell>
        </row>
        <row r="5183">
          <cell r="A5183" t="str">
            <v>R6</v>
          </cell>
          <cell r="B5183" t="str">
            <v>陶芸</v>
          </cell>
          <cell r="D5183" t="str">
            <v>泉南郡熊取町希望が丘</v>
          </cell>
          <cell r="E5183">
            <v>65</v>
          </cell>
        </row>
        <row r="5184">
          <cell r="A5184" t="str">
            <v>R6</v>
          </cell>
          <cell r="B5184" t="str">
            <v>陶芸</v>
          </cell>
          <cell r="D5184" t="str">
            <v>和泉市はつが野</v>
          </cell>
          <cell r="E5184">
            <v>72</v>
          </cell>
        </row>
        <row r="5185">
          <cell r="A5185" t="str">
            <v>R6</v>
          </cell>
          <cell r="B5185" t="str">
            <v>陶芸</v>
          </cell>
          <cell r="D5185" t="str">
            <v>泉南郡熊取町五月ケ丘</v>
          </cell>
          <cell r="E5185">
            <v>76</v>
          </cell>
        </row>
        <row r="5186">
          <cell r="A5186" t="str">
            <v>R6</v>
          </cell>
          <cell r="B5186" t="str">
            <v>陶芸</v>
          </cell>
          <cell r="D5186" t="str">
            <v>貝塚市東山</v>
          </cell>
          <cell r="E5186">
            <v>54</v>
          </cell>
        </row>
        <row r="5187">
          <cell r="A5187" t="str">
            <v>R6</v>
          </cell>
          <cell r="B5187" t="str">
            <v>陶芸</v>
          </cell>
          <cell r="D5187" t="str">
            <v>高石市千代田</v>
          </cell>
          <cell r="E5187">
            <v>73</v>
          </cell>
        </row>
        <row r="5188">
          <cell r="A5188" t="str">
            <v>R6</v>
          </cell>
          <cell r="B5188" t="str">
            <v>陶芸</v>
          </cell>
          <cell r="D5188" t="str">
            <v>和泉市尾井町</v>
          </cell>
          <cell r="E5188">
            <v>42</v>
          </cell>
        </row>
        <row r="5189">
          <cell r="A5189" t="str">
            <v>R6</v>
          </cell>
          <cell r="B5189" t="str">
            <v>陶芸</v>
          </cell>
          <cell r="D5189" t="str">
            <v>大阪狭山市池尻自由丘</v>
          </cell>
          <cell r="E5189">
            <v>72</v>
          </cell>
        </row>
        <row r="5190">
          <cell r="A5190" t="str">
            <v>R6</v>
          </cell>
          <cell r="B5190" t="str">
            <v>陶芸</v>
          </cell>
          <cell r="D5190" t="str">
            <v>東京都足立区東伊興</v>
          </cell>
          <cell r="E5190">
            <v>55</v>
          </cell>
        </row>
        <row r="5191">
          <cell r="A5191" t="str">
            <v>R6</v>
          </cell>
          <cell r="B5191" t="str">
            <v>陶芸</v>
          </cell>
          <cell r="D5191" t="str">
            <v>岸和田市尾生町</v>
          </cell>
          <cell r="E5191">
            <v>61</v>
          </cell>
        </row>
        <row r="5192">
          <cell r="A5192" t="str">
            <v>R6</v>
          </cell>
          <cell r="B5192" t="str">
            <v>日本画</v>
          </cell>
          <cell r="D5192" t="str">
            <v>高石市高師浜</v>
          </cell>
          <cell r="E5192">
            <v>71</v>
          </cell>
        </row>
        <row r="5193">
          <cell r="A5193" t="str">
            <v>R6</v>
          </cell>
          <cell r="B5193" t="str">
            <v>日本画</v>
          </cell>
          <cell r="D5193" t="str">
            <v>堺市北区奥本町</v>
          </cell>
          <cell r="E5193">
            <v>74</v>
          </cell>
        </row>
        <row r="5194">
          <cell r="A5194" t="str">
            <v>R6</v>
          </cell>
          <cell r="B5194" t="str">
            <v>日本画</v>
          </cell>
          <cell r="D5194" t="str">
            <v>堺市堺区大浜南町</v>
          </cell>
          <cell r="E5194">
            <v>70</v>
          </cell>
        </row>
        <row r="5195">
          <cell r="A5195" t="str">
            <v>R6</v>
          </cell>
          <cell r="B5195" t="str">
            <v>日本画</v>
          </cell>
          <cell r="D5195" t="str">
            <v>泉南郡熊取町青葉台</v>
          </cell>
          <cell r="E5195">
            <v>88</v>
          </cell>
        </row>
        <row r="5196">
          <cell r="A5196" t="str">
            <v>R6</v>
          </cell>
          <cell r="B5196" t="str">
            <v>日本画</v>
          </cell>
          <cell r="D5196" t="str">
            <v>泉大津市松之浜町</v>
          </cell>
          <cell r="E5196">
            <v>77</v>
          </cell>
        </row>
        <row r="5197">
          <cell r="A5197" t="str">
            <v>R6</v>
          </cell>
          <cell r="B5197" t="str">
            <v>日本画</v>
          </cell>
          <cell r="D5197" t="str">
            <v>熊本市北区清水新地</v>
          </cell>
          <cell r="E5197">
            <v>80</v>
          </cell>
        </row>
        <row r="5198">
          <cell r="A5198" t="str">
            <v>R6</v>
          </cell>
          <cell r="B5198" t="str">
            <v>日本画</v>
          </cell>
          <cell r="D5198" t="str">
            <v>泉南市男里</v>
          </cell>
          <cell r="E5198">
            <v>76</v>
          </cell>
        </row>
        <row r="5199">
          <cell r="A5199" t="str">
            <v>R6</v>
          </cell>
          <cell r="B5199" t="str">
            <v>日本画</v>
          </cell>
          <cell r="D5199" t="str">
            <v>泉大津市春日町</v>
          </cell>
          <cell r="E5199">
            <v>80</v>
          </cell>
        </row>
        <row r="5200">
          <cell r="A5200" t="str">
            <v>R6</v>
          </cell>
          <cell r="B5200" t="str">
            <v>日本画</v>
          </cell>
          <cell r="D5200" t="str">
            <v>岸和田市磯上町</v>
          </cell>
          <cell r="E5200">
            <v>77</v>
          </cell>
        </row>
        <row r="5201">
          <cell r="A5201" t="str">
            <v>R6</v>
          </cell>
          <cell r="B5201" t="str">
            <v>日本画</v>
          </cell>
          <cell r="D5201" t="str">
            <v>岸和田市小松里町</v>
          </cell>
          <cell r="E5201">
            <v>82</v>
          </cell>
        </row>
        <row r="5202">
          <cell r="A5202" t="str">
            <v>R6</v>
          </cell>
          <cell r="B5202" t="str">
            <v>日本画</v>
          </cell>
          <cell r="D5202" t="str">
            <v>河内長野市西之山町</v>
          </cell>
          <cell r="E5202">
            <v>36</v>
          </cell>
        </row>
        <row r="5203">
          <cell r="A5203" t="str">
            <v>R6</v>
          </cell>
          <cell r="B5203" t="str">
            <v>日本画</v>
          </cell>
          <cell r="D5203" t="str">
            <v>阪南市光陽台</v>
          </cell>
          <cell r="E5203">
            <v>74</v>
          </cell>
        </row>
        <row r="5204">
          <cell r="A5204" t="str">
            <v>R6</v>
          </cell>
          <cell r="B5204" t="str">
            <v>日本画</v>
          </cell>
          <cell r="D5204" t="str">
            <v>泉南郡熊取町山の手台</v>
          </cell>
          <cell r="E5204">
            <v>82</v>
          </cell>
        </row>
        <row r="5205">
          <cell r="A5205" t="str">
            <v>R6</v>
          </cell>
          <cell r="B5205" t="str">
            <v>日本画</v>
          </cell>
          <cell r="D5205" t="str">
            <v>岸和田市天神山町</v>
          </cell>
          <cell r="E5205">
            <v>73</v>
          </cell>
        </row>
        <row r="5206">
          <cell r="A5206" t="str">
            <v>R6</v>
          </cell>
          <cell r="B5206" t="str">
            <v>日本画</v>
          </cell>
          <cell r="D5206" t="str">
            <v>岸和田市野田町</v>
          </cell>
          <cell r="E5206">
            <v>79</v>
          </cell>
        </row>
        <row r="5207">
          <cell r="A5207" t="str">
            <v>R6</v>
          </cell>
          <cell r="B5207" t="str">
            <v>日本画</v>
          </cell>
          <cell r="D5207" t="str">
            <v>泉北郡忠岡町忠岡東</v>
          </cell>
          <cell r="E5207">
            <v>55</v>
          </cell>
        </row>
        <row r="5208">
          <cell r="A5208" t="str">
            <v>R6</v>
          </cell>
          <cell r="B5208" t="str">
            <v>日本画</v>
          </cell>
          <cell r="D5208" t="str">
            <v>岸和田市中井町</v>
          </cell>
          <cell r="E5208">
            <v>68</v>
          </cell>
        </row>
        <row r="5209">
          <cell r="A5209" t="str">
            <v>R7</v>
          </cell>
          <cell r="B5209" t="str">
            <v>洋画</v>
          </cell>
          <cell r="D5209" t="str">
            <v>兵庫県川西市緑台</v>
          </cell>
          <cell r="E5209">
            <v>84</v>
          </cell>
        </row>
        <row r="5210">
          <cell r="A5210" t="str">
            <v>R7</v>
          </cell>
          <cell r="B5210" t="str">
            <v>洋画</v>
          </cell>
          <cell r="D5210" t="str">
            <v>岸和田市下野町</v>
          </cell>
          <cell r="E5210">
            <v>73</v>
          </cell>
        </row>
        <row r="5211">
          <cell r="A5211" t="str">
            <v>R7</v>
          </cell>
          <cell r="B5211" t="str">
            <v>洋画</v>
          </cell>
          <cell r="D5211" t="str">
            <v>岸和田市春木大小路町</v>
          </cell>
          <cell r="E5211">
            <v>81</v>
          </cell>
        </row>
        <row r="5212">
          <cell r="A5212" t="str">
            <v>R7</v>
          </cell>
          <cell r="B5212" t="str">
            <v>洋画</v>
          </cell>
          <cell r="D5212" t="str">
            <v>泉佐野市市場東</v>
          </cell>
          <cell r="E5212">
            <v>77</v>
          </cell>
        </row>
        <row r="5213">
          <cell r="A5213" t="str">
            <v>R7</v>
          </cell>
          <cell r="B5213" t="str">
            <v>洋画</v>
          </cell>
          <cell r="D5213" t="str">
            <v>岸和田市磯上町</v>
          </cell>
          <cell r="E5213">
            <v>77</v>
          </cell>
        </row>
        <row r="5214">
          <cell r="A5214" t="str">
            <v>R7</v>
          </cell>
          <cell r="B5214" t="str">
            <v>洋画</v>
          </cell>
          <cell r="D5214" t="str">
            <v>岸和田市上野町東</v>
          </cell>
          <cell r="E5214">
            <v>74</v>
          </cell>
        </row>
        <row r="5215">
          <cell r="A5215" t="str">
            <v>R7</v>
          </cell>
          <cell r="B5215" t="str">
            <v>洋画</v>
          </cell>
          <cell r="D5215" t="str">
            <v>泉大津市森町</v>
          </cell>
          <cell r="E5215">
            <v>85</v>
          </cell>
        </row>
        <row r="5216">
          <cell r="A5216" t="str">
            <v>R7</v>
          </cell>
          <cell r="B5216" t="str">
            <v>洋画</v>
          </cell>
          <cell r="D5216" t="str">
            <v>泉大津市曽根町</v>
          </cell>
          <cell r="E5216">
            <v>71</v>
          </cell>
        </row>
        <row r="5217">
          <cell r="A5217" t="str">
            <v>R7</v>
          </cell>
          <cell r="B5217" t="str">
            <v>洋画</v>
          </cell>
          <cell r="D5217" t="str">
            <v>泉北郡忠岡町高月北</v>
          </cell>
          <cell r="E5217">
            <v>79</v>
          </cell>
        </row>
        <row r="5218">
          <cell r="A5218" t="str">
            <v>R7</v>
          </cell>
          <cell r="B5218" t="str">
            <v>洋画</v>
          </cell>
          <cell r="D5218" t="str">
            <v>岸和田市土生町</v>
          </cell>
          <cell r="E5218">
            <v>69</v>
          </cell>
        </row>
        <row r="5219">
          <cell r="A5219" t="str">
            <v>R7</v>
          </cell>
          <cell r="B5219" t="str">
            <v>洋画</v>
          </cell>
          <cell r="D5219" t="str">
            <v>岸和田市上野町東</v>
          </cell>
          <cell r="E5219">
            <v>76</v>
          </cell>
        </row>
        <row r="5220">
          <cell r="A5220" t="str">
            <v>R7</v>
          </cell>
          <cell r="B5220" t="str">
            <v>洋画</v>
          </cell>
          <cell r="D5220" t="str">
            <v>岸和田市稲葉町</v>
          </cell>
          <cell r="E5220">
            <v>72</v>
          </cell>
        </row>
        <row r="5221">
          <cell r="A5221" t="str">
            <v>R7</v>
          </cell>
          <cell r="B5221" t="str">
            <v>洋画</v>
          </cell>
          <cell r="D5221" t="str">
            <v>泉北郡忠岡町忠岡中</v>
          </cell>
          <cell r="E5221">
            <v>83</v>
          </cell>
        </row>
        <row r="5222">
          <cell r="A5222" t="str">
            <v>R7</v>
          </cell>
          <cell r="B5222" t="str">
            <v>洋画</v>
          </cell>
          <cell r="D5222" t="str">
            <v>泉南郡岬町深日</v>
          </cell>
          <cell r="E5222">
            <v>75</v>
          </cell>
        </row>
        <row r="5223">
          <cell r="A5223" t="str">
            <v>R7</v>
          </cell>
          <cell r="B5223" t="str">
            <v>洋画</v>
          </cell>
          <cell r="D5223" t="str">
            <v>岸和田市門前町</v>
          </cell>
          <cell r="E5223">
            <v>84</v>
          </cell>
        </row>
        <row r="5224">
          <cell r="A5224" t="str">
            <v>R7</v>
          </cell>
          <cell r="B5224" t="str">
            <v>洋画</v>
          </cell>
          <cell r="D5224" t="str">
            <v>和泉市上町</v>
          </cell>
          <cell r="E5224">
            <v>82</v>
          </cell>
        </row>
        <row r="5225">
          <cell r="A5225" t="str">
            <v>R7</v>
          </cell>
          <cell r="B5225" t="str">
            <v>洋画</v>
          </cell>
          <cell r="D5225" t="str">
            <v>岸和田市河合町</v>
          </cell>
          <cell r="E5225">
            <v>79</v>
          </cell>
        </row>
        <row r="5226">
          <cell r="A5226" t="str">
            <v>R7</v>
          </cell>
          <cell r="B5226" t="str">
            <v>洋画</v>
          </cell>
          <cell r="D5226" t="str">
            <v>堺市中区深井清水町</v>
          </cell>
          <cell r="E5226">
            <v>82</v>
          </cell>
        </row>
        <row r="5227">
          <cell r="A5227" t="str">
            <v>R7</v>
          </cell>
          <cell r="B5227" t="str">
            <v>洋画</v>
          </cell>
          <cell r="D5227" t="str">
            <v>岸和田市池尻町</v>
          </cell>
          <cell r="E5227">
            <v>76</v>
          </cell>
        </row>
        <row r="5228">
          <cell r="A5228" t="str">
            <v>R7</v>
          </cell>
          <cell r="B5228" t="str">
            <v>洋画</v>
          </cell>
          <cell r="D5228" t="str">
            <v>和泉市上町</v>
          </cell>
          <cell r="E5228">
            <v>83</v>
          </cell>
        </row>
        <row r="5229">
          <cell r="A5229" t="str">
            <v>R7</v>
          </cell>
          <cell r="B5229" t="str">
            <v>洋画</v>
          </cell>
          <cell r="D5229" t="str">
            <v>岸和田市山直中町</v>
          </cell>
          <cell r="E5229">
            <v>64</v>
          </cell>
        </row>
        <row r="5230">
          <cell r="A5230" t="str">
            <v>R7</v>
          </cell>
          <cell r="B5230" t="str">
            <v>洋画</v>
          </cell>
          <cell r="D5230" t="str">
            <v>泉佐野市羽倉崎</v>
          </cell>
          <cell r="E5230">
            <v>69</v>
          </cell>
        </row>
        <row r="5231">
          <cell r="A5231" t="str">
            <v>R7</v>
          </cell>
          <cell r="B5231" t="str">
            <v>洋画</v>
          </cell>
          <cell r="D5231" t="str">
            <v>岸和田市池尻町</v>
          </cell>
          <cell r="E5231">
            <v>75</v>
          </cell>
        </row>
        <row r="5232">
          <cell r="A5232" t="str">
            <v>R7</v>
          </cell>
          <cell r="B5232" t="str">
            <v>洋画</v>
          </cell>
          <cell r="D5232" t="str">
            <v>岸和田市尾生町</v>
          </cell>
          <cell r="E5232">
            <v>77</v>
          </cell>
        </row>
        <row r="5233">
          <cell r="A5233" t="str">
            <v>R7</v>
          </cell>
          <cell r="B5233" t="str">
            <v>洋画</v>
          </cell>
          <cell r="D5233" t="str">
            <v>岸和田市土生滝町</v>
          </cell>
          <cell r="E5233">
            <v>70</v>
          </cell>
        </row>
        <row r="5234">
          <cell r="A5234" t="str">
            <v>R7</v>
          </cell>
          <cell r="B5234" t="str">
            <v>洋画</v>
          </cell>
          <cell r="D5234" t="str">
            <v>阪南市光陽台</v>
          </cell>
          <cell r="E5234">
            <v>78</v>
          </cell>
        </row>
        <row r="5235">
          <cell r="A5235" t="str">
            <v>R7</v>
          </cell>
          <cell r="B5235" t="str">
            <v>洋画</v>
          </cell>
          <cell r="D5235" t="str">
            <v>貝塚市堤</v>
          </cell>
          <cell r="E5235">
            <v>69</v>
          </cell>
        </row>
        <row r="5236">
          <cell r="A5236" t="str">
            <v>R7</v>
          </cell>
          <cell r="B5236" t="str">
            <v>洋画</v>
          </cell>
          <cell r="D5236" t="str">
            <v>阪南市光陽台</v>
          </cell>
          <cell r="E5236">
            <v>71</v>
          </cell>
        </row>
        <row r="5237">
          <cell r="A5237" t="str">
            <v>R7</v>
          </cell>
          <cell r="B5237" t="str">
            <v>洋画</v>
          </cell>
          <cell r="D5237" t="str">
            <v>岸和田市加守町</v>
          </cell>
          <cell r="E5237">
            <v>88</v>
          </cell>
        </row>
        <row r="5238">
          <cell r="A5238" t="str">
            <v>R7</v>
          </cell>
          <cell r="B5238" t="str">
            <v>洋画</v>
          </cell>
          <cell r="D5238" t="str">
            <v>和泉市和気町</v>
          </cell>
          <cell r="E5238">
            <v>73</v>
          </cell>
        </row>
        <row r="5239">
          <cell r="A5239" t="str">
            <v>R7</v>
          </cell>
          <cell r="B5239" t="str">
            <v>洋画</v>
          </cell>
          <cell r="D5239" t="str">
            <v>岸和田市岡山町</v>
          </cell>
          <cell r="E5239">
            <v>70</v>
          </cell>
        </row>
        <row r="5240">
          <cell r="A5240" t="str">
            <v>R7</v>
          </cell>
          <cell r="B5240" t="str">
            <v>洋画</v>
          </cell>
          <cell r="D5240" t="str">
            <v>泉北郡忠岡町忠岡東</v>
          </cell>
          <cell r="E5240">
            <v>82</v>
          </cell>
        </row>
        <row r="5241">
          <cell r="A5241" t="str">
            <v>R7</v>
          </cell>
          <cell r="B5241" t="str">
            <v>洋画</v>
          </cell>
          <cell r="D5241" t="str">
            <v>泉大津市板原町</v>
          </cell>
          <cell r="E5241">
            <v>69</v>
          </cell>
        </row>
        <row r="5242">
          <cell r="A5242" t="str">
            <v>R7</v>
          </cell>
          <cell r="B5242" t="str">
            <v>洋画</v>
          </cell>
          <cell r="D5242" t="str">
            <v>和泉市池上町</v>
          </cell>
          <cell r="E5242">
            <v>72</v>
          </cell>
        </row>
        <row r="5243">
          <cell r="A5243" t="str">
            <v>R7</v>
          </cell>
          <cell r="B5243" t="str">
            <v>洋画</v>
          </cell>
          <cell r="D5243" t="str">
            <v>泉南郡熊取町小垣内</v>
          </cell>
          <cell r="E5243">
            <v>72</v>
          </cell>
        </row>
        <row r="5244">
          <cell r="A5244" t="str">
            <v>R7</v>
          </cell>
          <cell r="B5244" t="str">
            <v>洋画</v>
          </cell>
          <cell r="D5244" t="str">
            <v>泉大津市河原町</v>
          </cell>
          <cell r="E5244">
            <v>77</v>
          </cell>
        </row>
        <row r="5245">
          <cell r="A5245" t="str">
            <v>R7</v>
          </cell>
          <cell r="B5245" t="str">
            <v>洋画</v>
          </cell>
          <cell r="D5245" t="str">
            <v>岸和田市上松町</v>
          </cell>
          <cell r="E5245">
            <v>74</v>
          </cell>
        </row>
        <row r="5246">
          <cell r="A5246" t="str">
            <v>R7</v>
          </cell>
          <cell r="B5246" t="str">
            <v>洋画</v>
          </cell>
          <cell r="D5246" t="str">
            <v>岸和田市春木旭町</v>
          </cell>
          <cell r="E5246">
            <v>76</v>
          </cell>
        </row>
        <row r="5247">
          <cell r="A5247" t="str">
            <v>R7</v>
          </cell>
          <cell r="B5247" t="str">
            <v>洋画</v>
          </cell>
          <cell r="D5247" t="str">
            <v>和泉市伯太町</v>
          </cell>
          <cell r="E5247">
            <v>76</v>
          </cell>
        </row>
        <row r="5248">
          <cell r="A5248" t="str">
            <v>R7</v>
          </cell>
          <cell r="B5248" t="str">
            <v>洋画</v>
          </cell>
          <cell r="D5248" t="str">
            <v>堺市北区新金岡町</v>
          </cell>
          <cell r="E5248">
            <v>74</v>
          </cell>
        </row>
        <row r="5249">
          <cell r="A5249" t="str">
            <v>R7</v>
          </cell>
          <cell r="B5249" t="str">
            <v>洋画</v>
          </cell>
          <cell r="D5249" t="str">
            <v>岸和田市大沢町</v>
          </cell>
          <cell r="E5249">
            <v>46</v>
          </cell>
        </row>
        <row r="5250">
          <cell r="A5250" t="str">
            <v>R7</v>
          </cell>
          <cell r="B5250" t="str">
            <v>洋画</v>
          </cell>
          <cell r="D5250" t="str">
            <v>和泉市唐国町</v>
          </cell>
          <cell r="E5250">
            <v>85</v>
          </cell>
        </row>
        <row r="5251">
          <cell r="A5251" t="str">
            <v>R7</v>
          </cell>
          <cell r="B5251" t="str">
            <v>洋画</v>
          </cell>
          <cell r="D5251" t="str">
            <v>富田林市本町</v>
          </cell>
          <cell r="E5251">
            <v>83</v>
          </cell>
        </row>
        <row r="5252">
          <cell r="A5252" t="str">
            <v>R7</v>
          </cell>
          <cell r="B5252" t="str">
            <v>洋画</v>
          </cell>
          <cell r="D5252" t="str">
            <v>岸和田市下野町</v>
          </cell>
          <cell r="E5252">
            <v>73</v>
          </cell>
        </row>
        <row r="5253">
          <cell r="A5253" t="str">
            <v>R7</v>
          </cell>
          <cell r="B5253" t="str">
            <v>洋画</v>
          </cell>
          <cell r="D5253" t="str">
            <v>岸和田市藤井町</v>
          </cell>
          <cell r="E5253">
            <v>71</v>
          </cell>
        </row>
        <row r="5254">
          <cell r="A5254" t="str">
            <v>R7</v>
          </cell>
          <cell r="B5254" t="str">
            <v>洋画</v>
          </cell>
          <cell r="D5254" t="str">
            <v>岸和田市下野町</v>
          </cell>
          <cell r="E5254">
            <v>90</v>
          </cell>
        </row>
        <row r="5255">
          <cell r="A5255" t="str">
            <v>R7</v>
          </cell>
          <cell r="B5255" t="str">
            <v>洋画</v>
          </cell>
          <cell r="D5255" t="str">
            <v>岸和田市沼町</v>
          </cell>
          <cell r="E5255">
            <v>68</v>
          </cell>
        </row>
        <row r="5256">
          <cell r="A5256" t="str">
            <v>R7</v>
          </cell>
          <cell r="B5256" t="str">
            <v>洋画</v>
          </cell>
          <cell r="D5256" t="str">
            <v>和泉市伏屋町</v>
          </cell>
          <cell r="E5256">
            <v>51</v>
          </cell>
        </row>
        <row r="5257">
          <cell r="A5257" t="str">
            <v>R7</v>
          </cell>
          <cell r="B5257" t="str">
            <v>洋画</v>
          </cell>
          <cell r="D5257" t="str">
            <v>岸和田市天神山町</v>
          </cell>
          <cell r="E5257">
            <v>80</v>
          </cell>
        </row>
        <row r="5258">
          <cell r="A5258" t="str">
            <v>R7</v>
          </cell>
          <cell r="B5258" t="str">
            <v>洋画</v>
          </cell>
          <cell r="D5258" t="str">
            <v>貝塚市石才</v>
          </cell>
          <cell r="E5258">
            <v>76</v>
          </cell>
        </row>
        <row r="5259">
          <cell r="A5259" t="str">
            <v>R7</v>
          </cell>
          <cell r="B5259" t="str">
            <v>洋画</v>
          </cell>
          <cell r="D5259" t="str">
            <v>阪南市桃の木台</v>
          </cell>
          <cell r="E5259">
            <v>75</v>
          </cell>
        </row>
        <row r="5260">
          <cell r="A5260" t="str">
            <v>R7</v>
          </cell>
          <cell r="B5260" t="str">
            <v>洋画</v>
          </cell>
          <cell r="D5260" t="str">
            <v>東大阪市加納</v>
          </cell>
          <cell r="E5260">
            <v>69</v>
          </cell>
        </row>
        <row r="5261">
          <cell r="A5261" t="str">
            <v>R7</v>
          </cell>
          <cell r="B5261" t="str">
            <v>洋画</v>
          </cell>
          <cell r="D5261" t="str">
            <v>岸和田市春木本町</v>
          </cell>
          <cell r="E5261">
            <v>77</v>
          </cell>
        </row>
        <row r="5262">
          <cell r="A5262" t="str">
            <v>R7</v>
          </cell>
          <cell r="B5262" t="str">
            <v>洋画</v>
          </cell>
          <cell r="D5262" t="str">
            <v>岸和田市下松町</v>
          </cell>
          <cell r="E5262">
            <v>48</v>
          </cell>
        </row>
        <row r="5263">
          <cell r="A5263" t="str">
            <v>R7</v>
          </cell>
          <cell r="B5263" t="str">
            <v>洋画</v>
          </cell>
          <cell r="D5263" t="str">
            <v>泉南市信達市場</v>
          </cell>
          <cell r="E5263">
            <v>76</v>
          </cell>
        </row>
        <row r="5264">
          <cell r="A5264" t="str">
            <v>R7</v>
          </cell>
          <cell r="B5264" t="str">
            <v>洋画</v>
          </cell>
          <cell r="D5264" t="str">
            <v>岸和田市岡山町</v>
          </cell>
          <cell r="E5264">
            <v>74</v>
          </cell>
        </row>
        <row r="5265">
          <cell r="A5265" t="str">
            <v>R7</v>
          </cell>
          <cell r="B5265" t="str">
            <v>洋画</v>
          </cell>
          <cell r="D5265" t="str">
            <v>貝塚市水間</v>
          </cell>
          <cell r="E5265">
            <v>70</v>
          </cell>
        </row>
        <row r="5266">
          <cell r="A5266" t="str">
            <v>R7</v>
          </cell>
          <cell r="B5266" t="str">
            <v>洋画</v>
          </cell>
          <cell r="D5266" t="str">
            <v>和泉市富秋町</v>
          </cell>
          <cell r="E5266">
            <v>71</v>
          </cell>
        </row>
        <row r="5267">
          <cell r="A5267" t="str">
            <v>R7</v>
          </cell>
          <cell r="B5267" t="str">
            <v>洋画</v>
          </cell>
          <cell r="D5267" t="str">
            <v>岸和田市春木旭町</v>
          </cell>
          <cell r="E5267">
            <v>71</v>
          </cell>
        </row>
        <row r="5268">
          <cell r="A5268" t="str">
            <v>R7</v>
          </cell>
          <cell r="B5268" t="str">
            <v>洋画</v>
          </cell>
          <cell r="D5268" t="str">
            <v>和泉市光明台</v>
          </cell>
          <cell r="E5268">
            <v>83</v>
          </cell>
        </row>
        <row r="5269">
          <cell r="A5269" t="str">
            <v>R7</v>
          </cell>
          <cell r="B5269" t="str">
            <v>洋画</v>
          </cell>
          <cell r="D5269" t="str">
            <v>岸和田市東ヶ丘町</v>
          </cell>
          <cell r="E5269">
            <v>74</v>
          </cell>
        </row>
        <row r="5270">
          <cell r="A5270" t="str">
            <v>R7</v>
          </cell>
          <cell r="B5270" t="str">
            <v>洋画</v>
          </cell>
          <cell r="D5270" t="str">
            <v>和泉市いぶき野</v>
          </cell>
          <cell r="E5270">
            <v>80</v>
          </cell>
        </row>
        <row r="5271">
          <cell r="A5271" t="str">
            <v>R7</v>
          </cell>
          <cell r="B5271" t="str">
            <v>洋画</v>
          </cell>
          <cell r="D5271" t="str">
            <v>堺市西区浜寺南町</v>
          </cell>
          <cell r="E5271">
            <v>70</v>
          </cell>
        </row>
        <row r="5272">
          <cell r="A5272" t="str">
            <v>R7</v>
          </cell>
          <cell r="B5272" t="str">
            <v>洋画</v>
          </cell>
          <cell r="D5272" t="str">
            <v>岸和田市額原町</v>
          </cell>
          <cell r="E5272">
            <v>74</v>
          </cell>
        </row>
        <row r="5273">
          <cell r="A5273" t="str">
            <v>R7</v>
          </cell>
          <cell r="B5273" t="str">
            <v>洋画</v>
          </cell>
          <cell r="D5273" t="str">
            <v>阪南市緑ヶ丘</v>
          </cell>
          <cell r="E5273">
            <v>68</v>
          </cell>
        </row>
        <row r="5274">
          <cell r="A5274" t="str">
            <v>R7</v>
          </cell>
          <cell r="B5274" t="str">
            <v>洋画</v>
          </cell>
          <cell r="D5274" t="str">
            <v>岸和田市三田町</v>
          </cell>
          <cell r="E5274">
            <v>71</v>
          </cell>
        </row>
        <row r="5275">
          <cell r="A5275" t="str">
            <v>R7</v>
          </cell>
          <cell r="B5275" t="str">
            <v>洋画</v>
          </cell>
          <cell r="D5275" t="str">
            <v>岸和田市岸の丘町</v>
          </cell>
          <cell r="E5275">
            <v>74</v>
          </cell>
        </row>
        <row r="5276">
          <cell r="A5276" t="str">
            <v>R7</v>
          </cell>
          <cell r="B5276" t="str">
            <v>洋画</v>
          </cell>
          <cell r="D5276" t="str">
            <v>岸和田市尾生町</v>
          </cell>
          <cell r="E5276">
            <v>80</v>
          </cell>
        </row>
        <row r="5277">
          <cell r="A5277" t="str">
            <v>R7</v>
          </cell>
          <cell r="B5277" t="str">
            <v>洋画</v>
          </cell>
          <cell r="D5277" t="str">
            <v>富田林市美山台</v>
          </cell>
          <cell r="E5277">
            <v>71</v>
          </cell>
        </row>
        <row r="5278">
          <cell r="A5278" t="str">
            <v>R7</v>
          </cell>
          <cell r="B5278" t="str">
            <v>洋画</v>
          </cell>
          <cell r="D5278" t="str">
            <v>富田林市楠町</v>
          </cell>
          <cell r="E5278">
            <v>74</v>
          </cell>
        </row>
        <row r="5279">
          <cell r="A5279" t="str">
            <v>R7</v>
          </cell>
          <cell r="B5279" t="str">
            <v>洋画</v>
          </cell>
          <cell r="D5279" t="str">
            <v>和泉市小田町</v>
          </cell>
          <cell r="E5279">
            <v>72</v>
          </cell>
        </row>
        <row r="5280">
          <cell r="A5280" t="str">
            <v>R7</v>
          </cell>
          <cell r="B5280" t="str">
            <v>洋画</v>
          </cell>
          <cell r="D5280" t="str">
            <v>貝塚市堀</v>
          </cell>
          <cell r="E5280">
            <v>82</v>
          </cell>
        </row>
        <row r="5281">
          <cell r="A5281" t="str">
            <v>R7</v>
          </cell>
          <cell r="B5281" t="str">
            <v>洋画</v>
          </cell>
          <cell r="D5281" t="str">
            <v>羽曳野市碓井</v>
          </cell>
          <cell r="E5281">
            <v>78</v>
          </cell>
        </row>
        <row r="5282">
          <cell r="A5282" t="str">
            <v>R7</v>
          </cell>
          <cell r="B5282" t="str">
            <v>洋画</v>
          </cell>
          <cell r="D5282" t="str">
            <v>岸和田市岡山町</v>
          </cell>
          <cell r="E5282">
            <v>61</v>
          </cell>
        </row>
        <row r="5283">
          <cell r="A5283" t="str">
            <v>R7</v>
          </cell>
          <cell r="B5283" t="str">
            <v>写真</v>
          </cell>
          <cell r="D5283" t="str">
            <v>貝塚市東山</v>
          </cell>
          <cell r="E5283">
            <v>43</v>
          </cell>
        </row>
        <row r="5284">
          <cell r="A5284" t="str">
            <v>R7</v>
          </cell>
          <cell r="B5284" t="str">
            <v>写真</v>
          </cell>
          <cell r="D5284" t="str">
            <v>岸和田市土生町</v>
          </cell>
          <cell r="E5284">
            <v>85</v>
          </cell>
        </row>
        <row r="5285">
          <cell r="A5285" t="str">
            <v>R7</v>
          </cell>
          <cell r="B5285" t="str">
            <v>写真</v>
          </cell>
          <cell r="D5285" t="str">
            <v>和泉市伏屋町</v>
          </cell>
          <cell r="E5285">
            <v>76</v>
          </cell>
        </row>
        <row r="5286">
          <cell r="A5286" t="str">
            <v>R7</v>
          </cell>
          <cell r="B5286" t="str">
            <v>写真</v>
          </cell>
          <cell r="D5286" t="str">
            <v>岸和田市土生町</v>
          </cell>
          <cell r="E5286">
            <v>78</v>
          </cell>
        </row>
        <row r="5287">
          <cell r="A5287" t="str">
            <v>R7</v>
          </cell>
          <cell r="B5287" t="str">
            <v>写真</v>
          </cell>
          <cell r="D5287" t="str">
            <v>阪南市光陽台</v>
          </cell>
          <cell r="E5287">
            <v>85</v>
          </cell>
        </row>
        <row r="5288">
          <cell r="A5288" t="str">
            <v>R7</v>
          </cell>
          <cell r="B5288" t="str">
            <v>写真</v>
          </cell>
          <cell r="D5288" t="str">
            <v>泉南郡熊取町青葉台</v>
          </cell>
          <cell r="E5288">
            <v>81</v>
          </cell>
        </row>
        <row r="5289">
          <cell r="A5289" t="str">
            <v>R7</v>
          </cell>
          <cell r="B5289" t="str">
            <v>写真</v>
          </cell>
          <cell r="D5289" t="str">
            <v>泉佐野市日根野</v>
          </cell>
          <cell r="E5289">
            <v>74</v>
          </cell>
        </row>
        <row r="5290">
          <cell r="A5290" t="str">
            <v>R7</v>
          </cell>
          <cell r="B5290" t="str">
            <v>写真</v>
          </cell>
          <cell r="D5290" t="str">
            <v>岸和田市下池田町</v>
          </cell>
          <cell r="E5290">
            <v>63</v>
          </cell>
        </row>
        <row r="5291">
          <cell r="A5291" t="str">
            <v>R7</v>
          </cell>
          <cell r="B5291" t="str">
            <v>写真</v>
          </cell>
          <cell r="D5291" t="str">
            <v>岸和田市下池田町</v>
          </cell>
          <cell r="E5291">
            <v>60</v>
          </cell>
        </row>
        <row r="5292">
          <cell r="A5292" t="str">
            <v>R7</v>
          </cell>
          <cell r="B5292" t="str">
            <v>写真</v>
          </cell>
          <cell r="D5292" t="str">
            <v>和泉市鶴山台</v>
          </cell>
          <cell r="E5292">
            <v>78</v>
          </cell>
        </row>
        <row r="5293">
          <cell r="A5293" t="str">
            <v>R7</v>
          </cell>
          <cell r="B5293" t="str">
            <v>写真</v>
          </cell>
          <cell r="D5293" t="str">
            <v>泉佐野市東佐野台</v>
          </cell>
          <cell r="E5293">
            <v>75</v>
          </cell>
        </row>
        <row r="5294">
          <cell r="A5294" t="str">
            <v>R7</v>
          </cell>
          <cell r="B5294" t="str">
            <v>写真</v>
          </cell>
          <cell r="D5294" t="str">
            <v>岸和田市南上町</v>
          </cell>
          <cell r="E5294">
            <v>77</v>
          </cell>
        </row>
        <row r="5295">
          <cell r="A5295" t="str">
            <v>R7</v>
          </cell>
          <cell r="B5295" t="str">
            <v>写真</v>
          </cell>
          <cell r="D5295" t="str">
            <v>泉佐野市鶴原</v>
          </cell>
          <cell r="E5295">
            <v>80</v>
          </cell>
        </row>
        <row r="5296">
          <cell r="A5296" t="str">
            <v>R7</v>
          </cell>
          <cell r="B5296" t="str">
            <v>写真</v>
          </cell>
          <cell r="D5296" t="str">
            <v>泉佐野市鶴原</v>
          </cell>
          <cell r="E5296">
            <v>82</v>
          </cell>
        </row>
        <row r="5297">
          <cell r="A5297" t="str">
            <v>R7</v>
          </cell>
          <cell r="B5297" t="str">
            <v>写真</v>
          </cell>
          <cell r="D5297" t="str">
            <v>岸和田市東大路町</v>
          </cell>
          <cell r="E5297">
            <v>76</v>
          </cell>
        </row>
        <row r="5298">
          <cell r="A5298" t="str">
            <v>R7</v>
          </cell>
          <cell r="B5298" t="str">
            <v>写真</v>
          </cell>
          <cell r="D5298" t="str">
            <v>岸和田市上松町</v>
          </cell>
          <cell r="E5298">
            <v>81</v>
          </cell>
        </row>
        <row r="5299">
          <cell r="A5299" t="str">
            <v>R7</v>
          </cell>
          <cell r="B5299" t="str">
            <v>写真</v>
          </cell>
          <cell r="D5299" t="str">
            <v>堺市西区上野芝町</v>
          </cell>
          <cell r="E5299">
            <v>64</v>
          </cell>
        </row>
        <row r="5300">
          <cell r="A5300" t="str">
            <v>R7</v>
          </cell>
          <cell r="B5300" t="str">
            <v>写真</v>
          </cell>
          <cell r="D5300" t="str">
            <v>堺市南区桃山台</v>
          </cell>
          <cell r="E5300">
            <v>78</v>
          </cell>
        </row>
        <row r="5301">
          <cell r="A5301" t="str">
            <v>R7</v>
          </cell>
          <cell r="B5301" t="str">
            <v>写真</v>
          </cell>
          <cell r="D5301" t="str">
            <v>堺市南区城山台</v>
          </cell>
          <cell r="E5301">
            <v>74</v>
          </cell>
        </row>
        <row r="5302">
          <cell r="A5302" t="str">
            <v>R7</v>
          </cell>
          <cell r="B5302" t="str">
            <v>写真</v>
          </cell>
          <cell r="D5302" t="str">
            <v>堺市南区御池台</v>
          </cell>
          <cell r="E5302">
            <v>80</v>
          </cell>
        </row>
        <row r="5303">
          <cell r="A5303" t="str">
            <v>R7</v>
          </cell>
          <cell r="B5303" t="str">
            <v>写真</v>
          </cell>
          <cell r="D5303" t="str">
            <v>大阪市北区天満</v>
          </cell>
          <cell r="E5303">
            <v>54</v>
          </cell>
        </row>
        <row r="5304">
          <cell r="A5304" t="str">
            <v>R7</v>
          </cell>
          <cell r="B5304" t="str">
            <v>写真</v>
          </cell>
          <cell r="D5304" t="str">
            <v>泉南郡熊取町自由が丘</v>
          </cell>
          <cell r="E5304">
            <v>77</v>
          </cell>
        </row>
        <row r="5305">
          <cell r="A5305" t="str">
            <v>R7</v>
          </cell>
          <cell r="B5305" t="str">
            <v>写真</v>
          </cell>
          <cell r="D5305" t="str">
            <v>堺市堺区高須町</v>
          </cell>
          <cell r="E5305">
            <v>85</v>
          </cell>
        </row>
        <row r="5306">
          <cell r="A5306" t="str">
            <v>R7</v>
          </cell>
          <cell r="B5306" t="str">
            <v>写真</v>
          </cell>
          <cell r="D5306" t="str">
            <v>貝塚市王子</v>
          </cell>
          <cell r="E5306">
            <v>77</v>
          </cell>
        </row>
        <row r="5307">
          <cell r="A5307" t="str">
            <v>R7</v>
          </cell>
          <cell r="B5307" t="str">
            <v>写真</v>
          </cell>
          <cell r="D5307" t="str">
            <v>泉南市新家</v>
          </cell>
          <cell r="E5307">
            <v>73</v>
          </cell>
        </row>
        <row r="5308">
          <cell r="A5308" t="str">
            <v>R7</v>
          </cell>
          <cell r="B5308" t="str">
            <v>写真</v>
          </cell>
          <cell r="D5308" t="str">
            <v>泉南郡熊取町長池</v>
          </cell>
          <cell r="E5308">
            <v>85</v>
          </cell>
        </row>
        <row r="5309">
          <cell r="A5309" t="str">
            <v>R7</v>
          </cell>
          <cell r="B5309" t="str">
            <v>写真</v>
          </cell>
          <cell r="D5309" t="str">
            <v>堺市南区庭代台</v>
          </cell>
          <cell r="E5309">
            <v>92</v>
          </cell>
        </row>
        <row r="5310">
          <cell r="A5310" t="str">
            <v>R7</v>
          </cell>
          <cell r="B5310" t="str">
            <v>写真</v>
          </cell>
          <cell r="D5310" t="str">
            <v>堺市南区庭代台</v>
          </cell>
          <cell r="E5310">
            <v>83</v>
          </cell>
        </row>
        <row r="5311">
          <cell r="A5311" t="str">
            <v>R7</v>
          </cell>
          <cell r="B5311" t="str">
            <v>写真</v>
          </cell>
          <cell r="D5311" t="str">
            <v>泉佐野市湊</v>
          </cell>
          <cell r="E5311">
            <v>71</v>
          </cell>
        </row>
        <row r="5312">
          <cell r="A5312" t="str">
            <v>R7</v>
          </cell>
          <cell r="B5312" t="str">
            <v>写真</v>
          </cell>
          <cell r="D5312" t="str">
            <v>泉佐野市高松東</v>
          </cell>
          <cell r="E5312">
            <v>43</v>
          </cell>
        </row>
        <row r="5313">
          <cell r="A5313" t="str">
            <v>R7</v>
          </cell>
          <cell r="B5313" t="str">
            <v>写真</v>
          </cell>
          <cell r="D5313" t="str">
            <v>岸和田市小松里町</v>
          </cell>
          <cell r="E5313">
            <v>75</v>
          </cell>
        </row>
        <row r="5314">
          <cell r="A5314" t="str">
            <v>R7</v>
          </cell>
          <cell r="B5314" t="str">
            <v>写真</v>
          </cell>
          <cell r="D5314" t="str">
            <v>岸和田市吉井町</v>
          </cell>
          <cell r="E5314">
            <v>63</v>
          </cell>
        </row>
        <row r="5315">
          <cell r="A5315" t="str">
            <v>R7</v>
          </cell>
          <cell r="B5315" t="str">
            <v>写真</v>
          </cell>
          <cell r="D5315" t="str">
            <v>泉南郡熊取町希望が丘</v>
          </cell>
          <cell r="E5315">
            <v>80</v>
          </cell>
        </row>
        <row r="5316">
          <cell r="A5316" t="str">
            <v>R7</v>
          </cell>
          <cell r="B5316" t="str">
            <v>写真</v>
          </cell>
          <cell r="D5316" t="str">
            <v>泉南市岡田</v>
          </cell>
          <cell r="E5316">
            <v>75</v>
          </cell>
        </row>
        <row r="5317">
          <cell r="A5317" t="str">
            <v>R7</v>
          </cell>
          <cell r="B5317" t="str">
            <v>写真</v>
          </cell>
          <cell r="D5317" t="str">
            <v>堺市南区桃山台</v>
          </cell>
          <cell r="E5317">
            <v>77</v>
          </cell>
        </row>
        <row r="5318">
          <cell r="A5318" t="str">
            <v>R7</v>
          </cell>
          <cell r="B5318" t="str">
            <v>写真</v>
          </cell>
          <cell r="D5318" t="str">
            <v>岸和田市積川町</v>
          </cell>
          <cell r="E5318">
            <v>77</v>
          </cell>
        </row>
        <row r="5319">
          <cell r="A5319" t="str">
            <v>R7</v>
          </cell>
          <cell r="B5319" t="str">
            <v>写真</v>
          </cell>
          <cell r="D5319" t="str">
            <v>阪南市自然田</v>
          </cell>
          <cell r="E5319">
            <v>79</v>
          </cell>
        </row>
        <row r="5320">
          <cell r="A5320" t="str">
            <v>R7</v>
          </cell>
          <cell r="B5320" t="str">
            <v>写真</v>
          </cell>
          <cell r="D5320" t="str">
            <v>泉南郡熊取町山の手台</v>
          </cell>
          <cell r="E5320">
            <v>77</v>
          </cell>
        </row>
        <row r="5321">
          <cell r="A5321" t="str">
            <v>R7</v>
          </cell>
          <cell r="B5321" t="str">
            <v>写真</v>
          </cell>
          <cell r="D5321" t="str">
            <v>大阪市北区大淀中</v>
          </cell>
          <cell r="E5321">
            <v>90</v>
          </cell>
        </row>
        <row r="5322">
          <cell r="A5322" t="str">
            <v>R7</v>
          </cell>
          <cell r="B5322" t="str">
            <v>写真</v>
          </cell>
          <cell r="D5322" t="str">
            <v>大阪市北区大淀中</v>
          </cell>
          <cell r="E5322">
            <v>78</v>
          </cell>
        </row>
        <row r="5323">
          <cell r="A5323" t="str">
            <v>R7</v>
          </cell>
          <cell r="B5323" t="str">
            <v>写真</v>
          </cell>
          <cell r="D5323" t="str">
            <v>阪南市自然田</v>
          </cell>
          <cell r="E5323">
            <v>80</v>
          </cell>
        </row>
        <row r="5324">
          <cell r="A5324" t="str">
            <v>R7</v>
          </cell>
          <cell r="B5324" t="str">
            <v>写真</v>
          </cell>
          <cell r="D5324" t="str">
            <v>阪南市箱の浦</v>
          </cell>
          <cell r="E5324">
            <v>82</v>
          </cell>
        </row>
        <row r="5325">
          <cell r="A5325" t="str">
            <v>R7</v>
          </cell>
          <cell r="B5325" t="str">
            <v>写真</v>
          </cell>
          <cell r="D5325" t="str">
            <v>岸和田市並松町</v>
          </cell>
          <cell r="E5325">
            <v>75</v>
          </cell>
        </row>
        <row r="5326">
          <cell r="A5326" t="str">
            <v>R7</v>
          </cell>
          <cell r="B5326" t="str">
            <v>写真</v>
          </cell>
          <cell r="D5326" t="str">
            <v>岸和田市岸城町</v>
          </cell>
          <cell r="E5326">
            <v>63</v>
          </cell>
        </row>
        <row r="5327">
          <cell r="A5327" t="str">
            <v>R7</v>
          </cell>
          <cell r="B5327" t="str">
            <v>写真</v>
          </cell>
          <cell r="D5327" t="str">
            <v>岸和田市南上町</v>
          </cell>
          <cell r="E5327">
            <v>65</v>
          </cell>
        </row>
        <row r="5328">
          <cell r="A5328" t="str">
            <v>R7</v>
          </cell>
          <cell r="B5328" t="str">
            <v>写真</v>
          </cell>
          <cell r="D5328" t="str">
            <v>岸和田市磯上町</v>
          </cell>
          <cell r="E5328">
            <v>75</v>
          </cell>
        </row>
        <row r="5329">
          <cell r="A5329" t="str">
            <v>R7</v>
          </cell>
          <cell r="B5329" t="str">
            <v>写真</v>
          </cell>
          <cell r="D5329" t="str">
            <v>貝塚市清児</v>
          </cell>
          <cell r="E5329">
            <v>75</v>
          </cell>
        </row>
        <row r="5330">
          <cell r="A5330" t="str">
            <v>R7</v>
          </cell>
          <cell r="B5330" t="str">
            <v>写真</v>
          </cell>
          <cell r="D5330" t="str">
            <v>岸和田市内畑町</v>
          </cell>
          <cell r="E5330">
            <v>78</v>
          </cell>
        </row>
        <row r="5331">
          <cell r="A5331" t="str">
            <v>R7</v>
          </cell>
          <cell r="B5331" t="str">
            <v>写真</v>
          </cell>
          <cell r="D5331" t="str">
            <v>貝塚市小瀬</v>
          </cell>
          <cell r="E5331">
            <v>72</v>
          </cell>
        </row>
        <row r="5332">
          <cell r="A5332" t="str">
            <v>R7</v>
          </cell>
          <cell r="B5332" t="str">
            <v>写真</v>
          </cell>
          <cell r="D5332" t="str">
            <v>貝塚市小瀬</v>
          </cell>
          <cell r="E5332">
            <v>77</v>
          </cell>
        </row>
        <row r="5333">
          <cell r="A5333" t="str">
            <v>R7</v>
          </cell>
          <cell r="B5333" t="str">
            <v>写真</v>
          </cell>
          <cell r="D5333" t="str">
            <v>岸和田市作才町</v>
          </cell>
          <cell r="E5333">
            <v>72</v>
          </cell>
        </row>
        <row r="5334">
          <cell r="A5334" t="str">
            <v>R7</v>
          </cell>
          <cell r="B5334" t="str">
            <v>写真</v>
          </cell>
          <cell r="D5334" t="str">
            <v>岸和田市加守町</v>
          </cell>
          <cell r="E5334">
            <v>57</v>
          </cell>
        </row>
        <row r="5335">
          <cell r="A5335" t="str">
            <v>R7</v>
          </cell>
          <cell r="B5335" t="str">
            <v>写真</v>
          </cell>
          <cell r="D5335" t="str">
            <v>和泉市室堂町</v>
          </cell>
          <cell r="E5335">
            <v>57</v>
          </cell>
        </row>
        <row r="5336">
          <cell r="A5336" t="str">
            <v>R7</v>
          </cell>
          <cell r="B5336" t="str">
            <v>写真</v>
          </cell>
          <cell r="D5336" t="str">
            <v>和歌山県和歌山市野崎</v>
          </cell>
          <cell r="E5336">
            <v>83</v>
          </cell>
        </row>
        <row r="5337">
          <cell r="A5337" t="str">
            <v>R7</v>
          </cell>
          <cell r="B5337" t="str">
            <v>写真</v>
          </cell>
          <cell r="D5337" t="str">
            <v>岸和田市上松町</v>
          </cell>
          <cell r="E5337">
            <v>81</v>
          </cell>
        </row>
        <row r="5338">
          <cell r="A5338" t="str">
            <v>R7</v>
          </cell>
          <cell r="B5338" t="str">
            <v>写真</v>
          </cell>
          <cell r="D5338" t="str">
            <v>泉南郡熊取町青葉台</v>
          </cell>
          <cell r="E5338">
            <v>80</v>
          </cell>
        </row>
        <row r="5339">
          <cell r="A5339" t="str">
            <v>R7</v>
          </cell>
          <cell r="B5339" t="str">
            <v>写真</v>
          </cell>
          <cell r="D5339" t="str">
            <v>岸和田市上松町</v>
          </cell>
          <cell r="E5339">
            <v>66</v>
          </cell>
        </row>
        <row r="5340">
          <cell r="A5340" t="str">
            <v>R7</v>
          </cell>
          <cell r="B5340" t="str">
            <v>写真</v>
          </cell>
          <cell r="D5340" t="str">
            <v>岸和田市加守町</v>
          </cell>
          <cell r="E5340">
            <v>74</v>
          </cell>
        </row>
        <row r="5341">
          <cell r="A5341" t="str">
            <v>R7</v>
          </cell>
          <cell r="B5341" t="str">
            <v>写真</v>
          </cell>
          <cell r="D5341" t="str">
            <v>泉佐野市土丸</v>
          </cell>
          <cell r="E5341">
            <v>76</v>
          </cell>
        </row>
        <row r="5342">
          <cell r="A5342" t="str">
            <v>R7</v>
          </cell>
          <cell r="B5342" t="str">
            <v>写真</v>
          </cell>
          <cell r="D5342" t="str">
            <v>泉南郡熊取町美熊台</v>
          </cell>
          <cell r="E5342">
            <v>77</v>
          </cell>
        </row>
        <row r="5343">
          <cell r="A5343" t="str">
            <v>R7</v>
          </cell>
          <cell r="B5343" t="str">
            <v>写真</v>
          </cell>
          <cell r="D5343" t="str">
            <v>泉佐野市日根野</v>
          </cell>
          <cell r="E5343">
            <v>61</v>
          </cell>
        </row>
        <row r="5344">
          <cell r="A5344" t="str">
            <v>R7</v>
          </cell>
          <cell r="B5344" t="str">
            <v>写真</v>
          </cell>
          <cell r="D5344" t="str">
            <v>京都市右京区西院北井御料町</v>
          </cell>
          <cell r="E5344">
            <v>52</v>
          </cell>
        </row>
        <row r="5345">
          <cell r="A5345" t="str">
            <v>R7</v>
          </cell>
          <cell r="B5345" t="str">
            <v>写真</v>
          </cell>
          <cell r="D5345" t="str">
            <v>八尾市中田</v>
          </cell>
          <cell r="E5345">
            <v>56</v>
          </cell>
        </row>
        <row r="5346">
          <cell r="A5346" t="str">
            <v>R7</v>
          </cell>
          <cell r="B5346" t="str">
            <v>写真</v>
          </cell>
          <cell r="D5346" t="str">
            <v>泉北郡忠岡町忠岡東</v>
          </cell>
          <cell r="E5346">
            <v>68</v>
          </cell>
        </row>
        <row r="5347">
          <cell r="A5347" t="str">
            <v>R7</v>
          </cell>
          <cell r="B5347" t="str">
            <v>写真</v>
          </cell>
          <cell r="D5347" t="str">
            <v>岸和田市磯上町</v>
          </cell>
          <cell r="E5347">
            <v>77</v>
          </cell>
        </row>
        <row r="5348">
          <cell r="A5348" t="str">
            <v>R7</v>
          </cell>
          <cell r="B5348" t="str">
            <v>写真</v>
          </cell>
          <cell r="D5348" t="str">
            <v>泉北郡忠岡町忠岡東</v>
          </cell>
          <cell r="E5348">
            <v>66</v>
          </cell>
        </row>
        <row r="5349">
          <cell r="A5349" t="str">
            <v>R7</v>
          </cell>
          <cell r="B5349" t="str">
            <v>写真</v>
          </cell>
          <cell r="D5349" t="str">
            <v>泉大津市なぎさ町</v>
          </cell>
          <cell r="E5349">
            <v>85</v>
          </cell>
        </row>
        <row r="5350">
          <cell r="A5350" t="str">
            <v>R7</v>
          </cell>
          <cell r="B5350" t="str">
            <v>写真</v>
          </cell>
          <cell r="D5350" t="str">
            <v>貝塚市二色</v>
          </cell>
          <cell r="E5350">
            <v>72</v>
          </cell>
        </row>
        <row r="5351">
          <cell r="A5351" t="str">
            <v>R7</v>
          </cell>
          <cell r="B5351" t="str">
            <v>写真</v>
          </cell>
          <cell r="D5351" t="str">
            <v>貝塚市麻生中</v>
          </cell>
          <cell r="E5351">
            <v>83</v>
          </cell>
        </row>
        <row r="5352">
          <cell r="A5352" t="str">
            <v>R7</v>
          </cell>
          <cell r="B5352" t="str">
            <v>写真</v>
          </cell>
          <cell r="D5352" t="str">
            <v>岸和田市上松町</v>
          </cell>
          <cell r="E5352">
            <v>65</v>
          </cell>
        </row>
        <row r="5353">
          <cell r="A5353" t="str">
            <v>R7</v>
          </cell>
          <cell r="B5353" t="str">
            <v>写真</v>
          </cell>
          <cell r="D5353" t="str">
            <v>貝塚市麻生中</v>
          </cell>
          <cell r="E5353">
            <v>29</v>
          </cell>
        </row>
        <row r="5354">
          <cell r="A5354" t="str">
            <v>R7</v>
          </cell>
          <cell r="B5354" t="str">
            <v>写真</v>
          </cell>
          <cell r="D5354" t="str">
            <v>岸和田市藤井町</v>
          </cell>
          <cell r="E5354">
            <v>78</v>
          </cell>
        </row>
        <row r="5355">
          <cell r="A5355" t="str">
            <v>R7</v>
          </cell>
          <cell r="B5355" t="str">
            <v>写真</v>
          </cell>
          <cell r="D5355" t="str">
            <v>堺市西区鳳南町</v>
          </cell>
          <cell r="E5355">
            <v>83</v>
          </cell>
        </row>
        <row r="5356">
          <cell r="A5356" t="str">
            <v>R7</v>
          </cell>
          <cell r="B5356" t="str">
            <v>写真</v>
          </cell>
          <cell r="D5356" t="str">
            <v>岸和田市上松町</v>
          </cell>
          <cell r="E5356">
            <v>66</v>
          </cell>
        </row>
        <row r="5357">
          <cell r="A5357" t="str">
            <v>R7</v>
          </cell>
          <cell r="B5357" t="str">
            <v>写真</v>
          </cell>
          <cell r="D5357" t="str">
            <v>岸和田市下松町</v>
          </cell>
          <cell r="E5357">
            <v>74</v>
          </cell>
        </row>
        <row r="5358">
          <cell r="A5358" t="str">
            <v>R7</v>
          </cell>
          <cell r="B5358" t="str">
            <v>写真</v>
          </cell>
          <cell r="D5358" t="str">
            <v>阪南市さつき台</v>
          </cell>
          <cell r="E5358">
            <v>70</v>
          </cell>
        </row>
        <row r="5359">
          <cell r="A5359" t="str">
            <v>R7</v>
          </cell>
          <cell r="B5359" t="str">
            <v>写真</v>
          </cell>
          <cell r="D5359" t="str">
            <v>岸和田市土生町</v>
          </cell>
          <cell r="E5359">
            <v>61</v>
          </cell>
        </row>
        <row r="5360">
          <cell r="A5360" t="str">
            <v>R7</v>
          </cell>
          <cell r="B5360" t="str">
            <v>写真</v>
          </cell>
          <cell r="D5360" t="str">
            <v>岸和田市別所町</v>
          </cell>
          <cell r="E5360">
            <v>21</v>
          </cell>
        </row>
        <row r="5361">
          <cell r="A5361" t="str">
            <v>R7</v>
          </cell>
          <cell r="B5361" t="str">
            <v>書</v>
          </cell>
          <cell r="D5361" t="str">
            <v>岸和田市上松町</v>
          </cell>
          <cell r="E5361">
            <v>80</v>
          </cell>
        </row>
        <row r="5362">
          <cell r="A5362" t="str">
            <v>R7</v>
          </cell>
          <cell r="B5362" t="str">
            <v>書</v>
          </cell>
          <cell r="D5362" t="str">
            <v>岸和田市上松町</v>
          </cell>
          <cell r="E5362">
            <v>76</v>
          </cell>
        </row>
        <row r="5363">
          <cell r="A5363" t="str">
            <v>R7</v>
          </cell>
          <cell r="B5363" t="str">
            <v>書</v>
          </cell>
          <cell r="D5363" t="str">
            <v>岸和田市上白原町</v>
          </cell>
          <cell r="E5363">
            <v>58</v>
          </cell>
        </row>
        <row r="5364">
          <cell r="A5364" t="str">
            <v>R7</v>
          </cell>
          <cell r="B5364" t="str">
            <v>書</v>
          </cell>
          <cell r="D5364" t="str">
            <v>大阪市北区松ケ枝町</v>
          </cell>
          <cell r="E5364">
            <v>55</v>
          </cell>
        </row>
        <row r="5365">
          <cell r="A5365" t="str">
            <v>R7</v>
          </cell>
          <cell r="B5365" t="str">
            <v>書</v>
          </cell>
          <cell r="D5365" t="str">
            <v>貝塚市浦田</v>
          </cell>
          <cell r="E5365">
            <v>60</v>
          </cell>
        </row>
        <row r="5366">
          <cell r="A5366" t="str">
            <v>R7</v>
          </cell>
          <cell r="B5366" t="str">
            <v>書</v>
          </cell>
          <cell r="D5366" t="str">
            <v>堺市堺区大浜北町</v>
          </cell>
          <cell r="E5366">
            <v>48</v>
          </cell>
        </row>
        <row r="5367">
          <cell r="A5367" t="str">
            <v>R7</v>
          </cell>
          <cell r="B5367" t="str">
            <v>書</v>
          </cell>
          <cell r="D5367" t="str">
            <v>堺市堺区大浜南町</v>
          </cell>
          <cell r="E5367">
            <v>43</v>
          </cell>
        </row>
        <row r="5368">
          <cell r="A5368" t="str">
            <v>R7</v>
          </cell>
          <cell r="B5368" t="str">
            <v>書</v>
          </cell>
          <cell r="D5368" t="str">
            <v>貝塚市浦田</v>
          </cell>
          <cell r="E5368">
            <v>22</v>
          </cell>
        </row>
        <row r="5369">
          <cell r="A5369" t="str">
            <v>R7</v>
          </cell>
          <cell r="B5369" t="str">
            <v>書</v>
          </cell>
          <cell r="D5369" t="str">
            <v>岸和田市大町</v>
          </cell>
          <cell r="E5369">
            <v>80</v>
          </cell>
        </row>
        <row r="5370">
          <cell r="A5370" t="str">
            <v>R7</v>
          </cell>
          <cell r="B5370" t="str">
            <v>書</v>
          </cell>
          <cell r="D5370" t="str">
            <v>岸和田市下池田町</v>
          </cell>
          <cell r="E5370">
            <v>81</v>
          </cell>
        </row>
        <row r="5371">
          <cell r="A5371" t="str">
            <v>R7</v>
          </cell>
          <cell r="B5371" t="str">
            <v>書</v>
          </cell>
          <cell r="D5371" t="str">
            <v>岸和田市上野町西</v>
          </cell>
          <cell r="E5371">
            <v>78</v>
          </cell>
        </row>
        <row r="5372">
          <cell r="A5372" t="str">
            <v>R7</v>
          </cell>
          <cell r="B5372" t="str">
            <v>書</v>
          </cell>
          <cell r="D5372" t="str">
            <v>岸和田市積川町</v>
          </cell>
          <cell r="E5372">
            <v>64</v>
          </cell>
        </row>
        <row r="5373">
          <cell r="A5373" t="str">
            <v>R7</v>
          </cell>
          <cell r="B5373" t="str">
            <v>書</v>
          </cell>
          <cell r="D5373" t="str">
            <v>岸和田市中井町</v>
          </cell>
          <cell r="E5373">
            <v>79</v>
          </cell>
        </row>
        <row r="5374">
          <cell r="A5374" t="str">
            <v>R7</v>
          </cell>
          <cell r="B5374" t="str">
            <v>書</v>
          </cell>
          <cell r="D5374" t="str">
            <v>岸和田市大町</v>
          </cell>
          <cell r="E5374">
            <v>54</v>
          </cell>
        </row>
        <row r="5375">
          <cell r="A5375" t="str">
            <v>R7</v>
          </cell>
          <cell r="B5375" t="str">
            <v>書</v>
          </cell>
          <cell r="D5375" t="str">
            <v>岸和田市岡山町</v>
          </cell>
          <cell r="E5375">
            <v>52</v>
          </cell>
        </row>
        <row r="5376">
          <cell r="A5376" t="str">
            <v>R7</v>
          </cell>
          <cell r="B5376" t="str">
            <v>書</v>
          </cell>
          <cell r="D5376" t="str">
            <v>岸和田市小松里町</v>
          </cell>
          <cell r="E5376">
            <v>56</v>
          </cell>
        </row>
        <row r="5377">
          <cell r="A5377" t="str">
            <v>R7</v>
          </cell>
          <cell r="B5377" t="str">
            <v>書</v>
          </cell>
          <cell r="D5377" t="str">
            <v>岸和田市下松町</v>
          </cell>
          <cell r="E5377">
            <v>59</v>
          </cell>
        </row>
        <row r="5378">
          <cell r="A5378" t="str">
            <v>R7</v>
          </cell>
          <cell r="B5378" t="str">
            <v>書</v>
          </cell>
          <cell r="D5378" t="str">
            <v>岸和田市春木若松町</v>
          </cell>
          <cell r="E5378">
            <v>16</v>
          </cell>
        </row>
        <row r="5379">
          <cell r="A5379" t="str">
            <v>R7</v>
          </cell>
          <cell r="B5379" t="str">
            <v>書</v>
          </cell>
          <cell r="D5379" t="str">
            <v>岸和田市別所町</v>
          </cell>
          <cell r="E5379">
            <v>60</v>
          </cell>
        </row>
        <row r="5380">
          <cell r="A5380" t="str">
            <v>R7</v>
          </cell>
          <cell r="B5380" t="str">
            <v>書</v>
          </cell>
          <cell r="D5380" t="str">
            <v>岸和田市中井町</v>
          </cell>
          <cell r="E5380">
            <v>83</v>
          </cell>
        </row>
        <row r="5381">
          <cell r="A5381" t="str">
            <v>R7</v>
          </cell>
          <cell r="B5381" t="str">
            <v>書</v>
          </cell>
          <cell r="D5381" t="str">
            <v>泉南市樽井</v>
          </cell>
          <cell r="E5381">
            <v>18</v>
          </cell>
        </row>
        <row r="5382">
          <cell r="A5382" t="str">
            <v>R7</v>
          </cell>
          <cell r="B5382" t="str">
            <v>書</v>
          </cell>
          <cell r="D5382" t="str">
            <v>泉南郡熊取町五門東</v>
          </cell>
          <cell r="E5382">
            <v>17</v>
          </cell>
        </row>
        <row r="5383">
          <cell r="A5383" t="str">
            <v>R7</v>
          </cell>
          <cell r="B5383" t="str">
            <v>書</v>
          </cell>
          <cell r="D5383" t="str">
            <v>泉南市信達市場</v>
          </cell>
          <cell r="E5383">
            <v>18</v>
          </cell>
        </row>
        <row r="5384">
          <cell r="A5384" t="str">
            <v>R7</v>
          </cell>
          <cell r="B5384" t="str">
            <v>書</v>
          </cell>
          <cell r="D5384" t="str">
            <v>岸和田市下池田町</v>
          </cell>
          <cell r="E5384">
            <v>17</v>
          </cell>
        </row>
        <row r="5385">
          <cell r="A5385" t="str">
            <v>R7</v>
          </cell>
          <cell r="B5385" t="str">
            <v>書</v>
          </cell>
          <cell r="D5385" t="str">
            <v>泉佐野市日根野</v>
          </cell>
          <cell r="E5385">
            <v>17</v>
          </cell>
        </row>
        <row r="5386">
          <cell r="A5386" t="str">
            <v>R7</v>
          </cell>
          <cell r="B5386" t="str">
            <v>書</v>
          </cell>
          <cell r="D5386" t="str">
            <v>岸和田市下松町</v>
          </cell>
          <cell r="E5386">
            <v>83</v>
          </cell>
        </row>
        <row r="5387">
          <cell r="A5387" t="str">
            <v>R7</v>
          </cell>
          <cell r="B5387" t="str">
            <v>書</v>
          </cell>
          <cell r="D5387" t="str">
            <v>岸和田市小松里町</v>
          </cell>
          <cell r="E5387">
            <v>81</v>
          </cell>
        </row>
        <row r="5388">
          <cell r="A5388" t="str">
            <v>R7</v>
          </cell>
          <cell r="B5388" t="str">
            <v>書</v>
          </cell>
          <cell r="D5388" t="str">
            <v>岸和田市土生町</v>
          </cell>
          <cell r="E5388">
            <v>43</v>
          </cell>
        </row>
        <row r="5389">
          <cell r="A5389" t="str">
            <v>R7</v>
          </cell>
          <cell r="B5389" t="str">
            <v>書</v>
          </cell>
          <cell r="D5389" t="str">
            <v>岸和田市大手町</v>
          </cell>
          <cell r="E5389">
            <v>82</v>
          </cell>
        </row>
        <row r="5390">
          <cell r="A5390" t="str">
            <v>R7</v>
          </cell>
          <cell r="B5390" t="str">
            <v>書</v>
          </cell>
          <cell r="D5390" t="str">
            <v>貝塚市麻生中</v>
          </cell>
          <cell r="E5390">
            <v>66</v>
          </cell>
        </row>
        <row r="5391">
          <cell r="A5391" t="str">
            <v>R7</v>
          </cell>
          <cell r="B5391" t="str">
            <v>書</v>
          </cell>
          <cell r="D5391" t="str">
            <v>岸和田市南上町</v>
          </cell>
          <cell r="E5391">
            <v>89</v>
          </cell>
        </row>
        <row r="5392">
          <cell r="A5392" t="str">
            <v>R7</v>
          </cell>
          <cell r="B5392" t="str">
            <v>書</v>
          </cell>
          <cell r="D5392" t="str">
            <v>岸和田市別所町</v>
          </cell>
          <cell r="E5392">
            <v>44</v>
          </cell>
        </row>
        <row r="5393">
          <cell r="A5393" t="str">
            <v>R7</v>
          </cell>
          <cell r="B5393" t="str">
            <v>書</v>
          </cell>
          <cell r="D5393" t="str">
            <v>岸和田市並松町</v>
          </cell>
          <cell r="E5393">
            <v>82</v>
          </cell>
        </row>
        <row r="5394">
          <cell r="A5394" t="str">
            <v>R7</v>
          </cell>
          <cell r="B5394" t="str">
            <v>書</v>
          </cell>
          <cell r="D5394" t="str">
            <v>岸和田市春木北浜町</v>
          </cell>
          <cell r="E5394">
            <v>15</v>
          </cell>
        </row>
        <row r="5395">
          <cell r="A5395" t="str">
            <v>R7</v>
          </cell>
          <cell r="B5395" t="str">
            <v>書</v>
          </cell>
          <cell r="D5395" t="str">
            <v>高知県四万十市下田</v>
          </cell>
          <cell r="E5395">
            <v>80</v>
          </cell>
        </row>
        <row r="5396">
          <cell r="A5396" t="str">
            <v>R7</v>
          </cell>
          <cell r="B5396" t="str">
            <v>書</v>
          </cell>
          <cell r="D5396" t="str">
            <v>岸和田市加守町</v>
          </cell>
          <cell r="E5396">
            <v>78</v>
          </cell>
        </row>
        <row r="5397">
          <cell r="A5397" t="str">
            <v>R7</v>
          </cell>
          <cell r="B5397" t="str">
            <v>俳画</v>
          </cell>
          <cell r="D5397" t="str">
            <v>岸和田市下松町</v>
          </cell>
          <cell r="E5397">
            <v>83</v>
          </cell>
        </row>
        <row r="5398">
          <cell r="A5398" t="str">
            <v>R7</v>
          </cell>
          <cell r="B5398" t="str">
            <v>俳画</v>
          </cell>
          <cell r="D5398" t="str">
            <v>岸和田市岡山町</v>
          </cell>
          <cell r="E5398">
            <v>77</v>
          </cell>
        </row>
        <row r="5399">
          <cell r="A5399" t="str">
            <v>R7</v>
          </cell>
          <cell r="B5399" t="str">
            <v>俳画</v>
          </cell>
          <cell r="D5399" t="str">
            <v>岸和田市額原町</v>
          </cell>
          <cell r="E5399">
            <v>81</v>
          </cell>
        </row>
        <row r="5400">
          <cell r="A5400" t="str">
            <v>R7</v>
          </cell>
          <cell r="B5400" t="str">
            <v>俳画</v>
          </cell>
          <cell r="D5400" t="str">
            <v>岸和田市山直中町</v>
          </cell>
          <cell r="E5400">
            <v>76</v>
          </cell>
        </row>
        <row r="5401">
          <cell r="A5401" t="str">
            <v>R7</v>
          </cell>
          <cell r="B5401" t="str">
            <v>俳画</v>
          </cell>
          <cell r="D5401" t="str">
            <v>岸和田市池尻町</v>
          </cell>
          <cell r="E5401">
            <v>81</v>
          </cell>
        </row>
        <row r="5402">
          <cell r="A5402" t="str">
            <v>R7</v>
          </cell>
          <cell r="B5402" t="str">
            <v>俳画</v>
          </cell>
          <cell r="D5402" t="str">
            <v>和歌山県和歌山市六十谷</v>
          </cell>
          <cell r="E5402">
            <v>87</v>
          </cell>
        </row>
        <row r="5403">
          <cell r="A5403" t="str">
            <v>R7</v>
          </cell>
          <cell r="B5403" t="str">
            <v>俳画</v>
          </cell>
          <cell r="D5403" t="str">
            <v>阪南市黒田</v>
          </cell>
          <cell r="E5403">
            <v>85</v>
          </cell>
        </row>
        <row r="5404">
          <cell r="A5404" t="str">
            <v>R7</v>
          </cell>
          <cell r="B5404" t="str">
            <v>俳画</v>
          </cell>
          <cell r="D5404" t="str">
            <v>岸和田市尾生町</v>
          </cell>
          <cell r="E5404">
            <v>72</v>
          </cell>
        </row>
        <row r="5405">
          <cell r="A5405" t="str">
            <v>R7</v>
          </cell>
          <cell r="B5405" t="str">
            <v>俳画</v>
          </cell>
          <cell r="D5405" t="str">
            <v>岸和田市上松町</v>
          </cell>
          <cell r="E5405">
            <v>77</v>
          </cell>
        </row>
        <row r="5406">
          <cell r="A5406" t="str">
            <v>R7</v>
          </cell>
          <cell r="B5406" t="str">
            <v>俳画</v>
          </cell>
          <cell r="D5406" t="str">
            <v>泉佐野市上之郷</v>
          </cell>
          <cell r="E5406">
            <v>60</v>
          </cell>
        </row>
        <row r="5407">
          <cell r="A5407" t="str">
            <v>R7</v>
          </cell>
          <cell r="B5407" t="str">
            <v>俳画</v>
          </cell>
          <cell r="D5407" t="str">
            <v>泉南市信達市場</v>
          </cell>
          <cell r="E5407">
            <v>59</v>
          </cell>
        </row>
        <row r="5408">
          <cell r="A5408" t="str">
            <v>R7</v>
          </cell>
          <cell r="B5408" t="str">
            <v>陶芸</v>
          </cell>
          <cell r="D5408" t="str">
            <v>貝塚市二色</v>
          </cell>
          <cell r="E5408">
            <v>66</v>
          </cell>
        </row>
        <row r="5409">
          <cell r="A5409" t="str">
            <v>R7</v>
          </cell>
          <cell r="B5409" t="str">
            <v>陶芸</v>
          </cell>
          <cell r="D5409" t="str">
            <v>泉北郡忠岡町忠岡中</v>
          </cell>
          <cell r="E5409">
            <v>75</v>
          </cell>
        </row>
        <row r="5410">
          <cell r="A5410" t="str">
            <v>R7</v>
          </cell>
          <cell r="B5410" t="str">
            <v>陶芸</v>
          </cell>
          <cell r="D5410" t="str">
            <v>岸和田市下松町</v>
          </cell>
          <cell r="E5410">
            <v>76</v>
          </cell>
        </row>
        <row r="5411">
          <cell r="A5411" t="str">
            <v>R7</v>
          </cell>
          <cell r="B5411" t="str">
            <v>陶芸</v>
          </cell>
          <cell r="D5411" t="str">
            <v>和泉市はつが野</v>
          </cell>
          <cell r="E5411">
            <v>73</v>
          </cell>
        </row>
        <row r="5412">
          <cell r="A5412" t="str">
            <v>R7</v>
          </cell>
          <cell r="B5412" t="str">
            <v>陶芸</v>
          </cell>
          <cell r="D5412" t="str">
            <v>堺市南区桃山台</v>
          </cell>
          <cell r="E5412">
            <v>81</v>
          </cell>
        </row>
        <row r="5413">
          <cell r="A5413" t="str">
            <v>R7</v>
          </cell>
          <cell r="B5413" t="str">
            <v>陶芸</v>
          </cell>
          <cell r="D5413" t="str">
            <v>岸和田市下松町</v>
          </cell>
          <cell r="E5413">
            <v>42</v>
          </cell>
        </row>
        <row r="5414">
          <cell r="A5414" t="str">
            <v>R7</v>
          </cell>
          <cell r="B5414" t="str">
            <v>陶芸</v>
          </cell>
          <cell r="D5414" t="str">
            <v>和泉市和気町</v>
          </cell>
          <cell r="E5414">
            <v>77</v>
          </cell>
        </row>
        <row r="5415">
          <cell r="A5415" t="str">
            <v>R7</v>
          </cell>
          <cell r="B5415" t="str">
            <v>陶芸</v>
          </cell>
          <cell r="D5415" t="str">
            <v>堺市北区黒土町</v>
          </cell>
          <cell r="E5415">
            <v>57</v>
          </cell>
        </row>
        <row r="5416">
          <cell r="A5416" t="str">
            <v>R7</v>
          </cell>
          <cell r="B5416" t="str">
            <v>陶芸</v>
          </cell>
          <cell r="D5416" t="str">
            <v>貝塚市東山</v>
          </cell>
          <cell r="E5416">
            <v>55</v>
          </cell>
        </row>
        <row r="5417">
          <cell r="A5417" t="str">
            <v>R7</v>
          </cell>
          <cell r="B5417" t="str">
            <v>陶芸</v>
          </cell>
          <cell r="D5417" t="str">
            <v>大阪狭山市池尻自由丘</v>
          </cell>
          <cell r="E5417">
            <v>73</v>
          </cell>
        </row>
        <row r="5418">
          <cell r="A5418" t="str">
            <v>R7</v>
          </cell>
          <cell r="B5418" t="str">
            <v>日本画</v>
          </cell>
          <cell r="D5418" t="str">
            <v>泉大津市宮町</v>
          </cell>
          <cell r="E5418">
            <v>70</v>
          </cell>
        </row>
        <row r="5419">
          <cell r="A5419" t="str">
            <v>R7</v>
          </cell>
          <cell r="B5419" t="str">
            <v>日本画</v>
          </cell>
          <cell r="D5419" t="str">
            <v>堺市北区奥本町</v>
          </cell>
          <cell r="E5419">
            <v>75</v>
          </cell>
        </row>
        <row r="5420">
          <cell r="A5420" t="str">
            <v>R7</v>
          </cell>
          <cell r="B5420" t="str">
            <v>日本画</v>
          </cell>
          <cell r="D5420" t="str">
            <v>熊本市北区清水新地</v>
          </cell>
          <cell r="E5420">
            <v>81</v>
          </cell>
        </row>
        <row r="5421">
          <cell r="A5421" t="str">
            <v>R7</v>
          </cell>
          <cell r="B5421" t="str">
            <v>日本画</v>
          </cell>
          <cell r="D5421" t="str">
            <v>岸和田市小松里町</v>
          </cell>
          <cell r="E5421">
            <v>83</v>
          </cell>
        </row>
        <row r="5422">
          <cell r="A5422" t="str">
            <v>R7</v>
          </cell>
          <cell r="B5422" t="str">
            <v>日本画</v>
          </cell>
          <cell r="D5422" t="str">
            <v>岸和田市岡山町</v>
          </cell>
          <cell r="E5422">
            <v>80</v>
          </cell>
        </row>
        <row r="5423">
          <cell r="A5423" t="str">
            <v>R7</v>
          </cell>
          <cell r="B5423" t="str">
            <v>日本画</v>
          </cell>
          <cell r="D5423" t="str">
            <v>和泉市府中町</v>
          </cell>
          <cell r="E5423">
            <v>61</v>
          </cell>
        </row>
        <row r="5424">
          <cell r="A5424" t="str">
            <v>R7</v>
          </cell>
          <cell r="B5424" t="str">
            <v>日本画</v>
          </cell>
          <cell r="D5424" t="str">
            <v>岸和田市磯上町</v>
          </cell>
          <cell r="E5424">
            <v>78</v>
          </cell>
        </row>
        <row r="5425">
          <cell r="A5425" t="str">
            <v>R7</v>
          </cell>
          <cell r="B5425" t="str">
            <v>日本画</v>
          </cell>
          <cell r="D5425" t="str">
            <v>泉大津市春日町</v>
          </cell>
          <cell r="E5425">
            <v>81</v>
          </cell>
        </row>
        <row r="5426">
          <cell r="A5426" t="str">
            <v>R7</v>
          </cell>
          <cell r="B5426" t="str">
            <v>日本画</v>
          </cell>
          <cell r="D5426" t="str">
            <v>岸和田市野田町</v>
          </cell>
          <cell r="E5426">
            <v>80</v>
          </cell>
        </row>
        <row r="5427">
          <cell r="A5427" t="str">
            <v>R8</v>
          </cell>
          <cell r="B5427" t="str">
            <v>洋画</v>
          </cell>
          <cell r="D5427" t="str">
            <v>和泉市富秋町</v>
          </cell>
          <cell r="E5427">
            <v>75</v>
          </cell>
        </row>
        <row r="5428">
          <cell r="A5428" t="str">
            <v>R8</v>
          </cell>
          <cell r="B5428" t="str">
            <v>洋画</v>
          </cell>
          <cell r="D5428" t="str">
            <v>岸和田市加守町</v>
          </cell>
          <cell r="E5428">
            <v>89</v>
          </cell>
        </row>
        <row r="5429">
          <cell r="A5429" t="str">
            <v>R8</v>
          </cell>
          <cell r="B5429" t="str">
            <v>洋画</v>
          </cell>
          <cell r="D5429" t="str">
            <v>兵庫県川西市緑台</v>
          </cell>
          <cell r="E5429">
            <v>85</v>
          </cell>
        </row>
        <row r="5430">
          <cell r="A5430" t="str">
            <v>R8</v>
          </cell>
          <cell r="B5430" t="str">
            <v>洋画</v>
          </cell>
          <cell r="D5430" t="str">
            <v>河内長野市あかしあ台</v>
          </cell>
          <cell r="E5430">
            <v>68</v>
          </cell>
        </row>
        <row r="5431">
          <cell r="A5431" t="str">
            <v>R8</v>
          </cell>
          <cell r="B5431" t="str">
            <v>洋画</v>
          </cell>
          <cell r="D5431" t="str">
            <v>泉北郡忠岡町忠岡中</v>
          </cell>
          <cell r="E5431">
            <v>84</v>
          </cell>
        </row>
        <row r="5432">
          <cell r="A5432" t="str">
            <v>R8</v>
          </cell>
          <cell r="B5432" t="str">
            <v>洋画</v>
          </cell>
          <cell r="D5432" t="str">
            <v>泉北郡忠岡町高月北</v>
          </cell>
          <cell r="E5432">
            <v>80</v>
          </cell>
        </row>
        <row r="5433">
          <cell r="A5433" t="str">
            <v>R8</v>
          </cell>
          <cell r="B5433" t="str">
            <v>洋画</v>
          </cell>
          <cell r="D5433" t="str">
            <v>和泉市伯太町</v>
          </cell>
          <cell r="E5433">
            <v>77</v>
          </cell>
        </row>
        <row r="5434">
          <cell r="A5434" t="str">
            <v>R8</v>
          </cell>
          <cell r="B5434" t="str">
            <v>洋画</v>
          </cell>
          <cell r="D5434" t="str">
            <v>岸和田市包近町</v>
          </cell>
          <cell r="E5434">
            <v>73</v>
          </cell>
        </row>
        <row r="5435">
          <cell r="A5435" t="str">
            <v>R8</v>
          </cell>
          <cell r="B5435" t="str">
            <v>洋画</v>
          </cell>
          <cell r="D5435" t="str">
            <v>貝塚市二色</v>
          </cell>
          <cell r="E5435">
            <v>55</v>
          </cell>
        </row>
        <row r="5436">
          <cell r="A5436" t="str">
            <v>R8</v>
          </cell>
          <cell r="B5436" t="str">
            <v>洋画</v>
          </cell>
          <cell r="D5436" t="str">
            <v>堺市西区浜寺南町</v>
          </cell>
          <cell r="E5436">
            <v>71</v>
          </cell>
        </row>
        <row r="5437">
          <cell r="A5437" t="str">
            <v>R8</v>
          </cell>
          <cell r="B5437" t="str">
            <v>洋画</v>
          </cell>
          <cell r="D5437" t="str">
            <v>岸和田市河合町</v>
          </cell>
          <cell r="E5437">
            <v>68</v>
          </cell>
        </row>
        <row r="5438">
          <cell r="A5438" t="str">
            <v>R8</v>
          </cell>
          <cell r="B5438" t="str">
            <v>洋画</v>
          </cell>
          <cell r="D5438" t="str">
            <v>岸和田市土生滝町</v>
          </cell>
          <cell r="E5438">
            <v>71</v>
          </cell>
        </row>
        <row r="5439">
          <cell r="A5439" t="str">
            <v>R8</v>
          </cell>
          <cell r="B5439" t="str">
            <v>洋画</v>
          </cell>
          <cell r="D5439" t="str">
            <v>岸和田市下野町</v>
          </cell>
          <cell r="E5439">
            <v>74</v>
          </cell>
        </row>
        <row r="5440">
          <cell r="A5440" t="str">
            <v>R8</v>
          </cell>
          <cell r="B5440" t="str">
            <v>洋画</v>
          </cell>
          <cell r="D5440" t="str">
            <v>富田林市楠風台</v>
          </cell>
          <cell r="E5440">
            <v>76</v>
          </cell>
        </row>
        <row r="5441">
          <cell r="A5441" t="str">
            <v>R8</v>
          </cell>
          <cell r="B5441" t="str">
            <v>洋画</v>
          </cell>
          <cell r="D5441" t="str">
            <v>和泉市和気町</v>
          </cell>
          <cell r="E5441">
            <v>74</v>
          </cell>
        </row>
        <row r="5442">
          <cell r="A5442" t="str">
            <v>R8</v>
          </cell>
          <cell r="B5442" t="str">
            <v>洋画</v>
          </cell>
          <cell r="D5442" t="str">
            <v>岸和田市磯上町</v>
          </cell>
          <cell r="E5442">
            <v>78</v>
          </cell>
        </row>
        <row r="5443">
          <cell r="A5443" t="str">
            <v>R8</v>
          </cell>
          <cell r="B5443" t="str">
            <v>洋画</v>
          </cell>
          <cell r="D5443" t="str">
            <v>羽曳野市軽里</v>
          </cell>
          <cell r="E5443">
            <v>65</v>
          </cell>
        </row>
        <row r="5444">
          <cell r="A5444" t="str">
            <v>R8</v>
          </cell>
          <cell r="B5444" t="str">
            <v>洋画</v>
          </cell>
          <cell r="D5444" t="str">
            <v>泉北郡忠岡町高月北</v>
          </cell>
          <cell r="E5444">
            <v>71</v>
          </cell>
        </row>
        <row r="5445">
          <cell r="A5445" t="str">
            <v>R8</v>
          </cell>
          <cell r="B5445" t="str">
            <v>洋画</v>
          </cell>
          <cell r="D5445" t="str">
            <v>和泉市上町</v>
          </cell>
          <cell r="E5445">
            <v>84</v>
          </cell>
        </row>
        <row r="5446">
          <cell r="A5446" t="str">
            <v>R8</v>
          </cell>
          <cell r="B5446" t="str">
            <v>洋画</v>
          </cell>
          <cell r="D5446" t="str">
            <v>岸和田市野田町</v>
          </cell>
          <cell r="E5446">
            <v>62</v>
          </cell>
        </row>
        <row r="5447">
          <cell r="A5447" t="str">
            <v>R8</v>
          </cell>
          <cell r="B5447" t="str">
            <v>洋画</v>
          </cell>
          <cell r="D5447" t="str">
            <v>南河内郡河南町一須賀</v>
          </cell>
          <cell r="E5447">
            <v>25</v>
          </cell>
        </row>
        <row r="5448">
          <cell r="A5448" t="str">
            <v>R8</v>
          </cell>
          <cell r="B5448" t="str">
            <v>洋画</v>
          </cell>
          <cell r="D5448" t="str">
            <v>富田林市楠町</v>
          </cell>
          <cell r="E5448">
            <v>75</v>
          </cell>
        </row>
        <row r="5449">
          <cell r="A5449" t="str">
            <v>R8</v>
          </cell>
          <cell r="B5449" t="str">
            <v>洋画</v>
          </cell>
          <cell r="D5449" t="str">
            <v>富田林市富美ケ丘町</v>
          </cell>
          <cell r="E5449">
            <v>68</v>
          </cell>
        </row>
        <row r="5450">
          <cell r="A5450" t="str">
            <v>R8</v>
          </cell>
          <cell r="B5450" t="str">
            <v>洋画</v>
          </cell>
          <cell r="D5450" t="str">
            <v>富田林市津々山台</v>
          </cell>
          <cell r="E5450">
            <v>74</v>
          </cell>
        </row>
        <row r="5451">
          <cell r="A5451" t="str">
            <v>R8</v>
          </cell>
          <cell r="B5451" t="str">
            <v>洋画</v>
          </cell>
          <cell r="D5451" t="str">
            <v>阪南市桃の木台</v>
          </cell>
          <cell r="E5451">
            <v>71</v>
          </cell>
        </row>
        <row r="5452">
          <cell r="A5452" t="str">
            <v>R8</v>
          </cell>
          <cell r="B5452" t="str">
            <v>洋画</v>
          </cell>
          <cell r="D5452" t="str">
            <v>岸和田市額原町</v>
          </cell>
          <cell r="E5452">
            <v>75</v>
          </cell>
        </row>
        <row r="5453">
          <cell r="A5453" t="str">
            <v>R8</v>
          </cell>
          <cell r="B5453" t="str">
            <v>洋画</v>
          </cell>
          <cell r="D5453" t="str">
            <v>岸和田市池尻町</v>
          </cell>
          <cell r="E5453">
            <v>86</v>
          </cell>
        </row>
        <row r="5454">
          <cell r="A5454" t="str">
            <v>R8</v>
          </cell>
          <cell r="B5454" t="str">
            <v>洋画</v>
          </cell>
          <cell r="D5454" t="str">
            <v>岸和田市上松町</v>
          </cell>
          <cell r="E5454">
            <v>75</v>
          </cell>
        </row>
        <row r="5455">
          <cell r="A5455" t="str">
            <v>R8</v>
          </cell>
          <cell r="B5455" t="str">
            <v>洋画</v>
          </cell>
          <cell r="D5455" t="str">
            <v>阪南市光陽台</v>
          </cell>
          <cell r="E5455">
            <v>79</v>
          </cell>
        </row>
        <row r="5456">
          <cell r="A5456" t="str">
            <v>R8</v>
          </cell>
          <cell r="B5456" t="str">
            <v>洋画</v>
          </cell>
          <cell r="D5456" t="str">
            <v>岸和田市河合町</v>
          </cell>
          <cell r="E5456">
            <v>87</v>
          </cell>
        </row>
        <row r="5457">
          <cell r="A5457" t="str">
            <v>R8</v>
          </cell>
          <cell r="B5457" t="str">
            <v>洋画</v>
          </cell>
          <cell r="D5457" t="str">
            <v>岸和田市門前町</v>
          </cell>
          <cell r="E5457">
            <v>85</v>
          </cell>
        </row>
        <row r="5458">
          <cell r="A5458" t="str">
            <v>R8</v>
          </cell>
          <cell r="B5458" t="str">
            <v>洋画</v>
          </cell>
          <cell r="D5458" t="str">
            <v>岸和田市河合町</v>
          </cell>
          <cell r="E5458">
            <v>80</v>
          </cell>
        </row>
        <row r="5459">
          <cell r="A5459" t="str">
            <v>R8</v>
          </cell>
          <cell r="B5459" t="str">
            <v>洋画</v>
          </cell>
          <cell r="D5459" t="str">
            <v>岸和田市上野町東</v>
          </cell>
          <cell r="E5459">
            <v>75</v>
          </cell>
        </row>
        <row r="5460">
          <cell r="A5460" t="str">
            <v>R8</v>
          </cell>
          <cell r="B5460" t="str">
            <v>洋画</v>
          </cell>
          <cell r="D5460" t="str">
            <v>岸和田市尾生町</v>
          </cell>
          <cell r="E5460">
            <v>78</v>
          </cell>
        </row>
        <row r="5461">
          <cell r="A5461" t="str">
            <v>R8</v>
          </cell>
          <cell r="B5461" t="str">
            <v>洋画</v>
          </cell>
          <cell r="D5461" t="str">
            <v>泉大津市板原町</v>
          </cell>
          <cell r="E5461">
            <v>67</v>
          </cell>
        </row>
        <row r="5462">
          <cell r="A5462" t="str">
            <v>R8</v>
          </cell>
          <cell r="B5462" t="str">
            <v>洋画</v>
          </cell>
          <cell r="D5462" t="str">
            <v>和泉市いぶき野</v>
          </cell>
          <cell r="E5462">
            <v>81</v>
          </cell>
        </row>
        <row r="5463">
          <cell r="A5463" t="str">
            <v>R8</v>
          </cell>
          <cell r="B5463" t="str">
            <v>洋画</v>
          </cell>
          <cell r="D5463" t="str">
            <v>泉佐野市市場東</v>
          </cell>
          <cell r="E5463">
            <v>78</v>
          </cell>
        </row>
        <row r="5464">
          <cell r="A5464" t="str">
            <v>R8</v>
          </cell>
          <cell r="B5464" t="str">
            <v>洋画</v>
          </cell>
          <cell r="D5464" t="str">
            <v>貝塚市堤</v>
          </cell>
          <cell r="E5464">
            <v>70</v>
          </cell>
        </row>
        <row r="5465">
          <cell r="A5465" t="str">
            <v>R8</v>
          </cell>
          <cell r="B5465" t="str">
            <v>洋画</v>
          </cell>
          <cell r="D5465" t="str">
            <v>和泉市唐国町</v>
          </cell>
          <cell r="E5465">
            <v>86</v>
          </cell>
        </row>
        <row r="5466">
          <cell r="A5466" t="str">
            <v>R8</v>
          </cell>
          <cell r="B5466" t="str">
            <v>洋画</v>
          </cell>
          <cell r="D5466" t="str">
            <v>貝塚市石才</v>
          </cell>
          <cell r="E5466">
            <v>77</v>
          </cell>
        </row>
        <row r="5467">
          <cell r="A5467" t="str">
            <v>R8</v>
          </cell>
          <cell r="B5467" t="str">
            <v>洋画</v>
          </cell>
          <cell r="D5467" t="str">
            <v>岸和田市摩湯町</v>
          </cell>
          <cell r="E5467">
            <v>69</v>
          </cell>
        </row>
        <row r="5468">
          <cell r="A5468" t="str">
            <v>R8</v>
          </cell>
          <cell r="B5468" t="str">
            <v>洋画</v>
          </cell>
          <cell r="D5468" t="str">
            <v>泉大津市板原町</v>
          </cell>
          <cell r="E5468">
            <v>70</v>
          </cell>
        </row>
        <row r="5469">
          <cell r="A5469" t="str">
            <v>R8</v>
          </cell>
          <cell r="B5469" t="str">
            <v>洋画</v>
          </cell>
          <cell r="D5469" t="str">
            <v>堺市東区菩提町</v>
          </cell>
          <cell r="E5469">
            <v>70</v>
          </cell>
        </row>
        <row r="5470">
          <cell r="A5470" t="str">
            <v>R8</v>
          </cell>
          <cell r="B5470" t="str">
            <v>洋画</v>
          </cell>
          <cell r="D5470" t="str">
            <v>岸和田市岡山町</v>
          </cell>
          <cell r="E5470">
            <v>71</v>
          </cell>
        </row>
        <row r="5471">
          <cell r="A5471" t="str">
            <v>R8</v>
          </cell>
          <cell r="B5471" t="str">
            <v>洋画</v>
          </cell>
          <cell r="D5471" t="str">
            <v>和泉市光明台</v>
          </cell>
          <cell r="E5471">
            <v>85</v>
          </cell>
        </row>
        <row r="5472">
          <cell r="A5472" t="str">
            <v>R8</v>
          </cell>
          <cell r="B5472" t="str">
            <v>洋画</v>
          </cell>
          <cell r="D5472" t="str">
            <v>泉大津市河原町</v>
          </cell>
          <cell r="E5472">
            <v>78</v>
          </cell>
        </row>
        <row r="5473">
          <cell r="A5473" t="str">
            <v>R8</v>
          </cell>
          <cell r="B5473" t="str">
            <v>洋画</v>
          </cell>
          <cell r="D5473" t="str">
            <v>岸和田市春木大小路町</v>
          </cell>
          <cell r="E5473">
            <v>82</v>
          </cell>
        </row>
        <row r="5474">
          <cell r="A5474" t="str">
            <v>R8</v>
          </cell>
          <cell r="B5474" t="str">
            <v>洋画</v>
          </cell>
          <cell r="D5474" t="str">
            <v>岸和田市下野町</v>
          </cell>
          <cell r="E5474">
            <v>74</v>
          </cell>
        </row>
        <row r="5475">
          <cell r="A5475" t="str">
            <v>R8</v>
          </cell>
          <cell r="B5475" t="str">
            <v>洋画</v>
          </cell>
          <cell r="D5475" t="str">
            <v>和泉市いぶき野</v>
          </cell>
          <cell r="E5475">
            <v>71</v>
          </cell>
        </row>
        <row r="5476">
          <cell r="A5476" t="str">
            <v>R8</v>
          </cell>
          <cell r="B5476" t="str">
            <v>洋画</v>
          </cell>
          <cell r="D5476" t="str">
            <v>泉南市新家</v>
          </cell>
          <cell r="E5476">
            <v>73</v>
          </cell>
        </row>
        <row r="5477">
          <cell r="A5477" t="str">
            <v>R8</v>
          </cell>
          <cell r="B5477" t="str">
            <v>洋画</v>
          </cell>
          <cell r="D5477" t="str">
            <v>岸和田市東ケ丘町</v>
          </cell>
          <cell r="E5477">
            <v>84</v>
          </cell>
        </row>
        <row r="5478">
          <cell r="A5478" t="str">
            <v>R8</v>
          </cell>
          <cell r="B5478" t="str">
            <v>洋画</v>
          </cell>
          <cell r="D5478" t="str">
            <v>岸和田市春木旭町</v>
          </cell>
          <cell r="E5478">
            <v>77</v>
          </cell>
        </row>
        <row r="5479">
          <cell r="A5479" t="str">
            <v>R8</v>
          </cell>
          <cell r="B5479" t="str">
            <v>洋画</v>
          </cell>
          <cell r="D5479" t="str">
            <v>岸和田市山直中町</v>
          </cell>
          <cell r="E5479">
            <v>65</v>
          </cell>
        </row>
        <row r="5480">
          <cell r="A5480" t="str">
            <v>R8</v>
          </cell>
          <cell r="B5480" t="str">
            <v>洋画</v>
          </cell>
          <cell r="D5480" t="str">
            <v>和泉市伏屋町</v>
          </cell>
          <cell r="E5480">
            <v>52</v>
          </cell>
        </row>
        <row r="5481">
          <cell r="A5481" t="str">
            <v>R8</v>
          </cell>
          <cell r="B5481" t="str">
            <v>洋画</v>
          </cell>
          <cell r="D5481" t="str">
            <v>岸和田市尾生町</v>
          </cell>
          <cell r="E5481">
            <v>81</v>
          </cell>
        </row>
        <row r="5482">
          <cell r="A5482" t="str">
            <v>R8</v>
          </cell>
          <cell r="B5482" t="str">
            <v>洋画</v>
          </cell>
          <cell r="D5482" t="str">
            <v>阪南市桃の木台</v>
          </cell>
          <cell r="E5482">
            <v>76</v>
          </cell>
        </row>
        <row r="5483">
          <cell r="A5483" t="str">
            <v>R8</v>
          </cell>
          <cell r="B5483" t="str">
            <v>洋画</v>
          </cell>
          <cell r="D5483" t="str">
            <v>岸和田市土生町</v>
          </cell>
          <cell r="E5483">
            <v>70</v>
          </cell>
        </row>
        <row r="5484">
          <cell r="A5484" t="str">
            <v>R8</v>
          </cell>
          <cell r="B5484" t="str">
            <v>洋画</v>
          </cell>
          <cell r="D5484" t="str">
            <v>岸和田市稲葉町</v>
          </cell>
          <cell r="E5484">
            <v>73</v>
          </cell>
        </row>
        <row r="5485">
          <cell r="A5485" t="str">
            <v>R8</v>
          </cell>
          <cell r="B5485" t="str">
            <v>洋画</v>
          </cell>
          <cell r="D5485" t="str">
            <v>大阪市旭区今市</v>
          </cell>
          <cell r="E5485">
            <v>81</v>
          </cell>
        </row>
        <row r="5486">
          <cell r="A5486" t="str">
            <v>R8</v>
          </cell>
          <cell r="B5486" t="str">
            <v>洋画</v>
          </cell>
          <cell r="D5486" t="str">
            <v>岸和田市南上町</v>
          </cell>
          <cell r="E5486">
            <v>62</v>
          </cell>
        </row>
        <row r="5487">
          <cell r="A5487" t="str">
            <v>R8</v>
          </cell>
          <cell r="B5487" t="str">
            <v>洋画</v>
          </cell>
          <cell r="D5487" t="str">
            <v>岸和田市上野町東</v>
          </cell>
          <cell r="E5487">
            <v>77</v>
          </cell>
        </row>
        <row r="5488">
          <cell r="A5488" t="str">
            <v>R8</v>
          </cell>
          <cell r="B5488" t="str">
            <v>洋画</v>
          </cell>
          <cell r="D5488" t="str">
            <v>岸和田市畑町</v>
          </cell>
          <cell r="E5488">
            <v>87</v>
          </cell>
        </row>
        <row r="5489">
          <cell r="A5489" t="str">
            <v>R8</v>
          </cell>
          <cell r="B5489" t="str">
            <v>洋画</v>
          </cell>
          <cell r="D5489" t="str">
            <v>岸和田市土生町</v>
          </cell>
          <cell r="E5489">
            <v>48</v>
          </cell>
        </row>
        <row r="5490">
          <cell r="A5490" t="str">
            <v>R8</v>
          </cell>
          <cell r="B5490" t="str">
            <v>洋画</v>
          </cell>
          <cell r="D5490" t="str">
            <v>岸和田市春木旭町</v>
          </cell>
          <cell r="E5490">
            <v>72</v>
          </cell>
        </row>
        <row r="5491">
          <cell r="A5491" t="str">
            <v>R8</v>
          </cell>
          <cell r="B5491" t="str">
            <v>洋画</v>
          </cell>
          <cell r="D5491" t="str">
            <v>岸和田市畑町</v>
          </cell>
          <cell r="E5491">
            <v>50</v>
          </cell>
        </row>
        <row r="5492">
          <cell r="A5492" t="str">
            <v>R8</v>
          </cell>
          <cell r="B5492" t="str">
            <v>洋画</v>
          </cell>
          <cell r="D5492" t="str">
            <v>和泉市富秋町</v>
          </cell>
          <cell r="E5492">
            <v>72</v>
          </cell>
        </row>
        <row r="5493">
          <cell r="A5493" t="str">
            <v>R8</v>
          </cell>
          <cell r="B5493" t="str">
            <v>洋画</v>
          </cell>
          <cell r="D5493" t="str">
            <v>阪南市光陽台</v>
          </cell>
          <cell r="E5493">
            <v>47</v>
          </cell>
        </row>
        <row r="5494">
          <cell r="A5494" t="str">
            <v>R8</v>
          </cell>
          <cell r="B5494" t="str">
            <v>洋画</v>
          </cell>
          <cell r="D5494" t="str">
            <v>岸和田市東ケ丘町</v>
          </cell>
          <cell r="E5494">
            <v>75</v>
          </cell>
        </row>
        <row r="5495">
          <cell r="A5495" t="str">
            <v>R8</v>
          </cell>
          <cell r="B5495" t="str">
            <v>洋画</v>
          </cell>
          <cell r="D5495" t="str">
            <v>岸和田市三田町</v>
          </cell>
          <cell r="E5495">
            <v>72</v>
          </cell>
        </row>
        <row r="5496">
          <cell r="A5496" t="str">
            <v>R8</v>
          </cell>
          <cell r="B5496" t="str">
            <v>洋画</v>
          </cell>
          <cell r="D5496" t="str">
            <v>和泉市小田町</v>
          </cell>
          <cell r="E5496">
            <v>73</v>
          </cell>
        </row>
        <row r="5497">
          <cell r="A5497" t="str">
            <v>R8</v>
          </cell>
          <cell r="B5497" t="str">
            <v>洋画</v>
          </cell>
          <cell r="D5497" t="str">
            <v>岸和田市藤井町</v>
          </cell>
          <cell r="E5497">
            <v>72</v>
          </cell>
        </row>
        <row r="5498">
          <cell r="A5498" t="str">
            <v>R8</v>
          </cell>
          <cell r="B5498" t="str">
            <v>洋画</v>
          </cell>
          <cell r="D5498" t="str">
            <v>高石市加茂</v>
          </cell>
          <cell r="E5498">
            <v>91</v>
          </cell>
        </row>
        <row r="5499">
          <cell r="A5499" t="str">
            <v>R8</v>
          </cell>
          <cell r="B5499" t="str">
            <v>洋画</v>
          </cell>
          <cell r="D5499" t="str">
            <v>泉大津市助松団地</v>
          </cell>
          <cell r="E5499">
            <v>32</v>
          </cell>
        </row>
        <row r="5500">
          <cell r="A5500" t="str">
            <v>R8</v>
          </cell>
          <cell r="B5500" t="str">
            <v>洋画</v>
          </cell>
          <cell r="D5500" t="str">
            <v>泉佐野市貝田町</v>
          </cell>
          <cell r="E5500">
            <v>69</v>
          </cell>
        </row>
        <row r="5501">
          <cell r="A5501" t="str">
            <v>R8</v>
          </cell>
          <cell r="B5501" t="str">
            <v>洋画</v>
          </cell>
          <cell r="D5501" t="str">
            <v>岸和田市天神山町</v>
          </cell>
          <cell r="E5501">
            <v>81</v>
          </cell>
        </row>
        <row r="5502">
          <cell r="A5502" t="str">
            <v>R8</v>
          </cell>
          <cell r="B5502" t="str">
            <v>洋画</v>
          </cell>
          <cell r="D5502" t="str">
            <v>阪南市光陽台</v>
          </cell>
          <cell r="E5502">
            <v>72</v>
          </cell>
        </row>
        <row r="5503">
          <cell r="A5503" t="str">
            <v>R8</v>
          </cell>
          <cell r="B5503" t="str">
            <v>洋画</v>
          </cell>
          <cell r="D5503" t="str">
            <v>岸和田市岡山町</v>
          </cell>
          <cell r="E5503">
            <v>62</v>
          </cell>
        </row>
        <row r="5504">
          <cell r="A5504" t="str">
            <v>R8</v>
          </cell>
          <cell r="B5504" t="str">
            <v>俳画</v>
          </cell>
          <cell r="D5504" t="str">
            <v>阪南市黒田</v>
          </cell>
          <cell r="E5504">
            <v>85</v>
          </cell>
        </row>
        <row r="5505">
          <cell r="A5505" t="str">
            <v>R8</v>
          </cell>
          <cell r="B5505" t="str">
            <v>俳画</v>
          </cell>
          <cell r="D5505" t="str">
            <v>岸和田市岡山町</v>
          </cell>
          <cell r="E5505">
            <v>78</v>
          </cell>
        </row>
        <row r="5506">
          <cell r="A5506" t="str">
            <v>R8</v>
          </cell>
          <cell r="B5506" t="str">
            <v>俳画</v>
          </cell>
          <cell r="D5506" t="str">
            <v>岸和田市上松町</v>
          </cell>
          <cell r="E5506">
            <v>78</v>
          </cell>
        </row>
        <row r="5507">
          <cell r="A5507" t="str">
            <v>R8</v>
          </cell>
          <cell r="B5507" t="str">
            <v>俳画</v>
          </cell>
          <cell r="D5507" t="str">
            <v>岸和田市額原町</v>
          </cell>
          <cell r="E5507">
            <v>82</v>
          </cell>
        </row>
        <row r="5508">
          <cell r="A5508" t="str">
            <v>R8</v>
          </cell>
          <cell r="B5508" t="str">
            <v>俳画</v>
          </cell>
          <cell r="D5508" t="str">
            <v>和歌山市六十谷</v>
          </cell>
          <cell r="E5508">
            <v>88</v>
          </cell>
        </row>
        <row r="5509">
          <cell r="A5509" t="str">
            <v>R8</v>
          </cell>
          <cell r="B5509" t="str">
            <v>俳画</v>
          </cell>
          <cell r="D5509" t="str">
            <v>岸和田市尾生町</v>
          </cell>
          <cell r="E5509">
            <v>73</v>
          </cell>
        </row>
        <row r="5510">
          <cell r="A5510" t="str">
            <v>R8</v>
          </cell>
          <cell r="B5510" t="str">
            <v>俳画</v>
          </cell>
          <cell r="D5510" t="str">
            <v>岸和田市池尻町</v>
          </cell>
          <cell r="E5510">
            <v>82</v>
          </cell>
        </row>
        <row r="5511">
          <cell r="A5511" t="str">
            <v>R8</v>
          </cell>
          <cell r="B5511" t="str">
            <v>俳画</v>
          </cell>
          <cell r="D5511" t="str">
            <v>岸和田市山直中町</v>
          </cell>
          <cell r="E5511">
            <v>77</v>
          </cell>
        </row>
        <row r="5512">
          <cell r="A5512" t="str">
            <v>R8</v>
          </cell>
          <cell r="B5512" t="str">
            <v>俳画</v>
          </cell>
          <cell r="D5512" t="str">
            <v>泉佐野市上之郷</v>
          </cell>
          <cell r="E5512">
            <v>61</v>
          </cell>
        </row>
        <row r="5513">
          <cell r="A5513" t="str">
            <v>R8</v>
          </cell>
          <cell r="B5513" t="str">
            <v>俳画</v>
          </cell>
          <cell r="D5513" t="str">
            <v>岸和田市加守町</v>
          </cell>
          <cell r="E5513">
            <v>65</v>
          </cell>
        </row>
        <row r="5514">
          <cell r="A5514" t="str">
            <v>R8</v>
          </cell>
          <cell r="B5514" t="str">
            <v>写真</v>
          </cell>
          <cell r="D5514" t="str">
            <v>貝塚市東山</v>
          </cell>
          <cell r="E5514">
            <v>44</v>
          </cell>
        </row>
        <row r="5515">
          <cell r="A5515" t="str">
            <v>R8</v>
          </cell>
          <cell r="B5515" t="str">
            <v>写真</v>
          </cell>
          <cell r="D5515" t="str">
            <v>泉北郡忠岡町忠岡東</v>
          </cell>
          <cell r="E5515">
            <v>67</v>
          </cell>
        </row>
        <row r="5516">
          <cell r="A5516" t="str">
            <v>R8</v>
          </cell>
          <cell r="B5516" t="str">
            <v>写真</v>
          </cell>
          <cell r="D5516" t="str">
            <v>岸和田市上松町</v>
          </cell>
          <cell r="E5516">
            <v>82</v>
          </cell>
        </row>
        <row r="5517">
          <cell r="A5517" t="str">
            <v>R8</v>
          </cell>
          <cell r="B5517" t="str">
            <v>写真</v>
          </cell>
          <cell r="D5517" t="str">
            <v>岸和田市南上町</v>
          </cell>
          <cell r="E5517">
            <v>78</v>
          </cell>
        </row>
        <row r="5518">
          <cell r="A5518" t="str">
            <v>R8</v>
          </cell>
          <cell r="B5518" t="str">
            <v>写真</v>
          </cell>
          <cell r="D5518" t="str">
            <v>堺市南区桃山台</v>
          </cell>
          <cell r="E5518">
            <v>78</v>
          </cell>
        </row>
        <row r="5519">
          <cell r="A5519" t="str">
            <v>R8</v>
          </cell>
          <cell r="B5519" t="str">
            <v>写真</v>
          </cell>
          <cell r="D5519" t="str">
            <v>泉南郡熊取町美熊台</v>
          </cell>
          <cell r="E5519">
            <v>78</v>
          </cell>
        </row>
        <row r="5520">
          <cell r="A5520" t="str">
            <v>R8</v>
          </cell>
          <cell r="B5520" t="str">
            <v>写真</v>
          </cell>
          <cell r="D5520" t="str">
            <v>泉南郡熊取町長池</v>
          </cell>
          <cell r="E5520">
            <v>86</v>
          </cell>
        </row>
        <row r="5521">
          <cell r="A5521" t="str">
            <v>R8</v>
          </cell>
          <cell r="B5521" t="str">
            <v>写真</v>
          </cell>
          <cell r="D5521" t="str">
            <v>大阪市此花区伝法</v>
          </cell>
          <cell r="E5521">
            <v>48</v>
          </cell>
        </row>
        <row r="5522">
          <cell r="A5522" t="str">
            <v>R8</v>
          </cell>
          <cell r="B5522" t="str">
            <v>写真</v>
          </cell>
          <cell r="D5522" t="str">
            <v>岸和田市小松里町</v>
          </cell>
          <cell r="E5522">
            <v>76</v>
          </cell>
        </row>
        <row r="5523">
          <cell r="A5523" t="str">
            <v>R8</v>
          </cell>
          <cell r="B5523" t="str">
            <v>写真</v>
          </cell>
          <cell r="D5523" t="str">
            <v>八尾市中田</v>
          </cell>
          <cell r="E5523">
            <v>57</v>
          </cell>
        </row>
        <row r="5524">
          <cell r="A5524" t="str">
            <v>R8</v>
          </cell>
          <cell r="B5524" t="str">
            <v>写真</v>
          </cell>
          <cell r="D5524" t="str">
            <v>大阪市北区天満</v>
          </cell>
          <cell r="E5524">
            <v>55</v>
          </cell>
        </row>
        <row r="5525">
          <cell r="A5525" t="str">
            <v>R8</v>
          </cell>
          <cell r="B5525" t="str">
            <v>写真</v>
          </cell>
          <cell r="D5525" t="str">
            <v>堺市堺区高須町</v>
          </cell>
          <cell r="E5525">
            <v>86</v>
          </cell>
        </row>
        <row r="5526">
          <cell r="A5526" t="str">
            <v>R8</v>
          </cell>
          <cell r="B5526" t="str">
            <v>写真</v>
          </cell>
          <cell r="D5526" t="str">
            <v>堺市南区御池台</v>
          </cell>
          <cell r="E5526">
            <v>81</v>
          </cell>
        </row>
        <row r="5527">
          <cell r="A5527" t="str">
            <v>R8</v>
          </cell>
          <cell r="B5527" t="str">
            <v>写真</v>
          </cell>
          <cell r="D5527" t="str">
            <v>阪南市自然田</v>
          </cell>
          <cell r="E5527">
            <v>81</v>
          </cell>
        </row>
        <row r="5528">
          <cell r="A5528" t="str">
            <v>R8</v>
          </cell>
          <cell r="B5528" t="str">
            <v>写真</v>
          </cell>
          <cell r="D5528" t="str">
            <v>岸和田市東大路町</v>
          </cell>
          <cell r="E5528">
            <v>77</v>
          </cell>
        </row>
        <row r="5529">
          <cell r="A5529" t="str">
            <v>R8</v>
          </cell>
          <cell r="B5529" t="str">
            <v>写真</v>
          </cell>
          <cell r="D5529" t="str">
            <v>岸和田市下池田町</v>
          </cell>
          <cell r="E5529">
            <v>64</v>
          </cell>
        </row>
        <row r="5530">
          <cell r="A5530" t="str">
            <v>R8</v>
          </cell>
          <cell r="B5530" t="str">
            <v>写真</v>
          </cell>
          <cell r="D5530" t="str">
            <v>岸和田市下池田町</v>
          </cell>
          <cell r="E5530">
            <v>61</v>
          </cell>
        </row>
        <row r="5531">
          <cell r="A5531" t="str">
            <v>R8</v>
          </cell>
          <cell r="B5531" t="str">
            <v>写真</v>
          </cell>
          <cell r="D5531" t="str">
            <v>岸和田市土生町</v>
          </cell>
          <cell r="E5531">
            <v>79</v>
          </cell>
        </row>
        <row r="5532">
          <cell r="A5532" t="str">
            <v>R8</v>
          </cell>
          <cell r="B5532" t="str">
            <v>写真</v>
          </cell>
          <cell r="D5532" t="str">
            <v>阪南市箱の浦</v>
          </cell>
          <cell r="E5532">
            <v>84</v>
          </cell>
        </row>
        <row r="5533">
          <cell r="A5533" t="str">
            <v>R8</v>
          </cell>
          <cell r="B5533" t="str">
            <v>写真</v>
          </cell>
          <cell r="D5533" t="str">
            <v>貝塚市清児</v>
          </cell>
          <cell r="E5533">
            <v>76</v>
          </cell>
        </row>
        <row r="5534">
          <cell r="A5534" t="str">
            <v>R8</v>
          </cell>
          <cell r="B5534" t="str">
            <v>写真</v>
          </cell>
          <cell r="D5534" t="str">
            <v>岸和田市松風町</v>
          </cell>
          <cell r="E5534">
            <v>82</v>
          </cell>
        </row>
        <row r="5535">
          <cell r="A5535" t="str">
            <v>R8</v>
          </cell>
          <cell r="B5535" t="str">
            <v>写真</v>
          </cell>
          <cell r="D5535" t="str">
            <v>奈良市西登美ヶ丘</v>
          </cell>
          <cell r="E5535">
            <v>73</v>
          </cell>
        </row>
        <row r="5536">
          <cell r="A5536" t="str">
            <v>R8</v>
          </cell>
          <cell r="B5536" t="str">
            <v>写真</v>
          </cell>
          <cell r="D5536" t="str">
            <v>岸和田市並松町</v>
          </cell>
          <cell r="E5536">
            <v>76</v>
          </cell>
        </row>
        <row r="5537">
          <cell r="A5537" t="str">
            <v>R8</v>
          </cell>
          <cell r="B5537" t="str">
            <v>写真</v>
          </cell>
          <cell r="D5537" t="str">
            <v>岸和田市磯上町</v>
          </cell>
          <cell r="E5537">
            <v>78</v>
          </cell>
        </row>
        <row r="5538">
          <cell r="A5538" t="str">
            <v>R8</v>
          </cell>
          <cell r="B5538" t="str">
            <v>写真</v>
          </cell>
          <cell r="D5538" t="str">
            <v>泉南郡熊取町山の手台</v>
          </cell>
          <cell r="E5538">
            <v>78</v>
          </cell>
        </row>
        <row r="5539">
          <cell r="A5539" t="str">
            <v>R8</v>
          </cell>
          <cell r="B5539" t="str">
            <v>写真</v>
          </cell>
          <cell r="D5539" t="str">
            <v>岸和田市積川町</v>
          </cell>
          <cell r="E5539">
            <v>78</v>
          </cell>
        </row>
        <row r="5540">
          <cell r="A5540" t="str">
            <v>R8</v>
          </cell>
          <cell r="B5540" t="str">
            <v>写真</v>
          </cell>
          <cell r="D5540" t="str">
            <v>泉佐野市土丸</v>
          </cell>
          <cell r="E5540">
            <v>77</v>
          </cell>
        </row>
        <row r="5541">
          <cell r="A5541" t="str">
            <v>R8</v>
          </cell>
          <cell r="B5541" t="str">
            <v>写真</v>
          </cell>
          <cell r="D5541" t="str">
            <v>泉南郡熊取町青葉台</v>
          </cell>
          <cell r="E5541">
            <v>82</v>
          </cell>
        </row>
        <row r="5542">
          <cell r="A5542" t="str">
            <v>R8</v>
          </cell>
          <cell r="B5542" t="str">
            <v>写真</v>
          </cell>
          <cell r="D5542" t="str">
            <v>泉佐野市東佐野台</v>
          </cell>
          <cell r="E5542">
            <v>76</v>
          </cell>
        </row>
        <row r="5543">
          <cell r="A5543" t="str">
            <v>R8</v>
          </cell>
          <cell r="B5543" t="str">
            <v>写真</v>
          </cell>
          <cell r="D5543" t="str">
            <v>和泉市小田町</v>
          </cell>
          <cell r="E5543">
            <v>78</v>
          </cell>
        </row>
        <row r="5544">
          <cell r="A5544" t="str">
            <v>R8</v>
          </cell>
          <cell r="B5544" t="str">
            <v>写真</v>
          </cell>
          <cell r="D5544" t="str">
            <v>泉佐野市日根野</v>
          </cell>
          <cell r="E5544">
            <v>75</v>
          </cell>
        </row>
        <row r="5545">
          <cell r="A5545" t="str">
            <v>R8</v>
          </cell>
          <cell r="B5545" t="str">
            <v>写真</v>
          </cell>
          <cell r="D5545" t="str">
            <v>岸和田市土生町</v>
          </cell>
          <cell r="E5545">
            <v>86</v>
          </cell>
        </row>
        <row r="5546">
          <cell r="A5546" t="str">
            <v>R8</v>
          </cell>
          <cell r="B5546" t="str">
            <v>写真</v>
          </cell>
          <cell r="D5546" t="str">
            <v>和泉市鶴山台</v>
          </cell>
          <cell r="E5546">
            <v>79</v>
          </cell>
        </row>
        <row r="5547">
          <cell r="A5547" t="str">
            <v>R8</v>
          </cell>
          <cell r="B5547" t="str">
            <v>写真</v>
          </cell>
          <cell r="D5547" t="str">
            <v>堺市南区御池台</v>
          </cell>
          <cell r="E5547">
            <v>74</v>
          </cell>
        </row>
        <row r="5548">
          <cell r="A5548" t="str">
            <v>R8</v>
          </cell>
          <cell r="B5548" t="str">
            <v>写真</v>
          </cell>
          <cell r="D5548" t="str">
            <v>堺市南区桃山台</v>
          </cell>
          <cell r="E5548">
            <v>79</v>
          </cell>
        </row>
        <row r="5549">
          <cell r="A5549" t="str">
            <v>R8</v>
          </cell>
          <cell r="B5549" t="str">
            <v>写真</v>
          </cell>
          <cell r="D5549" t="str">
            <v>岸和田市下松町</v>
          </cell>
          <cell r="E5549">
            <v>75</v>
          </cell>
        </row>
        <row r="5550">
          <cell r="A5550" t="str">
            <v>R8</v>
          </cell>
          <cell r="B5550" t="str">
            <v>写真</v>
          </cell>
          <cell r="D5550" t="str">
            <v>岸和田市上松町</v>
          </cell>
          <cell r="E5550">
            <v>82</v>
          </cell>
        </row>
        <row r="5551">
          <cell r="A5551" t="str">
            <v>R8</v>
          </cell>
          <cell r="B5551" t="str">
            <v>写真</v>
          </cell>
          <cell r="D5551" t="str">
            <v>泉南市新家</v>
          </cell>
          <cell r="E5551">
            <v>74</v>
          </cell>
        </row>
        <row r="5552">
          <cell r="A5552" t="str">
            <v>R8</v>
          </cell>
          <cell r="B5552" t="str">
            <v>写真</v>
          </cell>
          <cell r="D5552" t="str">
            <v>大阪市北区大淀中</v>
          </cell>
          <cell r="E5552">
            <v>79</v>
          </cell>
        </row>
        <row r="5553">
          <cell r="A5553" t="str">
            <v>R8</v>
          </cell>
          <cell r="B5553" t="str">
            <v>写真</v>
          </cell>
          <cell r="D5553" t="str">
            <v>貝塚市小瀬</v>
          </cell>
          <cell r="E5553">
            <v>78</v>
          </cell>
        </row>
        <row r="5554">
          <cell r="A5554" t="str">
            <v>R8</v>
          </cell>
          <cell r="B5554" t="str">
            <v>写真</v>
          </cell>
          <cell r="D5554" t="str">
            <v>岸和田市加守町</v>
          </cell>
          <cell r="E5554">
            <v>58</v>
          </cell>
        </row>
        <row r="5555">
          <cell r="A5555" t="str">
            <v>R8</v>
          </cell>
          <cell r="B5555" t="str">
            <v>写真</v>
          </cell>
          <cell r="D5555" t="str">
            <v>和泉市室堂町</v>
          </cell>
          <cell r="E5555">
            <v>58</v>
          </cell>
        </row>
        <row r="5556">
          <cell r="A5556" t="str">
            <v>R8</v>
          </cell>
          <cell r="B5556" t="str">
            <v>写真</v>
          </cell>
          <cell r="D5556" t="str">
            <v>岸和田市上松町</v>
          </cell>
          <cell r="E5556">
            <v>67</v>
          </cell>
        </row>
        <row r="5557">
          <cell r="A5557" t="str">
            <v>R8</v>
          </cell>
          <cell r="B5557" t="str">
            <v>写真</v>
          </cell>
          <cell r="D5557" t="str">
            <v>岸和田市内畑町</v>
          </cell>
          <cell r="E5557">
            <v>79</v>
          </cell>
        </row>
        <row r="5558">
          <cell r="A5558" t="str">
            <v>R8</v>
          </cell>
          <cell r="B5558" t="str">
            <v>写真</v>
          </cell>
          <cell r="D5558" t="str">
            <v>泉大津市二田町</v>
          </cell>
          <cell r="E5558">
            <v>84</v>
          </cell>
        </row>
        <row r="5559">
          <cell r="A5559" t="str">
            <v>R8</v>
          </cell>
          <cell r="B5559" t="str">
            <v>写真</v>
          </cell>
          <cell r="D5559" t="str">
            <v>泉佐野市日根野</v>
          </cell>
          <cell r="E5559">
            <v>62</v>
          </cell>
        </row>
        <row r="5560">
          <cell r="A5560" t="str">
            <v>R8</v>
          </cell>
          <cell r="B5560" t="str">
            <v>写真</v>
          </cell>
          <cell r="D5560" t="str">
            <v>貝塚市二色</v>
          </cell>
          <cell r="E5560">
            <v>72</v>
          </cell>
        </row>
        <row r="5561">
          <cell r="A5561" t="str">
            <v>R8</v>
          </cell>
          <cell r="B5561" t="str">
            <v>写真</v>
          </cell>
          <cell r="D5561" t="str">
            <v>岸和田市上松町</v>
          </cell>
          <cell r="E5561">
            <v>67</v>
          </cell>
        </row>
        <row r="5562">
          <cell r="A5562" t="str">
            <v>R8</v>
          </cell>
          <cell r="B5562" t="str">
            <v>写真</v>
          </cell>
          <cell r="D5562" t="str">
            <v>岸和田市加守町</v>
          </cell>
          <cell r="E5562">
            <v>75</v>
          </cell>
        </row>
        <row r="5563">
          <cell r="A5563" t="str">
            <v>R8</v>
          </cell>
          <cell r="B5563" t="str">
            <v>写真</v>
          </cell>
          <cell r="D5563" t="str">
            <v>岸和田市下松町</v>
          </cell>
          <cell r="E5563">
            <v>75</v>
          </cell>
        </row>
        <row r="5564">
          <cell r="A5564" t="str">
            <v>R8</v>
          </cell>
          <cell r="B5564" t="str">
            <v>写真</v>
          </cell>
          <cell r="D5564" t="str">
            <v>岸和田市上松町</v>
          </cell>
          <cell r="E5564">
            <v>66</v>
          </cell>
        </row>
        <row r="5565">
          <cell r="A5565" t="str">
            <v>R8</v>
          </cell>
          <cell r="B5565" t="str">
            <v>写真</v>
          </cell>
          <cell r="D5565" t="str">
            <v>泉大津市なぎさ町</v>
          </cell>
          <cell r="E5565">
            <v>86</v>
          </cell>
        </row>
        <row r="5566">
          <cell r="A5566" t="str">
            <v>R8</v>
          </cell>
          <cell r="B5566" t="str">
            <v>写真</v>
          </cell>
          <cell r="D5566" t="str">
            <v>泉南郡熊取町希望が丘</v>
          </cell>
          <cell r="E5566">
            <v>81</v>
          </cell>
        </row>
        <row r="5567">
          <cell r="A5567" t="str">
            <v>R8</v>
          </cell>
          <cell r="B5567" t="str">
            <v>写真</v>
          </cell>
          <cell r="D5567" t="str">
            <v>泉佐野市鶴原</v>
          </cell>
          <cell r="E5567">
            <v>83</v>
          </cell>
        </row>
        <row r="5568">
          <cell r="A5568" t="str">
            <v>R8</v>
          </cell>
          <cell r="B5568" t="str">
            <v>写真</v>
          </cell>
          <cell r="D5568" t="str">
            <v>泉佐野市鶴原</v>
          </cell>
          <cell r="E5568">
            <v>82</v>
          </cell>
        </row>
        <row r="5569">
          <cell r="A5569" t="str">
            <v>R8</v>
          </cell>
          <cell r="B5569" t="str">
            <v>写真</v>
          </cell>
          <cell r="D5569" t="str">
            <v>岸和田市吉井町</v>
          </cell>
          <cell r="E5569">
            <v>64</v>
          </cell>
        </row>
        <row r="5570">
          <cell r="A5570" t="str">
            <v>R8</v>
          </cell>
          <cell r="B5570" t="str">
            <v>写真</v>
          </cell>
          <cell r="D5570" t="str">
            <v>泉佐野市湊</v>
          </cell>
          <cell r="E5570">
            <v>72</v>
          </cell>
        </row>
        <row r="5571">
          <cell r="A5571" t="str">
            <v>R8</v>
          </cell>
          <cell r="B5571" t="str">
            <v>写真</v>
          </cell>
          <cell r="D5571" t="str">
            <v>泉佐野市日根野</v>
          </cell>
          <cell r="E5571">
            <v>67</v>
          </cell>
        </row>
        <row r="5572">
          <cell r="A5572" t="str">
            <v>R8</v>
          </cell>
          <cell r="B5572" t="str">
            <v>写真</v>
          </cell>
          <cell r="D5572" t="str">
            <v>堺市西区鳳南町</v>
          </cell>
          <cell r="E5572">
            <v>84</v>
          </cell>
        </row>
        <row r="5573">
          <cell r="A5573" t="str">
            <v>R8</v>
          </cell>
          <cell r="B5573" t="str">
            <v>写真</v>
          </cell>
          <cell r="D5573" t="str">
            <v>泉北郡忠岡町忠岡東</v>
          </cell>
          <cell r="E5573">
            <v>69</v>
          </cell>
        </row>
        <row r="5574">
          <cell r="A5574" t="str">
            <v>R8</v>
          </cell>
          <cell r="B5574" t="str">
            <v>写真</v>
          </cell>
          <cell r="D5574" t="str">
            <v>貝塚市脇浜</v>
          </cell>
          <cell r="E5574">
            <v>25</v>
          </cell>
        </row>
        <row r="5575">
          <cell r="A5575" t="str">
            <v>R8</v>
          </cell>
          <cell r="B5575" t="str">
            <v>写真</v>
          </cell>
          <cell r="D5575" t="str">
            <v>岸和田市土生町</v>
          </cell>
          <cell r="E5575">
            <v>62</v>
          </cell>
        </row>
        <row r="5576">
          <cell r="A5576" t="str">
            <v>R8</v>
          </cell>
          <cell r="B5576" t="str">
            <v>写真</v>
          </cell>
          <cell r="D5576" t="str">
            <v>堺市南区庭代台</v>
          </cell>
          <cell r="E5576">
            <v>84</v>
          </cell>
        </row>
        <row r="5577">
          <cell r="A5577" t="str">
            <v>R8</v>
          </cell>
          <cell r="B5577" t="str">
            <v>写真</v>
          </cell>
          <cell r="D5577" t="str">
            <v>堺市南区庭代台</v>
          </cell>
          <cell r="E5577">
            <v>93</v>
          </cell>
        </row>
        <row r="5578">
          <cell r="A5578" t="str">
            <v>R8</v>
          </cell>
          <cell r="B5578" t="str">
            <v>写真</v>
          </cell>
          <cell r="D5578" t="str">
            <v>阪南市さつき台</v>
          </cell>
          <cell r="E5578">
            <v>71</v>
          </cell>
        </row>
        <row r="5579">
          <cell r="A5579" t="str">
            <v>R8</v>
          </cell>
          <cell r="B5579" t="str">
            <v>写真</v>
          </cell>
          <cell r="D5579" t="str">
            <v>岸和田市岸城町</v>
          </cell>
          <cell r="E5579">
            <v>63</v>
          </cell>
        </row>
        <row r="5580">
          <cell r="A5580" t="str">
            <v>R8</v>
          </cell>
          <cell r="B5580" t="str">
            <v>写真</v>
          </cell>
          <cell r="D5580" t="str">
            <v>岸和田市南上町</v>
          </cell>
          <cell r="E5580">
            <v>66</v>
          </cell>
        </row>
        <row r="5581">
          <cell r="A5581" t="str">
            <v>R8</v>
          </cell>
          <cell r="B5581" t="str">
            <v>写真</v>
          </cell>
          <cell r="D5581" t="str">
            <v>貝塚市麻生中</v>
          </cell>
          <cell r="E5581">
            <v>30</v>
          </cell>
        </row>
        <row r="5582">
          <cell r="A5582" t="str">
            <v>R8</v>
          </cell>
          <cell r="B5582" t="str">
            <v>写真</v>
          </cell>
          <cell r="D5582" t="str">
            <v>和歌山市野崎</v>
          </cell>
          <cell r="E5582">
            <v>84</v>
          </cell>
        </row>
        <row r="5583">
          <cell r="A5583" t="str">
            <v>R8</v>
          </cell>
          <cell r="B5583" t="str">
            <v>写真</v>
          </cell>
          <cell r="D5583" t="str">
            <v>貝塚市久保</v>
          </cell>
          <cell r="E5583">
            <v>70</v>
          </cell>
        </row>
        <row r="5584">
          <cell r="A5584" t="str">
            <v>R8</v>
          </cell>
          <cell r="B5584" t="str">
            <v>写真</v>
          </cell>
          <cell r="D5584" t="str">
            <v>岸和田市山直中町</v>
          </cell>
        </row>
        <row r="5585">
          <cell r="A5585" t="str">
            <v>R8</v>
          </cell>
          <cell r="B5585" t="str">
            <v>写真</v>
          </cell>
          <cell r="D5585" t="str">
            <v>泉南郡田尻町吉見</v>
          </cell>
          <cell r="E5585">
            <v>33</v>
          </cell>
        </row>
        <row r="5586">
          <cell r="A5586" t="str">
            <v>R8</v>
          </cell>
          <cell r="B5586" t="str">
            <v>陶芸</v>
          </cell>
          <cell r="D5586" t="str">
            <v>岸和田市下松町</v>
          </cell>
          <cell r="E5586">
            <v>43</v>
          </cell>
        </row>
        <row r="5587">
          <cell r="A5587" t="str">
            <v>R8</v>
          </cell>
          <cell r="B5587" t="str">
            <v>陶芸</v>
          </cell>
          <cell r="D5587" t="str">
            <v>大阪市住吉区清水丘</v>
          </cell>
          <cell r="E5587">
            <v>69</v>
          </cell>
        </row>
        <row r="5588">
          <cell r="A5588" t="str">
            <v>R8</v>
          </cell>
          <cell r="B5588" t="str">
            <v>陶芸</v>
          </cell>
          <cell r="D5588" t="str">
            <v>岸和田市宮本町</v>
          </cell>
          <cell r="E5588">
            <v>72</v>
          </cell>
        </row>
        <row r="5589">
          <cell r="A5589" t="str">
            <v>R8</v>
          </cell>
          <cell r="B5589" t="str">
            <v>陶芸</v>
          </cell>
          <cell r="D5589" t="str">
            <v>堺市北区黒土町</v>
          </cell>
          <cell r="E5589">
            <v>58</v>
          </cell>
        </row>
        <row r="5590">
          <cell r="A5590" t="str">
            <v>R8</v>
          </cell>
          <cell r="B5590" t="str">
            <v>陶芸</v>
          </cell>
          <cell r="D5590" t="str">
            <v>泉北郡忠岡町忠岡中</v>
          </cell>
          <cell r="E5590">
            <v>76</v>
          </cell>
        </row>
        <row r="5591">
          <cell r="A5591" t="str">
            <v>R8</v>
          </cell>
          <cell r="B5591" t="str">
            <v>陶芸</v>
          </cell>
          <cell r="D5591" t="str">
            <v>貝塚市半田</v>
          </cell>
          <cell r="E5591">
            <v>79</v>
          </cell>
        </row>
        <row r="5592">
          <cell r="A5592" t="str">
            <v>R8</v>
          </cell>
          <cell r="B5592" t="str">
            <v>陶芸</v>
          </cell>
          <cell r="D5592" t="str">
            <v>貝塚市東山</v>
          </cell>
          <cell r="E5592">
            <v>56</v>
          </cell>
        </row>
        <row r="5593">
          <cell r="A5593" t="str">
            <v>R8</v>
          </cell>
          <cell r="B5593" t="str">
            <v>陶芸</v>
          </cell>
          <cell r="D5593" t="str">
            <v>和泉市はつが野</v>
          </cell>
          <cell r="E5593">
            <v>74</v>
          </cell>
        </row>
        <row r="5594">
          <cell r="A5594" t="str">
            <v>R8</v>
          </cell>
          <cell r="B5594" t="str">
            <v>陶芸</v>
          </cell>
          <cell r="D5594" t="str">
            <v>貝塚市二色</v>
          </cell>
          <cell r="E5594">
            <v>67</v>
          </cell>
        </row>
        <row r="5595">
          <cell r="A5595" t="str">
            <v>R8</v>
          </cell>
          <cell r="B5595" t="str">
            <v>陶芸</v>
          </cell>
          <cell r="D5595" t="str">
            <v>泉南郡熊取町五月ケ丘</v>
          </cell>
          <cell r="E5595">
            <v>78</v>
          </cell>
        </row>
        <row r="5596">
          <cell r="A5596" t="str">
            <v>R8</v>
          </cell>
          <cell r="B5596" t="str">
            <v>陶芸</v>
          </cell>
          <cell r="D5596" t="str">
            <v>岸和田市八幡町</v>
          </cell>
          <cell r="E5596">
            <v>76</v>
          </cell>
        </row>
        <row r="5597">
          <cell r="A5597" t="str">
            <v>R8</v>
          </cell>
          <cell r="B5597" t="str">
            <v>書</v>
          </cell>
          <cell r="D5597" t="str">
            <v>和泉市はつが野</v>
          </cell>
          <cell r="E5597">
            <v>16</v>
          </cell>
        </row>
        <row r="5598">
          <cell r="A5598" t="str">
            <v>R8</v>
          </cell>
          <cell r="B5598" t="str">
            <v>書</v>
          </cell>
          <cell r="D5598" t="str">
            <v>和泉市はつが野</v>
          </cell>
          <cell r="E5598">
            <v>52</v>
          </cell>
        </row>
        <row r="5599">
          <cell r="A5599" t="str">
            <v>R8</v>
          </cell>
          <cell r="B5599" t="str">
            <v>書</v>
          </cell>
          <cell r="D5599" t="str">
            <v>岸和田市上松町</v>
          </cell>
          <cell r="E5599">
            <v>81</v>
          </cell>
        </row>
        <row r="5600">
          <cell r="A5600" t="str">
            <v>R8</v>
          </cell>
          <cell r="B5600" t="str">
            <v>書</v>
          </cell>
          <cell r="D5600" t="str">
            <v>堺市堺区大浜北町</v>
          </cell>
          <cell r="E5600">
            <v>49</v>
          </cell>
        </row>
        <row r="5601">
          <cell r="A5601" t="str">
            <v>R8</v>
          </cell>
          <cell r="B5601" t="str">
            <v>書</v>
          </cell>
          <cell r="D5601" t="str">
            <v>和泉市今福町</v>
          </cell>
          <cell r="E5601">
            <v>74</v>
          </cell>
        </row>
        <row r="5602">
          <cell r="A5602" t="str">
            <v>R8</v>
          </cell>
          <cell r="B5602" t="str">
            <v>書</v>
          </cell>
          <cell r="D5602" t="str">
            <v>岸和田市大工町</v>
          </cell>
          <cell r="E5602">
            <v>46</v>
          </cell>
        </row>
        <row r="5603">
          <cell r="A5603" t="str">
            <v>R8</v>
          </cell>
          <cell r="B5603" t="str">
            <v>書</v>
          </cell>
          <cell r="D5603" t="str">
            <v>岸和田市葛城町</v>
          </cell>
          <cell r="E5603">
            <v>75</v>
          </cell>
        </row>
        <row r="5604">
          <cell r="A5604" t="str">
            <v>R8</v>
          </cell>
          <cell r="B5604" t="str">
            <v>書</v>
          </cell>
          <cell r="D5604" t="str">
            <v>岸和田市南上町</v>
          </cell>
          <cell r="E5604">
            <v>90</v>
          </cell>
        </row>
        <row r="5605">
          <cell r="A5605" t="str">
            <v>R8</v>
          </cell>
          <cell r="B5605" t="str">
            <v>書</v>
          </cell>
          <cell r="D5605" t="str">
            <v>貝塚市麻生中</v>
          </cell>
          <cell r="E5605">
            <v>67</v>
          </cell>
        </row>
        <row r="5606">
          <cell r="A5606" t="str">
            <v>R8</v>
          </cell>
          <cell r="B5606" t="str">
            <v>書</v>
          </cell>
          <cell r="D5606" t="str">
            <v>岸和田市中井町</v>
          </cell>
          <cell r="E5606">
            <v>80</v>
          </cell>
        </row>
        <row r="5607">
          <cell r="A5607" t="str">
            <v>R8</v>
          </cell>
          <cell r="B5607" t="str">
            <v>書</v>
          </cell>
          <cell r="D5607" t="str">
            <v>岸和田市春木若松町</v>
          </cell>
          <cell r="E5607">
            <v>17</v>
          </cell>
        </row>
        <row r="5608">
          <cell r="A5608" t="str">
            <v>R8</v>
          </cell>
          <cell r="B5608" t="str">
            <v>書</v>
          </cell>
          <cell r="D5608" t="str">
            <v>岸和田市小松里町</v>
          </cell>
          <cell r="E5608">
            <v>57</v>
          </cell>
        </row>
        <row r="5609">
          <cell r="A5609" t="str">
            <v>R8</v>
          </cell>
          <cell r="B5609" t="str">
            <v>書</v>
          </cell>
          <cell r="D5609" t="str">
            <v>岸和田市下松町</v>
          </cell>
          <cell r="E5609">
            <v>85</v>
          </cell>
        </row>
        <row r="5610">
          <cell r="A5610" t="str">
            <v>R8</v>
          </cell>
          <cell r="B5610" t="str">
            <v>書</v>
          </cell>
          <cell r="D5610" t="str">
            <v>河内長野市あかしあ台</v>
          </cell>
          <cell r="E5610">
            <v>57</v>
          </cell>
        </row>
        <row r="5611">
          <cell r="A5611" t="str">
            <v>R8</v>
          </cell>
          <cell r="B5611" t="str">
            <v>書</v>
          </cell>
          <cell r="D5611" t="str">
            <v>岸和田市岡山町</v>
          </cell>
          <cell r="E5611">
            <v>53</v>
          </cell>
        </row>
        <row r="5612">
          <cell r="A5612" t="str">
            <v>R8</v>
          </cell>
          <cell r="B5612" t="str">
            <v>書</v>
          </cell>
          <cell r="D5612" t="str">
            <v>岸和田市下池田町</v>
          </cell>
          <cell r="E5612">
            <v>17</v>
          </cell>
        </row>
        <row r="5613">
          <cell r="A5613" t="str">
            <v>R8</v>
          </cell>
          <cell r="B5613" t="str">
            <v>書</v>
          </cell>
          <cell r="D5613" t="str">
            <v>貝塚市小瀬</v>
          </cell>
          <cell r="E5613">
            <v>16</v>
          </cell>
        </row>
        <row r="5614">
          <cell r="A5614" t="str">
            <v>R8</v>
          </cell>
          <cell r="B5614" t="str">
            <v>書</v>
          </cell>
          <cell r="D5614" t="str">
            <v>阪南市鳥取</v>
          </cell>
          <cell r="E5614">
            <v>16</v>
          </cell>
        </row>
        <row r="5615">
          <cell r="A5615" t="str">
            <v>R8</v>
          </cell>
          <cell r="B5615" t="str">
            <v>書</v>
          </cell>
          <cell r="D5615" t="str">
            <v>泉南郡熊取町大久保西</v>
          </cell>
          <cell r="E5615">
            <v>16</v>
          </cell>
        </row>
        <row r="5616">
          <cell r="A5616" t="str">
            <v>R8</v>
          </cell>
          <cell r="B5616" t="str">
            <v>書</v>
          </cell>
          <cell r="D5616" t="str">
            <v>岸和田市東大路町</v>
          </cell>
          <cell r="E5616">
            <v>48</v>
          </cell>
        </row>
        <row r="5617">
          <cell r="A5617" t="str">
            <v>R8</v>
          </cell>
          <cell r="B5617" t="str">
            <v>書</v>
          </cell>
          <cell r="D5617" t="str">
            <v>岸和田市磯上町</v>
          </cell>
          <cell r="E5617">
            <v>62</v>
          </cell>
        </row>
        <row r="5618">
          <cell r="A5618" t="str">
            <v>R8</v>
          </cell>
          <cell r="B5618" t="str">
            <v>書</v>
          </cell>
          <cell r="D5618" t="str">
            <v>岸和田市小松里町</v>
          </cell>
          <cell r="E5618">
            <v>82</v>
          </cell>
        </row>
        <row r="5619">
          <cell r="A5619" t="str">
            <v>R8</v>
          </cell>
          <cell r="B5619" t="str">
            <v>書</v>
          </cell>
          <cell r="D5619" t="str">
            <v>岸和田市加守町</v>
          </cell>
          <cell r="E5619">
            <v>16</v>
          </cell>
        </row>
        <row r="5620">
          <cell r="A5620" t="str">
            <v>R8</v>
          </cell>
          <cell r="B5620" t="str">
            <v>書</v>
          </cell>
          <cell r="D5620" t="str">
            <v>岸和田市春木若松町</v>
          </cell>
          <cell r="E5620">
            <v>15</v>
          </cell>
        </row>
        <row r="5621">
          <cell r="A5621" t="str">
            <v>R8</v>
          </cell>
          <cell r="B5621" t="str">
            <v>書</v>
          </cell>
          <cell r="D5621" t="str">
            <v>岸和田市西之内町</v>
          </cell>
          <cell r="E5621">
            <v>15</v>
          </cell>
        </row>
        <row r="5622">
          <cell r="A5622" t="str">
            <v>R8</v>
          </cell>
          <cell r="B5622" t="str">
            <v>書</v>
          </cell>
          <cell r="D5622" t="str">
            <v>岸和田市別所町</v>
          </cell>
          <cell r="E5622">
            <v>61</v>
          </cell>
        </row>
        <row r="5623">
          <cell r="A5623" t="str">
            <v>R8</v>
          </cell>
          <cell r="B5623" t="str">
            <v>書</v>
          </cell>
          <cell r="D5623" t="str">
            <v>岸和田市春木北浜町</v>
          </cell>
          <cell r="E5623">
            <v>16</v>
          </cell>
        </row>
        <row r="5624">
          <cell r="A5624" t="str">
            <v>R8</v>
          </cell>
          <cell r="B5624" t="str">
            <v>書</v>
          </cell>
          <cell r="D5624" t="str">
            <v>高知県四万十市下田</v>
          </cell>
          <cell r="E5624">
            <v>83</v>
          </cell>
        </row>
        <row r="5625">
          <cell r="A5625" t="str">
            <v>R8</v>
          </cell>
          <cell r="B5625" t="str">
            <v>書</v>
          </cell>
          <cell r="D5625" t="str">
            <v>岸和田市加守町</v>
          </cell>
          <cell r="E5625">
            <v>53</v>
          </cell>
        </row>
        <row r="5626">
          <cell r="A5626" t="str">
            <v>R8</v>
          </cell>
          <cell r="B5626" t="str">
            <v>書</v>
          </cell>
          <cell r="D5626" t="str">
            <v>岸和田市下池田町</v>
          </cell>
          <cell r="E5626">
            <v>66</v>
          </cell>
        </row>
        <row r="5627">
          <cell r="A5627" t="str">
            <v>R8</v>
          </cell>
          <cell r="B5627" t="str">
            <v>日本画</v>
          </cell>
          <cell r="D5627" t="str">
            <v>泉南市男里</v>
          </cell>
          <cell r="E5627">
            <v>78</v>
          </cell>
        </row>
        <row r="5628">
          <cell r="A5628" t="str">
            <v>R8</v>
          </cell>
          <cell r="B5628" t="str">
            <v>日本画</v>
          </cell>
          <cell r="D5628" t="str">
            <v>岡山県倉敷市玉島八島</v>
          </cell>
          <cell r="E5628">
            <v>82</v>
          </cell>
        </row>
        <row r="5629">
          <cell r="A5629" t="str">
            <v>R8</v>
          </cell>
          <cell r="B5629" t="str">
            <v>日本画</v>
          </cell>
          <cell r="D5629" t="str">
            <v>堺市堺区大浜南町</v>
          </cell>
          <cell r="E5629">
            <v>72</v>
          </cell>
        </row>
        <row r="5630">
          <cell r="A5630" t="str">
            <v>R8</v>
          </cell>
          <cell r="B5630" t="str">
            <v>日本画</v>
          </cell>
          <cell r="D5630" t="str">
            <v>岸和田市小松里町</v>
          </cell>
          <cell r="E5630">
            <v>84</v>
          </cell>
        </row>
        <row r="5631">
          <cell r="A5631" t="str">
            <v>R8</v>
          </cell>
          <cell r="B5631" t="str">
            <v>日本画</v>
          </cell>
          <cell r="D5631" t="str">
            <v>泉大津市松之浜町</v>
          </cell>
          <cell r="E5631">
            <v>79</v>
          </cell>
        </row>
        <row r="5632">
          <cell r="A5632" t="str">
            <v>R8</v>
          </cell>
          <cell r="B5632" t="str">
            <v>日本画</v>
          </cell>
          <cell r="D5632" t="str">
            <v>岸和田市東大路町</v>
          </cell>
          <cell r="E5632">
            <v>77</v>
          </cell>
        </row>
        <row r="5633">
          <cell r="A5633" t="str">
            <v>R8</v>
          </cell>
          <cell r="B5633" t="str">
            <v>日本画</v>
          </cell>
          <cell r="D5633" t="str">
            <v>泉南郡熊取町青葉台</v>
          </cell>
          <cell r="E5633">
            <v>90</v>
          </cell>
        </row>
        <row r="5634">
          <cell r="A5634" t="str">
            <v>R8</v>
          </cell>
          <cell r="B5634" t="str">
            <v>日本画</v>
          </cell>
          <cell r="D5634" t="str">
            <v>岸和田市磯上町</v>
          </cell>
          <cell r="E5634">
            <v>79</v>
          </cell>
        </row>
        <row r="5635">
          <cell r="A5635" t="str">
            <v>R8</v>
          </cell>
          <cell r="B5635" t="str">
            <v>日本画</v>
          </cell>
          <cell r="D5635" t="str">
            <v>岸和田市上町</v>
          </cell>
          <cell r="E5635">
            <v>88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139"/>
  <sheetViews>
    <sheetView tabSelected="1" workbookViewId="0">
      <selection activeCell="M137" sqref="M136:M137"/>
    </sheetView>
  </sheetViews>
  <sheetFormatPr defaultRowHeight="18"/>
  <cols>
    <col min="2" max="2" width="15" bestFit="1" customWidth="1"/>
    <col min="3" max="3" width="12.69921875" bestFit="1" customWidth="1"/>
    <col min="4" max="4" width="15" bestFit="1" customWidth="1"/>
    <col min="5" max="5" width="15.296875" bestFit="1" customWidth="1"/>
    <col min="7" max="12" width="8.375" bestFit="1" customWidth="1"/>
    <col min="13" max="13" width="8.875" bestFit="1" customWidth="1"/>
    <col min="15" max="15" width="9.75" customWidth="1"/>
    <col min="16" max="17" width="10" bestFit="1" customWidth="1"/>
  </cols>
  <sheetData>
    <row r="1" spans="1:17" ht="36" hidden="1">
      <c r="A1" s="1" t="s">
        <v>4</v>
      </c>
      <c r="B1" s="2" t="s">
        <v>3</v>
      </c>
      <c r="C1" s="2" t="s">
        <v>40</v>
      </c>
      <c r="D1" s="2" t="s">
        <v>41</v>
      </c>
      <c r="E1" s="2" t="s">
        <v>48</v>
      </c>
      <c r="F1" s="2" t="s">
        <v>7</v>
      </c>
      <c r="G1" s="14" t="s">
        <v>49</v>
      </c>
      <c r="H1" s="14" t="s">
        <v>0</v>
      </c>
      <c r="I1" s="14" t="s">
        <v>50</v>
      </c>
      <c r="J1" s="14" t="s">
        <v>38</v>
      </c>
      <c r="K1" s="14" t="s">
        <v>37</v>
      </c>
      <c r="L1" s="14" t="s">
        <v>6</v>
      </c>
      <c r="M1" s="2" t="s">
        <v>51</v>
      </c>
      <c r="N1" s="14" t="s">
        <v>52</v>
      </c>
      <c r="O1" s="14" t="s">
        <v>35</v>
      </c>
      <c r="P1" s="14" t="s">
        <v>53</v>
      </c>
      <c r="Q1" s="14" t="s">
        <v>54</v>
      </c>
    </row>
    <row r="2" spans="1:17" hidden="1">
      <c r="A2" s="2" t="s">
        <v>5</v>
      </c>
      <c r="B2" s="2">
        <f>COUNTIFS([1]統計用!A:A,A2,[1]統計用!B:B,"洋画")</f>
        <v>108</v>
      </c>
      <c r="C2" s="2">
        <v>22</v>
      </c>
      <c r="D2" s="11">
        <f>AVERAGEIFS([1]統計用!E:E,[1]統計用!A:A,A2,[1]統計用!B:B,"*洋画*")</f>
        <v>64.768518518518519</v>
      </c>
      <c r="E2" s="2">
        <f>COUNTIFS([1]統計用!A:A,A2,[1]統計用!B:B,"*洋画*",[1]統計用!E:E,"&lt;40")</f>
        <v>4</v>
      </c>
      <c r="F2" s="2">
        <f>COUNTIFS([1]統計用!A:A,A2,[1]統計用!B:B,"*洋画*",[1]統計用!E:E,"&lt;20")</f>
        <v>0</v>
      </c>
      <c r="G2" s="2">
        <f>COUNTIFS([1]統計用!A:A,A2,[1]統計用!B:B,"*洋画*",[1]統計用!E:E,"&gt;=20",[1]統計用!E:E,"&lt;30")</f>
        <v>0</v>
      </c>
      <c r="H2" s="2">
        <f>COUNTIFS([1]統計用!A:A,A2,[1]統計用!B:B,"*洋画*",[1]統計用!E:E,"&gt;=30",[1]統計用!E:E,"&lt;40")</f>
        <v>4</v>
      </c>
      <c r="I2" s="2">
        <f>COUNTIFS([1]統計用!A:A,A2,[1]統計用!B:B,"*洋画*",[1]統計用!E:E,"&gt;=40",[1]統計用!E:E,"&lt;50")</f>
        <v>2</v>
      </c>
      <c r="J2" s="2">
        <f>COUNTIFS([1]統計用!A:A,A2,[1]統計用!B:B,"*洋画*",[1]統計用!E:E,"&gt;=50",[1]統計用!E:E,"&lt;60")</f>
        <v>26</v>
      </c>
      <c r="K2" s="2">
        <f>COUNTIFS([1]統計用!A:A,A2,[1]統計用!B:B,"*洋画*",[1]統計用!E:E,"&gt;=60",[1]統計用!E:E,"&lt;70")</f>
        <v>42</v>
      </c>
      <c r="L2" s="2">
        <f>COUNTIFS([1]統計用!A:A,A2,[1]統計用!B:B,"*洋画*",[1]統計用!E:E,"&gt;=70",[1]統計用!E:E,"&lt;80")</f>
        <v>29</v>
      </c>
      <c r="M2" s="2">
        <f>COUNTIFS([1]統計用!A:A,A2,[1]統計用!B:B,"*洋画*",[1]統計用!E:E,"&gt;=80")</f>
        <v>5</v>
      </c>
      <c r="N2" s="2">
        <f t="shared" ref="N2:N19" si="0">L2+M2</f>
        <v>34</v>
      </c>
      <c r="O2" s="17">
        <f t="shared" ref="O2:O19" si="1">N2/B2</f>
        <v>0.31481481481481483</v>
      </c>
      <c r="P2" s="2">
        <f>COUNTIFS([1]統計用!A:A,A2,[1]統計用!B:B,"*洋画*",[1]統計用!D:D,"*岸和田*")</f>
        <v>72</v>
      </c>
      <c r="Q2" s="17">
        <f t="shared" ref="Q2:Q19" si="2">P2/B2</f>
        <v>0.66666666666666663</v>
      </c>
    </row>
    <row r="3" spans="1:17" hidden="1">
      <c r="A3" s="2" t="s">
        <v>10</v>
      </c>
      <c r="B3" s="2">
        <f>COUNTIFS([1]統計用!A:A,A3,[1]統計用!B:B,"洋画")</f>
        <v>114</v>
      </c>
      <c r="C3" s="2">
        <v>32</v>
      </c>
      <c r="D3" s="11">
        <f>AVERAGEIFS([1]統計用!E:E,[1]統計用!A:A,A3,[1]統計用!B:B,"*洋画*")</f>
        <v>65.473684210526315</v>
      </c>
      <c r="E3" s="2">
        <f>COUNTIFS([1]統計用!A:A,A3,[1]統計用!B:B,"*洋画*",[1]統計用!E:E,"&lt;40")</f>
        <v>4</v>
      </c>
      <c r="F3" s="2">
        <f>COUNTIFS([1]統計用!A:A,A3,[1]統計用!B:B,"*洋画*",[1]統計用!E:E,"&lt;20")</f>
        <v>0</v>
      </c>
      <c r="G3" s="2">
        <f>COUNTIFS([1]統計用!A:A,A3,[1]統計用!B:B,"*洋画*",[1]統計用!E:E,"&gt;=20",[1]統計用!E:E,"&lt;30")</f>
        <v>0</v>
      </c>
      <c r="H3" s="2">
        <f>COUNTIFS([1]統計用!A:A,A3,[1]統計用!B:B,"*洋画*",[1]統計用!E:E,"&gt;=30",[1]統計用!E:E,"&lt;40")</f>
        <v>4</v>
      </c>
      <c r="I3" s="2">
        <f>COUNTIFS([1]統計用!A:A,A3,[1]統計用!B:B,"*洋画*",[1]統計用!E:E,"&gt;=40",[1]統計用!E:E,"&lt;50")</f>
        <v>2</v>
      </c>
      <c r="J3" s="2">
        <f>COUNTIFS([1]統計用!A:A,A3,[1]統計用!B:B,"*洋画*",[1]統計用!E:E,"&gt;=50",[1]統計用!E:E,"&lt;60")</f>
        <v>23</v>
      </c>
      <c r="K3" s="2">
        <f>COUNTIFS([1]統計用!A:A,A3,[1]統計用!B:B,"*洋画*",[1]統計用!E:E,"&gt;=60",[1]統計用!E:E,"&lt;70")</f>
        <v>43</v>
      </c>
      <c r="L3" s="2">
        <f>COUNTIFS([1]統計用!A:A,A3,[1]統計用!B:B,"*洋画*",[1]統計用!E:E,"&gt;=70",[1]統計用!E:E,"&lt;80")</f>
        <v>35</v>
      </c>
      <c r="M3" s="2">
        <f>COUNTIFS([1]統計用!A:A,A3,[1]統計用!B:B,"*洋画*",[1]統計用!E:E,"&gt;=80")</f>
        <v>7</v>
      </c>
      <c r="N3" s="2">
        <f t="shared" si="0"/>
        <v>42</v>
      </c>
      <c r="O3" s="17">
        <f t="shared" si="1"/>
        <v>0.36842105263157893</v>
      </c>
      <c r="P3" s="2">
        <f>COUNTIFS([1]統計用!A:A,A3,[1]統計用!B:B,"*洋画*",[1]統計用!D:D,"*岸和田*")</f>
        <v>63</v>
      </c>
      <c r="Q3" s="17">
        <f t="shared" si="2"/>
        <v>0.55263157894736847</v>
      </c>
    </row>
    <row r="4" spans="1:17" hidden="1">
      <c r="A4" s="2" t="s">
        <v>12</v>
      </c>
      <c r="B4" s="2">
        <f>COUNTIFS([1]統計用!A:A,A4,[1]統計用!B:B,"洋画")</f>
        <v>112</v>
      </c>
      <c r="C4" s="2">
        <v>22</v>
      </c>
      <c r="D4" s="11">
        <f>AVERAGEIFS([1]統計用!E:E,[1]統計用!A:A,A4,[1]統計用!B:B,"*洋画*")</f>
        <v>64.455357142857139</v>
      </c>
      <c r="E4" s="2">
        <f>COUNTIFS([1]統計用!A:A,A4,[1]統計用!B:B,"*洋画*",[1]統計用!E:E,"&lt;40")</f>
        <v>7</v>
      </c>
      <c r="F4" s="2">
        <f>COUNTIFS([1]統計用!A:A,A4,[1]統計用!B:B,"*洋画*",[1]統計用!E:E,"&lt;20")</f>
        <v>3</v>
      </c>
      <c r="G4" s="2">
        <f>COUNTIFS([1]統計用!A:A,A4,[1]統計用!B:B,"*洋画*",[1]統計用!E:E,"&gt;=20",[1]統計用!E:E,"&lt;30")</f>
        <v>2</v>
      </c>
      <c r="H4" s="2">
        <f>COUNTIFS([1]統計用!A:A,A4,[1]統計用!B:B,"*洋画*",[1]統計用!E:E,"&gt;=30",[1]統計用!E:E,"&lt;40")</f>
        <v>2</v>
      </c>
      <c r="I4" s="2">
        <f>COUNTIFS([1]統計用!A:A,A4,[1]統計用!B:B,"*洋画*",[1]統計用!E:E,"&gt;=40",[1]統計用!E:E,"&lt;50")</f>
        <v>4</v>
      </c>
      <c r="J4" s="2">
        <f>COUNTIFS([1]統計用!A:A,A4,[1]統計用!B:B,"*洋画*",[1]統計用!E:E,"&gt;=50",[1]統計用!E:E,"&lt;60")</f>
        <v>11</v>
      </c>
      <c r="K4" s="2">
        <f>COUNTIFS([1]統計用!A:A,A4,[1]統計用!B:B,"*洋画*",[1]統計用!E:E,"&gt;=60",[1]統計用!E:E,"&lt;70")</f>
        <v>52</v>
      </c>
      <c r="L4" s="2">
        <f>COUNTIFS([1]統計用!A:A,A4,[1]統計用!B:B,"*洋画*",[1]統計用!E:E,"&gt;=70",[1]統計用!E:E,"&lt;80")</f>
        <v>30</v>
      </c>
      <c r="M4" s="2">
        <f>COUNTIFS([1]統計用!A:A,A4,[1]統計用!B:B,"*洋画*",[1]統計用!E:E,"&gt;=80")</f>
        <v>8</v>
      </c>
      <c r="N4" s="2">
        <f t="shared" si="0"/>
        <v>38</v>
      </c>
      <c r="O4" s="17">
        <f t="shared" si="1"/>
        <v>0.3392857142857143</v>
      </c>
      <c r="P4" s="2">
        <f>COUNTIFS([1]統計用!A:A,A4,[1]統計用!B:B,"*洋画*",[1]統計用!D:D,"*岸和田*")</f>
        <v>65</v>
      </c>
      <c r="Q4" s="17">
        <f t="shared" si="2"/>
        <v>0.5803571428571429</v>
      </c>
    </row>
    <row r="5" spans="1:17" hidden="1">
      <c r="A5" s="2" t="s">
        <v>8</v>
      </c>
      <c r="B5" s="2">
        <f>COUNTIFS([1]統計用!A:A,A5,[1]統計用!B:B,"洋画")</f>
        <v>105</v>
      </c>
      <c r="C5" s="2">
        <v>27</v>
      </c>
      <c r="D5" s="11">
        <f>AVERAGEIFS([1]統計用!E:E,[1]統計用!A:A,A5,[1]統計用!B:B,"*洋画*")</f>
        <v>67.209523809523816</v>
      </c>
      <c r="E5" s="2">
        <f>COUNTIFS([1]統計用!A:A,A5,[1]統計用!B:B,"*洋画*",[1]統計用!E:E,"&lt;40")</f>
        <v>0</v>
      </c>
      <c r="F5" s="2">
        <f>COUNTIFS([1]統計用!A:A,A5,[1]統計用!B:B,"*洋画*",[1]統計用!E:E,"&lt;20")</f>
        <v>0</v>
      </c>
      <c r="G5" s="2">
        <f>COUNTIFS([1]統計用!A:A,A5,[1]統計用!B:B,"*洋画*",[1]統計用!E:E,"&gt;=20",[1]統計用!E:E,"&lt;30")</f>
        <v>0</v>
      </c>
      <c r="H5" s="2">
        <f>COUNTIFS([1]統計用!A:A,A5,[1]統計用!B:B,"*洋画*",[1]統計用!E:E,"&gt;=30",[1]統計用!E:E,"&lt;40")</f>
        <v>0</v>
      </c>
      <c r="I5" s="2">
        <f>COUNTIFS([1]統計用!A:A,A5,[1]統計用!B:B,"*洋画*",[1]統計用!E:E,"&gt;=40",[1]統計用!E:E,"&lt;50")</f>
        <v>2</v>
      </c>
      <c r="J5" s="2">
        <f>COUNTIFS([1]統計用!A:A,A5,[1]統計用!B:B,"*洋画*",[1]統計用!E:E,"&gt;=50",[1]統計用!E:E,"&lt;60")</f>
        <v>14</v>
      </c>
      <c r="K5" s="2">
        <f>COUNTIFS([1]統計用!A:A,A5,[1]統計用!B:B,"*洋画*",[1]統計用!E:E,"&gt;=60",[1]統計用!E:E,"&lt;70")</f>
        <v>53</v>
      </c>
      <c r="L5" s="2">
        <f>COUNTIFS([1]統計用!A:A,A5,[1]統計用!B:B,"*洋画*",[1]統計用!E:E,"&gt;=70",[1]統計用!E:E,"&lt;80")</f>
        <v>28</v>
      </c>
      <c r="M5" s="2">
        <f>COUNTIFS([1]統計用!A:A,A5,[1]統計用!B:B,"*洋画*",[1]統計用!E:E,"&gt;=80")</f>
        <v>8</v>
      </c>
      <c r="N5" s="2">
        <f t="shared" si="0"/>
        <v>36</v>
      </c>
      <c r="O5" s="17">
        <f t="shared" si="1"/>
        <v>0.34285714285714286</v>
      </c>
      <c r="P5" s="2">
        <f>COUNTIFS([1]統計用!A:A,A5,[1]統計用!B:B,"*洋画*",[1]統計用!D:D,"*岸和田*")</f>
        <v>55</v>
      </c>
      <c r="Q5" s="17">
        <f t="shared" si="2"/>
        <v>0.52380952380952384</v>
      </c>
    </row>
    <row r="6" spans="1:17" hidden="1">
      <c r="A6" s="2" t="s">
        <v>14</v>
      </c>
      <c r="B6" s="2">
        <f>COUNTIFS([1]統計用!A:A,A6,[1]統計用!B:B,"洋画")</f>
        <v>102</v>
      </c>
      <c r="C6" s="2">
        <v>17</v>
      </c>
      <c r="D6" s="11">
        <f>AVERAGEIFS([1]統計用!E:E,[1]統計用!A:A,A6,[1]統計用!B:B,"*洋画*")</f>
        <v>68.754901960784309</v>
      </c>
      <c r="E6" s="2">
        <f>COUNTIFS([1]統計用!A:A,A6,[1]統計用!B:B,"*洋画*",[1]統計用!E:E,"&lt;40")</f>
        <v>0</v>
      </c>
      <c r="F6" s="2">
        <f>COUNTIFS([1]統計用!A:A,A6,[1]統計用!B:B,"*洋画*",[1]統計用!E:E,"&lt;20")</f>
        <v>0</v>
      </c>
      <c r="G6" s="2">
        <f>COUNTIFS([1]統計用!A:A,A6,[1]統計用!B:B,"*洋画*",[1]統計用!E:E,"&gt;=20",[1]統計用!E:E,"&lt;30")</f>
        <v>0</v>
      </c>
      <c r="H6" s="2">
        <f>COUNTIFS([1]統計用!A:A,A6,[1]統計用!B:B,"*洋画*",[1]統計用!E:E,"&gt;=30",[1]統計用!E:E,"&lt;40")</f>
        <v>0</v>
      </c>
      <c r="I6" s="2">
        <f>COUNTIFS([1]統計用!A:A,A6,[1]統計用!B:B,"*洋画*",[1]統計用!E:E,"&gt;=40",[1]統計用!E:E,"&lt;50")</f>
        <v>0</v>
      </c>
      <c r="J6" s="2">
        <f>COUNTIFS([1]統計用!A:A,A6,[1]統計用!B:B,"*洋画*",[1]統計用!E:E,"&gt;=50",[1]統計用!E:E,"&lt;60")</f>
        <v>10</v>
      </c>
      <c r="K6" s="2">
        <f>COUNTIFS([1]統計用!A:A,A6,[1]統計用!B:B,"*洋画*",[1]統計用!E:E,"&gt;=60",[1]統計用!E:E,"&lt;70")</f>
        <v>49</v>
      </c>
      <c r="L6" s="2">
        <f>COUNTIFS([1]統計用!A:A,A6,[1]統計用!B:B,"*洋画*",[1]統計用!E:E,"&gt;=70",[1]統計用!E:E,"&lt;80")</f>
        <v>34</v>
      </c>
      <c r="M6" s="2">
        <f>COUNTIFS([1]統計用!A:A,A6,[1]統計用!B:B,"*洋画*",[1]統計用!E:E,"&gt;=80")</f>
        <v>9</v>
      </c>
      <c r="N6" s="2">
        <f t="shared" si="0"/>
        <v>43</v>
      </c>
      <c r="O6" s="17">
        <f t="shared" si="1"/>
        <v>0.42156862745098039</v>
      </c>
      <c r="P6" s="2">
        <f>COUNTIFS([1]統計用!A:A,A6,[1]統計用!B:B,"*洋画*",[1]統計用!D:D,"*岸和田*")</f>
        <v>54</v>
      </c>
      <c r="Q6" s="17">
        <f t="shared" si="2"/>
        <v>0.52941176470588236</v>
      </c>
    </row>
    <row r="7" spans="1:17" hidden="1">
      <c r="A7" s="2" t="s">
        <v>2</v>
      </c>
      <c r="B7" s="2">
        <f>COUNTIFS([1]統計用!A:A,A7,[1]統計用!B:B,"洋画")</f>
        <v>100</v>
      </c>
      <c r="C7" s="2">
        <v>11</v>
      </c>
      <c r="D7" s="11">
        <f>AVERAGEIFS([1]統計用!E:E,[1]統計用!A:A,A7,[1]統計用!B:B,"*洋画*")</f>
        <v>68.38</v>
      </c>
      <c r="E7" s="2">
        <f>COUNTIFS([1]統計用!A:A,A7,[1]統計用!B:B,"*洋画*",[1]統計用!E:E,"&lt;40")</f>
        <v>2</v>
      </c>
      <c r="F7" s="2">
        <f>COUNTIFS([1]統計用!A:A,A7,[1]統計用!B:B,"*洋画*",[1]統計用!E:E,"&lt;20")</f>
        <v>0</v>
      </c>
      <c r="G7" s="2">
        <f>COUNTIFS([1]統計用!A:A,A7,[1]統計用!B:B,"*洋画*",[1]統計用!E:E,"&gt;=20",[1]統計用!E:E,"&lt;30")</f>
        <v>2</v>
      </c>
      <c r="H7" s="2">
        <f>COUNTIFS([1]統計用!A:A,A7,[1]統計用!B:B,"*洋画*",[1]統計用!E:E,"&gt;=30",[1]統計用!E:E,"&lt;40")</f>
        <v>0</v>
      </c>
      <c r="I7" s="2">
        <f>COUNTIFS([1]統計用!A:A,A7,[1]統計用!B:B,"*洋画*",[1]統計用!E:E,"&gt;=40",[1]統計用!E:E,"&lt;50")</f>
        <v>0</v>
      </c>
      <c r="J7" s="2">
        <f>COUNTIFS([1]統計用!A:A,A7,[1]統計用!B:B,"*洋画*",[1]統計用!E:E,"&gt;=50",[1]統計用!E:E,"&lt;60")</f>
        <v>8</v>
      </c>
      <c r="K7" s="2">
        <f>COUNTIFS([1]統計用!A:A,A7,[1]統計用!B:B,"*洋画*",[1]統計用!E:E,"&gt;=60",[1]統計用!E:E,"&lt;70")</f>
        <v>44</v>
      </c>
      <c r="L7" s="2">
        <f>COUNTIFS([1]統計用!A:A,A7,[1]統計用!B:B,"*洋画*",[1]統計用!E:E,"&gt;=70",[1]統計用!E:E,"&lt;80")</f>
        <v>38</v>
      </c>
      <c r="M7" s="2">
        <f>COUNTIFS([1]統計用!A:A,A7,[1]統計用!B:B,"*洋画*",[1]統計用!E:E,"&gt;=80")</f>
        <v>8</v>
      </c>
      <c r="N7" s="2">
        <f t="shared" si="0"/>
        <v>46</v>
      </c>
      <c r="O7" s="17">
        <f t="shared" si="1"/>
        <v>0.46</v>
      </c>
      <c r="P7" s="2">
        <f>COUNTIFS([1]統計用!A:A,A7,[1]統計用!B:B,"*洋画*",[1]統計用!D:D,"*岸和田*")</f>
        <v>49</v>
      </c>
      <c r="Q7" s="17">
        <f t="shared" si="2"/>
        <v>0.49</v>
      </c>
    </row>
    <row r="8" spans="1:17" hidden="1">
      <c r="A8" s="2" t="s">
        <v>1</v>
      </c>
      <c r="B8" s="2">
        <f>COUNTIFS([1]統計用!A:A,A8,[1]統計用!B:B,"洋画")</f>
        <v>105</v>
      </c>
      <c r="C8" s="2">
        <v>18</v>
      </c>
      <c r="D8" s="11">
        <f>AVERAGEIFS([1]統計用!E:E,[1]統計用!A:A,A8,[1]統計用!B:B,"*洋画*")</f>
        <v>69.742857142857147</v>
      </c>
      <c r="E8" s="2">
        <f>COUNTIFS([1]統計用!A:A,A8,[1]統計用!B:B,"*洋画*",[1]統計用!E:E,"&lt;40")</f>
        <v>0</v>
      </c>
      <c r="F8" s="2">
        <f>COUNTIFS([1]統計用!A:A,A8,[1]統計用!B:B,"*洋画*",[1]統計用!E:E,"&lt;20")</f>
        <v>0</v>
      </c>
      <c r="G8" s="2">
        <f>COUNTIFS([1]統計用!A:A,A8,[1]統計用!B:B,"*洋画*",[1]統計用!E:E,"&gt;=20",[1]統計用!E:E,"&lt;30")</f>
        <v>0</v>
      </c>
      <c r="H8" s="2">
        <f>COUNTIFS([1]統計用!A:A,A8,[1]統計用!B:B,"*洋画*",[1]統計用!E:E,"&gt;=30",[1]統計用!E:E,"&lt;40")</f>
        <v>0</v>
      </c>
      <c r="I8" s="2">
        <f>COUNTIFS([1]統計用!A:A,A8,[1]統計用!B:B,"*洋画*",[1]統計用!E:E,"&gt;=40",[1]統計用!E:E,"&lt;50")</f>
        <v>0</v>
      </c>
      <c r="J8" s="2">
        <f>COUNTIFS([1]統計用!A:A,A8,[1]統計用!B:B,"*洋画*",[1]統計用!E:E,"&gt;=50",[1]統計用!E:E,"&lt;60")</f>
        <v>7</v>
      </c>
      <c r="K8" s="2">
        <f>COUNTIFS([1]統計用!A:A,A8,[1]統計用!B:B,"*洋画*",[1]統計用!E:E,"&gt;=60",[1]統計用!E:E,"&lt;70")</f>
        <v>45</v>
      </c>
      <c r="L8" s="2">
        <f>COUNTIFS([1]統計用!A:A,A8,[1]統計用!B:B,"*洋画*",[1]統計用!E:E,"&gt;=70",[1]統計用!E:E,"&lt;80")</f>
        <v>45</v>
      </c>
      <c r="M8" s="2">
        <f>COUNTIFS([1]統計用!A:A,A8,[1]統計用!B:B,"*洋画*",[1]統計用!E:E,"&gt;=80")</f>
        <v>8</v>
      </c>
      <c r="N8" s="2">
        <f t="shared" si="0"/>
        <v>53</v>
      </c>
      <c r="O8" s="17">
        <f t="shared" si="1"/>
        <v>0.50476190476190474</v>
      </c>
      <c r="P8" s="2">
        <f>COUNTIFS([1]統計用!A:A,A8,[1]統計用!B:B,"*洋画*",[1]統計用!D:D,"*岸和田*")</f>
        <v>45</v>
      </c>
      <c r="Q8" s="17">
        <f t="shared" si="2"/>
        <v>0.42857142857142855</v>
      </c>
    </row>
    <row r="9" spans="1:17" hidden="1">
      <c r="A9" s="2" t="s">
        <v>15</v>
      </c>
      <c r="B9" s="2">
        <f>COUNTIFS([1]統計用!A:A,A9,[1]統計用!B:B,"洋画")</f>
        <v>100</v>
      </c>
      <c r="C9" s="2">
        <v>7</v>
      </c>
      <c r="D9" s="11">
        <f>AVERAGEIFS([1]統計用!E:E,[1]統計用!A:A,A9,[1]統計用!B:B,"*洋画*")</f>
        <v>70.28</v>
      </c>
      <c r="E9" s="2">
        <f>COUNTIFS([1]統計用!A:A,A9,[1]統計用!B:B,"*洋画*",[1]統計用!E:E,"&lt;40")</f>
        <v>1</v>
      </c>
      <c r="F9" s="2">
        <f>COUNTIFS([1]統計用!A:A,A9,[1]統計用!B:B,"*洋画*",[1]統計用!E:E,"&lt;20")</f>
        <v>0</v>
      </c>
      <c r="G9" s="2">
        <f>COUNTIFS([1]統計用!A:A,A9,[1]統計用!B:B,"*洋画*",[1]統計用!E:E,"&gt;=20",[1]統計用!E:E,"&lt;30")</f>
        <v>0</v>
      </c>
      <c r="H9" s="2">
        <f>COUNTIFS([1]統計用!A:A,A9,[1]統計用!B:B,"*洋画*",[1]統計用!E:E,"&gt;=30",[1]統計用!E:E,"&lt;40")</f>
        <v>1</v>
      </c>
      <c r="I9" s="2">
        <f>COUNTIFS([1]統計用!A:A,A9,[1]統計用!B:B,"*洋画*",[1]統計用!E:E,"&gt;=40",[1]統計用!E:E,"&lt;50")</f>
        <v>0</v>
      </c>
      <c r="J9" s="2">
        <f>COUNTIFS([1]統計用!A:A,A9,[1]統計用!B:B,"*洋画*",[1]統計用!E:E,"&gt;=50",[1]統計用!E:E,"&lt;60")</f>
        <v>3</v>
      </c>
      <c r="K9" s="2">
        <f>COUNTIFS([1]統計用!A:A,A9,[1]統計用!B:B,"*洋画*",[1]統計用!E:E,"&gt;=60",[1]統計用!E:E,"&lt;70")</f>
        <v>41</v>
      </c>
      <c r="L9" s="2">
        <f>COUNTIFS([1]統計用!A:A,A9,[1]統計用!B:B,"*洋画*",[1]統計用!E:E,"&gt;=70",[1]統計用!E:E,"&lt;80")</f>
        <v>47</v>
      </c>
      <c r="M9" s="2">
        <f>COUNTIFS([1]統計用!A:A,A9,[1]統計用!B:B,"*洋画*",[1]統計用!E:E,"&gt;=80")</f>
        <v>8</v>
      </c>
      <c r="N9" s="2">
        <f t="shared" si="0"/>
        <v>55</v>
      </c>
      <c r="O9" s="17">
        <f t="shared" si="1"/>
        <v>0.55000000000000004</v>
      </c>
      <c r="P9" s="2">
        <f>COUNTIFS([1]統計用!A:A,A9,[1]統計用!B:B,"*洋画*",[1]統計用!D:D,"*岸和田*")</f>
        <v>47</v>
      </c>
      <c r="Q9" s="17">
        <f t="shared" si="2"/>
        <v>0.47</v>
      </c>
    </row>
    <row r="10" spans="1:17" hidden="1">
      <c r="A10" s="2" t="s">
        <v>16</v>
      </c>
      <c r="B10" s="2">
        <f>COUNTIFS([1]統計用!A:A,A10,[1]統計用!B:B,"洋画")</f>
        <v>106</v>
      </c>
      <c r="C10" s="2">
        <v>18</v>
      </c>
      <c r="D10" s="11">
        <f>AVERAGEIFS([1]統計用!E:E,[1]統計用!A:A,A10,[1]統計用!B:B,"*洋画*")</f>
        <v>69.632075471698116</v>
      </c>
      <c r="E10" s="2">
        <f>COUNTIFS([1]統計用!A:A,A10,[1]統計用!B:B,"*洋画*",[1]統計用!E:E,"&lt;40")</f>
        <v>0</v>
      </c>
      <c r="F10" s="2">
        <f>COUNTIFS([1]統計用!A:A,A10,[1]統計用!B:B,"*洋画*",[1]統計用!E:E,"&lt;20")</f>
        <v>0</v>
      </c>
      <c r="G10" s="2">
        <f>COUNTIFS([1]統計用!A:A,A10,[1]統計用!B:B,"*洋画*",[1]統計用!E:E,"&gt;=20",[1]統計用!E:E,"&lt;30")</f>
        <v>0</v>
      </c>
      <c r="H10" s="2">
        <f>COUNTIFS([1]統計用!A:A,A10,[1]統計用!B:B,"*洋画*",[1]統計用!E:E,"&gt;=30",[1]統計用!E:E,"&lt;40")</f>
        <v>0</v>
      </c>
      <c r="I10" s="2">
        <f>COUNTIFS([1]統計用!A:A,A10,[1]統計用!B:B,"*洋画*",[1]統計用!E:E,"&gt;=40",[1]統計用!E:E,"&lt;50")</f>
        <v>1</v>
      </c>
      <c r="J10" s="2">
        <f>COUNTIFS([1]統計用!A:A,A10,[1]統計用!B:B,"*洋画*",[1]統計用!E:E,"&gt;=50",[1]統計用!E:E,"&lt;60")</f>
        <v>5</v>
      </c>
      <c r="K10" s="2">
        <f>COUNTIFS([1]統計用!A:A,A10,[1]統計用!B:B,"*洋画*",[1]統計用!E:E,"&gt;=60",[1]統計用!E:E,"&lt;70")</f>
        <v>41</v>
      </c>
      <c r="L10" s="2">
        <f>COUNTIFS([1]統計用!A:A,A10,[1]統計用!B:B,"*洋画*",[1]統計用!E:E,"&gt;=70",[1]統計用!E:E,"&lt;80")</f>
        <v>53</v>
      </c>
      <c r="M10" s="2">
        <f>COUNTIFS([1]統計用!A:A,A10,[1]統計用!B:B,"*洋画*",[1]統計用!E:E,"&gt;=80")</f>
        <v>6</v>
      </c>
      <c r="N10" s="2">
        <f t="shared" si="0"/>
        <v>59</v>
      </c>
      <c r="O10" s="17">
        <f t="shared" si="1"/>
        <v>0.55660377358490565</v>
      </c>
      <c r="P10" s="2">
        <f>COUNTIFS([1]統計用!A:A,A10,[1]統計用!B:B,"*洋画*",[1]統計用!D:D,"*岸和田*")</f>
        <v>51</v>
      </c>
      <c r="Q10" s="17">
        <f t="shared" si="2"/>
        <v>0.48113207547169812</v>
      </c>
    </row>
    <row r="11" spans="1:17" hidden="1">
      <c r="A11" s="2" t="s">
        <v>9</v>
      </c>
      <c r="B11" s="2">
        <f>COUNTIFS([1]統計用!A:A,A11,[1]統計用!B:B,"洋画")</f>
        <v>93</v>
      </c>
      <c r="C11" s="2">
        <v>8</v>
      </c>
      <c r="D11" s="11">
        <f>AVERAGEIFS([1]統計用!E:E,[1]統計用!A:A,A11,[1]統計用!B:B,"*洋画*")</f>
        <v>70.763440860215056</v>
      </c>
      <c r="E11" s="2">
        <f>COUNTIFS([1]統計用!A:A,A11,[1]統計用!B:B,"*洋画*",[1]統計用!E:E,"&lt;40")</f>
        <v>1</v>
      </c>
      <c r="F11" s="2">
        <f>COUNTIFS([1]統計用!A:A,A11,[1]統計用!B:B,"*洋画*",[1]統計用!E:E,"&lt;20")</f>
        <v>0</v>
      </c>
      <c r="G11" s="2">
        <f>COUNTIFS([1]統計用!A:A,A11,[1]統計用!B:B,"*洋画*",[1]統計用!E:E,"&gt;=20",[1]統計用!E:E,"&lt;30")</f>
        <v>0</v>
      </c>
      <c r="H11" s="2">
        <f>COUNTIFS([1]統計用!A:A,A11,[1]統計用!B:B,"*洋画*",[1]統計用!E:E,"&gt;=30",[1]統計用!E:E,"&lt;40")</f>
        <v>1</v>
      </c>
      <c r="I11" s="2">
        <f>COUNTIFS([1]統計用!A:A,A11,[1]統計用!B:B,"*洋画*",[1]統計用!E:E,"&gt;=40",[1]統計用!E:E,"&lt;50")</f>
        <v>0</v>
      </c>
      <c r="J11" s="2">
        <f>COUNTIFS([1]統計用!A:A,A11,[1]統計用!B:B,"*洋画*",[1]統計用!E:E,"&gt;=50",[1]統計用!E:E,"&lt;60")</f>
        <v>2</v>
      </c>
      <c r="K11" s="2">
        <f>COUNTIFS([1]統計用!A:A,A11,[1]統計用!B:B,"*洋画*",[1]統計用!E:E,"&gt;=60",[1]統計用!E:E,"&lt;70")</f>
        <v>38</v>
      </c>
      <c r="L11" s="2">
        <f>COUNTIFS([1]統計用!A:A,A11,[1]統計用!B:B,"*洋画*",[1]統計用!E:E,"&gt;=70",[1]統計用!E:E,"&lt;80")</f>
        <v>44</v>
      </c>
      <c r="M11" s="2">
        <f>COUNTIFS([1]統計用!A:A,A11,[1]統計用!B:B,"*洋画*",[1]統計用!E:E,"&gt;=80")</f>
        <v>8</v>
      </c>
      <c r="N11" s="2">
        <f t="shared" si="0"/>
        <v>52</v>
      </c>
      <c r="O11" s="17">
        <f t="shared" si="1"/>
        <v>0.55913978494623651</v>
      </c>
      <c r="P11" s="2">
        <f>COUNTIFS([1]統計用!A:A,A11,[1]統計用!B:B,"*洋画*",[1]統計用!D:D,"*岸和田*")</f>
        <v>44</v>
      </c>
      <c r="Q11" s="17">
        <f t="shared" si="2"/>
        <v>0.4731182795698925</v>
      </c>
    </row>
    <row r="12" spans="1:17" hidden="1">
      <c r="A12" s="2" t="s">
        <v>18</v>
      </c>
      <c r="B12" s="2">
        <f>COUNTIFS([1]統計用!A:A,A12,[1]統計用!B:B,"洋画")</f>
        <v>92</v>
      </c>
      <c r="C12" s="2">
        <v>6</v>
      </c>
      <c r="D12" s="11">
        <f>AVERAGEIFS([1]統計用!E:E,[1]統計用!A:A,A12,[1]統計用!B:B,"*洋画*")</f>
        <v>70.891304347826093</v>
      </c>
      <c r="E12" s="2">
        <f>COUNTIFS([1]統計用!A:A,A12,[1]統計用!B:B,"*洋画*",[1]統計用!E:E,"&lt;40")</f>
        <v>1</v>
      </c>
      <c r="F12" s="2">
        <f>COUNTIFS([1]統計用!A:A,A12,[1]統計用!B:B,"*洋画*",[1]統計用!E:E,"&lt;20")</f>
        <v>0</v>
      </c>
      <c r="G12" s="2">
        <f>COUNTIFS([1]統計用!A:A,A12,[1]統計用!B:B,"*洋画*",[1]統計用!E:E,"&gt;=20",[1]統計用!E:E,"&lt;30")</f>
        <v>0</v>
      </c>
      <c r="H12" s="2">
        <f>COUNTIFS([1]統計用!A:A,A12,[1]統計用!B:B,"*洋画*",[1]統計用!E:E,"&gt;=30",[1]統計用!E:E,"&lt;40")</f>
        <v>1</v>
      </c>
      <c r="I12" s="2">
        <f>COUNTIFS([1]統計用!A:A,A12,[1]統計用!B:B,"*洋画*",[1]統計用!E:E,"&gt;=40",[1]統計用!E:E,"&lt;50")</f>
        <v>0</v>
      </c>
      <c r="J12" s="2">
        <f>COUNTIFS([1]統計用!A:A,A12,[1]統計用!B:B,"*洋画*",[1]統計用!E:E,"&gt;=50",[1]統計用!E:E,"&lt;60")</f>
        <v>3</v>
      </c>
      <c r="K12" s="2">
        <f>COUNTIFS([1]統計用!A:A,A12,[1]統計用!B:B,"*洋画*",[1]統計用!E:E,"&gt;=60",[1]統計用!E:E,"&lt;70")</f>
        <v>36</v>
      </c>
      <c r="L12" s="2">
        <f>COUNTIFS([1]統計用!A:A,A12,[1]統計用!B:B,"*洋画*",[1]統計用!E:E,"&gt;=70",[1]統計用!E:E,"&lt;80")</f>
        <v>42</v>
      </c>
      <c r="M12" s="2">
        <f>COUNTIFS([1]統計用!A:A,A12,[1]統計用!B:B,"*洋画*",[1]統計用!E:E,"&gt;=80")</f>
        <v>10</v>
      </c>
      <c r="N12" s="2">
        <f t="shared" si="0"/>
        <v>52</v>
      </c>
      <c r="O12" s="17">
        <f t="shared" si="1"/>
        <v>0.56521739130434778</v>
      </c>
      <c r="P12" s="2">
        <f>COUNTIFS([1]統計用!A:A,A12,[1]統計用!B:B,"*洋画*",[1]統計用!D:D,"*岸和田*")</f>
        <v>43</v>
      </c>
      <c r="Q12" s="17">
        <f t="shared" si="2"/>
        <v>0.46739130434782611</v>
      </c>
    </row>
    <row r="13" spans="1:17" hidden="1">
      <c r="A13" s="2" t="s">
        <v>20</v>
      </c>
      <c r="B13" s="2">
        <f>COUNTIFS([1]統計用!A:A,A13,[1]統計用!B:B,"洋画")</f>
        <v>91</v>
      </c>
      <c r="C13" s="2">
        <v>13</v>
      </c>
      <c r="D13" s="11">
        <f>AVERAGEIFS([1]統計用!E:E,[1]統計用!A:A,A13,[1]統計用!B:B,"*洋画*")</f>
        <v>70.955555555555549</v>
      </c>
      <c r="E13" s="2">
        <f>COUNTIFS([1]統計用!A:A,A13,[1]統計用!B:B,"*洋画*",[1]統計用!E:E,"&lt;40")</f>
        <v>1</v>
      </c>
      <c r="F13" s="2">
        <f>COUNTIFS([1]統計用!A:A,A13,[1]統計用!B:B,"*洋画*",[1]統計用!E:E,"&lt;20")</f>
        <v>0</v>
      </c>
      <c r="G13" s="2">
        <f>COUNTIFS([1]統計用!A:A,A13,[1]統計用!B:B,"*洋画*",[1]統計用!E:E,"&gt;=20",[1]統計用!E:E,"&lt;30")</f>
        <v>0</v>
      </c>
      <c r="H13" s="2">
        <f>COUNTIFS([1]統計用!A:A,A13,[1]統計用!B:B,"*洋画*",[1]統計用!E:E,"&gt;=30",[1]統計用!E:E,"&lt;40")</f>
        <v>1</v>
      </c>
      <c r="I13" s="2">
        <f>COUNTIFS([1]統計用!A:A,A13,[1]統計用!B:B,"*洋画*",[1]統計用!E:E,"&gt;=40",[1]統計用!E:E,"&lt;50")</f>
        <v>2</v>
      </c>
      <c r="J13" s="2">
        <f>COUNTIFS([1]統計用!A:A,A13,[1]統計用!B:B,"*洋画*",[1]統計用!E:E,"&gt;=50",[1]統計用!E:E,"&lt;60")</f>
        <v>1</v>
      </c>
      <c r="K13" s="2">
        <f>COUNTIFS([1]統計用!A:A,A13,[1]統計用!B:B,"*洋画*",[1]統計用!E:E,"&gt;=60",[1]統計用!E:E,"&lt;70")</f>
        <v>33</v>
      </c>
      <c r="L13" s="2">
        <f>COUNTIFS([1]統計用!A:A,A13,[1]統計用!B:B,"*洋画*",[1]統計用!E:E,"&gt;=70",[1]統計用!E:E,"&lt;80")</f>
        <v>43</v>
      </c>
      <c r="M13" s="2">
        <f>COUNTIFS([1]統計用!A:A,A13,[1]統計用!B:B,"*洋画*",[1]統計用!E:E,"&gt;=80")</f>
        <v>10</v>
      </c>
      <c r="N13" s="2">
        <f t="shared" si="0"/>
        <v>53</v>
      </c>
      <c r="O13" s="17">
        <f t="shared" si="1"/>
        <v>0.58241758241758246</v>
      </c>
      <c r="P13" s="2">
        <f>COUNTIFS([1]統計用!A:A,A13,[1]統計用!B:B,"*洋画*",[1]統計用!D:D,"*岸和田*")</f>
        <v>42</v>
      </c>
      <c r="Q13" s="17">
        <f t="shared" si="2"/>
        <v>0.46153846153846156</v>
      </c>
    </row>
    <row r="14" spans="1:17" hidden="1">
      <c r="A14" s="2" t="s">
        <v>22</v>
      </c>
      <c r="B14" s="2">
        <f>COUNTIFS([1]統計用!A:A,A14,[1]統計用!B:B,"洋画")</f>
        <v>80</v>
      </c>
      <c r="C14" s="2">
        <v>5</v>
      </c>
      <c r="D14" s="11">
        <f>AVERAGEIFS([1]統計用!E:E,[1]統計用!A:A,A14,[1]統計用!B:B,"*洋画*")</f>
        <v>71.900000000000006</v>
      </c>
      <c r="E14" s="2">
        <f>COUNTIFS([1]統計用!A:A,A14,[1]統計用!B:B,"*洋画*",[1]統計用!E:E,"&lt;40")</f>
        <v>0</v>
      </c>
      <c r="F14" s="2">
        <f>COUNTIFS([1]統計用!A:A,A14,[1]統計用!B:B,"*洋画*",[1]統計用!E:E,"&lt;20")</f>
        <v>0</v>
      </c>
      <c r="G14" s="2">
        <f>COUNTIFS([1]統計用!A:A,A14,[1]統計用!B:B,"*洋画*",[1]統計用!E:E,"&gt;=20",[1]統計用!E:E,"&lt;30")</f>
        <v>0</v>
      </c>
      <c r="H14" s="2">
        <f>COUNTIFS([1]統計用!A:A,A14,[1]統計用!B:B,"*洋画*",[1]統計用!E:E,"&gt;=30",[1]統計用!E:E,"&lt;40")</f>
        <v>0</v>
      </c>
      <c r="I14" s="2">
        <f>COUNTIFS([1]統計用!A:A,A14,[1]統計用!B:B,"*洋画*",[1]統計用!E:E,"&gt;=40",[1]統計用!E:E,"&lt;50")</f>
        <v>1</v>
      </c>
      <c r="J14" s="2">
        <f>COUNTIFS([1]統計用!A:A,A14,[1]統計用!B:B,"*洋画*",[1]統計用!E:E,"&gt;=50",[1]統計用!E:E,"&lt;60")</f>
        <v>1</v>
      </c>
      <c r="K14" s="2">
        <f>COUNTIFS([1]統計用!A:A,A14,[1]統計用!B:B,"*洋画*",[1]統計用!E:E,"&gt;=60",[1]統計用!E:E,"&lt;70")</f>
        <v>28</v>
      </c>
      <c r="L14" s="2">
        <f>COUNTIFS([1]統計用!A:A,A14,[1]統計用!B:B,"*洋画*",[1]統計用!E:E,"&gt;=70",[1]統計用!E:E,"&lt;80")</f>
        <v>41</v>
      </c>
      <c r="M14" s="2">
        <f>COUNTIFS([1]統計用!A:A,A14,[1]統計用!B:B,"*洋画*",[1]統計用!E:E,"&gt;=80")</f>
        <v>9</v>
      </c>
      <c r="N14" s="2">
        <f t="shared" si="0"/>
        <v>50</v>
      </c>
      <c r="O14" s="17">
        <f t="shared" si="1"/>
        <v>0.625</v>
      </c>
      <c r="P14" s="2">
        <f>COUNTIFS([1]統計用!A:A,A14,[1]統計用!B:B,"*洋画*",[1]統計用!D:D,"*岸和田*")</f>
        <v>35</v>
      </c>
      <c r="Q14" s="17">
        <f t="shared" si="2"/>
        <v>0.4375</v>
      </c>
    </row>
    <row r="15" spans="1:17" hidden="1">
      <c r="A15" s="2" t="s">
        <v>24</v>
      </c>
      <c r="B15" s="2">
        <f>COUNTIFS([1]統計用!A:A,A15,[1]統計用!B:B,"洋画")</f>
        <v>69</v>
      </c>
      <c r="C15" s="2">
        <v>11</v>
      </c>
      <c r="D15" s="11">
        <f>AVERAGEIFS([1]統計用!E:E,[1]統計用!A:A,A15,[1]統計用!B:B,"*洋画*")</f>
        <v>73.985507246376812</v>
      </c>
      <c r="E15" s="2">
        <f>COUNTIFS([1]統計用!A:A,A15,[1]統計用!B:B,"*洋画*",[1]統計用!E:E,"&lt;40")</f>
        <v>0</v>
      </c>
      <c r="F15" s="2">
        <f>COUNTIFS([1]統計用!A:A,A15,[1]統計用!B:B,"*洋画*",[1]統計用!E:E,"&lt;20")</f>
        <v>0</v>
      </c>
      <c r="G15" s="2">
        <f>COUNTIFS([1]統計用!A:A,A15,[1]統計用!B:B,"*洋画*",[1]統計用!E:E,"&gt;=20",[1]統計用!E:E,"&lt;30")</f>
        <v>0</v>
      </c>
      <c r="H15" s="2">
        <f>COUNTIFS([1]統計用!A:A,A15,[1]統計用!B:B,"*洋画*",[1]統計用!E:E,"&gt;=30",[1]統計用!E:E,"&lt;40")</f>
        <v>0</v>
      </c>
      <c r="I15" s="2">
        <f>COUNTIFS([1]統計用!A:A,A15,[1]統計用!B:B,"*洋画*",[1]統計用!E:E,"&gt;=40",[1]統計用!E:E,"&lt;50")</f>
        <v>0</v>
      </c>
      <c r="J15" s="2">
        <f>COUNTIFS([1]統計用!A:A,A15,[1]統計用!B:B,"*洋画*",[1]統計用!E:E,"&gt;=50",[1]統計用!E:E,"&lt;60")</f>
        <v>3</v>
      </c>
      <c r="K15" s="2">
        <f>COUNTIFS([1]統計用!A:A,A15,[1]統計用!B:B,"*洋画*",[1]統計用!E:E,"&gt;=60",[1]統計用!E:E,"&lt;70")</f>
        <v>16</v>
      </c>
      <c r="L15" s="2">
        <f>COUNTIFS([1]統計用!A:A,A15,[1]統計用!B:B,"*洋画*",[1]統計用!E:E,"&gt;=70",[1]統計用!E:E,"&lt;80")</f>
        <v>31</v>
      </c>
      <c r="M15" s="2">
        <f>COUNTIFS([1]統計用!A:A,A15,[1]統計用!B:B,"*洋画*",[1]統計用!E:E,"&gt;=80")</f>
        <v>19</v>
      </c>
      <c r="N15" s="2">
        <f t="shared" si="0"/>
        <v>50</v>
      </c>
      <c r="O15" s="17">
        <f t="shared" si="1"/>
        <v>0.72463768115942029</v>
      </c>
      <c r="P15" s="2">
        <f>COUNTIFS([1]統計用!A:A,A15,[1]統計用!B:B,"*洋画*",[1]統計用!D:D,"*岸和田*")</f>
        <v>34</v>
      </c>
      <c r="Q15" s="17">
        <f t="shared" si="2"/>
        <v>0.49275362318840582</v>
      </c>
    </row>
    <row r="16" spans="1:17" hidden="1">
      <c r="A16" s="2" t="s">
        <v>13</v>
      </c>
      <c r="B16" s="2">
        <f>COUNTIFS([1]統計用!A:A,A16,[1]統計用!B:B,"洋画")</f>
        <v>71</v>
      </c>
      <c r="C16" s="2">
        <v>14</v>
      </c>
      <c r="D16" s="11">
        <f>AVERAGEIFS([1]統計用!E:E,[1]統計用!A:A,A16,[1]統計用!B:B,"*洋画*")</f>
        <v>74.943661971830991</v>
      </c>
      <c r="E16" s="2">
        <f>COUNTIFS([1]統計用!A:A,A16,[1]統計用!B:B,"*洋画*",[1]統計用!E:E,"&lt;40")</f>
        <v>0</v>
      </c>
      <c r="F16" s="2">
        <f>COUNTIFS([1]統計用!A:A,A16,[1]統計用!B:B,"*洋画*",[1]統計用!E:E,"&lt;20")</f>
        <v>0</v>
      </c>
      <c r="G16" s="2">
        <f>COUNTIFS([1]統計用!A:A,A16,[1]統計用!B:B,"*洋画*",[1]統計用!E:E,"&gt;=20",[1]統計用!E:E,"&lt;30")</f>
        <v>0</v>
      </c>
      <c r="H16" s="2">
        <f>COUNTIFS([1]統計用!A:A,A16,[1]統計用!B:B,"*洋画*",[1]統計用!E:E,"&gt;=30",[1]統計用!E:E,"&lt;40")</f>
        <v>0</v>
      </c>
      <c r="I16" s="2">
        <f>COUNTIFS([1]統計用!A:A,A16,[1]統計用!B:B,"*洋画*",[1]統計用!E:E,"&gt;=40",[1]統計用!E:E,"&lt;50")</f>
        <v>1</v>
      </c>
      <c r="J16" s="2">
        <f>COUNTIFS([1]統計用!A:A,A16,[1]統計用!B:B,"*洋画*",[1]統計用!E:E,"&gt;=50",[1]統計用!E:E,"&lt;60")</f>
        <v>2</v>
      </c>
      <c r="K16" s="2">
        <f>COUNTIFS([1]統計用!A:A,A16,[1]統計用!B:B,"*洋画*",[1]統計用!E:E,"&gt;=60",[1]統計用!E:E,"&lt;70")</f>
        <v>12</v>
      </c>
      <c r="L16" s="2">
        <f>COUNTIFS([1]統計用!A:A,A16,[1]統計用!B:B,"*洋画*",[1]統計用!E:E,"&gt;=70",[1]統計用!E:E,"&lt;80")</f>
        <v>35</v>
      </c>
      <c r="M16" s="2">
        <f>COUNTIFS([1]統計用!A:A,A16,[1]統計用!B:B,"*洋画*",[1]統計用!E:E,"&gt;=80")</f>
        <v>21</v>
      </c>
      <c r="N16" s="2">
        <f t="shared" si="0"/>
        <v>56</v>
      </c>
      <c r="O16" s="17">
        <f t="shared" si="1"/>
        <v>0.78873239436619713</v>
      </c>
      <c r="P16" s="2">
        <f>COUNTIFS([1]統計用!A:A,A16,[1]統計用!B:B,"*洋画*",[1]統計用!D:D,"*岸和田*")</f>
        <v>39</v>
      </c>
      <c r="Q16" s="17">
        <f t="shared" si="2"/>
        <v>0.54929577464788737</v>
      </c>
    </row>
    <row r="17" spans="1:17" hidden="1">
      <c r="A17" s="2" t="s">
        <v>26</v>
      </c>
      <c r="B17" s="2">
        <f>COUNTIFS([1]統計用!A:A,A17,[1]統計用!B:B,"洋画")</f>
        <v>62</v>
      </c>
      <c r="C17" s="2">
        <v>7</v>
      </c>
      <c r="D17" s="11">
        <f>AVERAGEIFS([1]統計用!E:E,[1]統計用!A:A,A17,[1]統計用!B:B,"*洋画*")</f>
        <v>72.870967741935488</v>
      </c>
      <c r="E17" s="2">
        <f>COUNTIFS([1]統計用!A:A,A17,[1]統計用!B:B,"*洋画*",[1]統計用!E:E,"&lt;40")</f>
        <v>1</v>
      </c>
      <c r="F17" s="2">
        <f>COUNTIFS([1]統計用!A:A,A17,[1]統計用!B:B,"*洋画*",[1]統計用!E:E,"&lt;20")</f>
        <v>1</v>
      </c>
      <c r="G17" s="2">
        <f>COUNTIFS([1]統計用!A:A,A17,[1]統計用!B:B,"*洋画*",[1]統計用!E:E,"&gt;=20",[1]統計用!E:E,"&lt;30")</f>
        <v>0</v>
      </c>
      <c r="H17" s="2">
        <f>COUNTIFS([1]統計用!A:A,A17,[1]統計用!B:B,"*洋画*",[1]統計用!E:E,"&gt;=30",[1]統計用!E:E,"&lt;40")</f>
        <v>0</v>
      </c>
      <c r="I17" s="2">
        <f>COUNTIFS([1]統計用!A:A,A17,[1]統計用!B:B,"*洋画*",[1]統計用!E:E,"&gt;=40",[1]統計用!E:E,"&lt;50")</f>
        <v>1</v>
      </c>
      <c r="J17" s="2">
        <f>COUNTIFS([1]統計用!A:A,A17,[1]統計用!B:B,"*洋画*",[1]統計用!E:E,"&gt;=50",[1]統計用!E:E,"&lt;60")</f>
        <v>1</v>
      </c>
      <c r="K17" s="2">
        <f>COUNTIFS([1]統計用!A:A,A17,[1]統計用!B:B,"*洋画*",[1]統計用!E:E,"&gt;=60",[1]統計用!E:E,"&lt;70")</f>
        <v>9</v>
      </c>
      <c r="L17" s="2">
        <f>COUNTIFS([1]統計用!A:A,A17,[1]統計用!B:B,"*洋画*",[1]統計用!E:E,"&gt;=70",[1]統計用!E:E,"&lt;80")</f>
        <v>35</v>
      </c>
      <c r="M17" s="2">
        <f>COUNTIFS([1]統計用!A:A,A17,[1]統計用!B:B,"*洋画*",[1]統計用!E:E,"&gt;=80")</f>
        <v>15</v>
      </c>
      <c r="N17" s="2">
        <f t="shared" si="0"/>
        <v>50</v>
      </c>
      <c r="O17" s="17">
        <f t="shared" si="1"/>
        <v>0.80645161290322576</v>
      </c>
      <c r="P17" s="2">
        <f>COUNTIFS([1]統計用!A:A,A17,[1]統計用!B:B,"*洋画*",[1]統計用!D:D,"*岸和田*")</f>
        <v>31</v>
      </c>
      <c r="Q17" s="17">
        <f t="shared" si="2"/>
        <v>0.5</v>
      </c>
    </row>
    <row r="18" spans="1:17" hidden="1">
      <c r="A18" s="2" t="s">
        <v>21</v>
      </c>
      <c r="B18" s="2">
        <f>COUNTIFS([1]統計用!A:A,A18,[1]統計用!B:B,"洋画")</f>
        <v>74</v>
      </c>
      <c r="C18" s="2">
        <v>15</v>
      </c>
      <c r="D18" s="11">
        <f>AVERAGEIFS([1]統計用!E:E,[1]統計用!A:A,A18,[1]統計用!B:B,"*洋画*")</f>
        <v>74.378378378378372</v>
      </c>
      <c r="E18" s="2">
        <f>COUNTIFS([1]統計用!A:A,A18,[1]統計用!B:B,"*洋画*",[1]統計用!E:E,"&lt;40")</f>
        <v>0</v>
      </c>
      <c r="F18" s="2">
        <f>COUNTIFS([1]統計用!A:A,A18,[1]統計用!B:B,"*洋画*",[1]統計用!E:E,"&lt;20")</f>
        <v>0</v>
      </c>
      <c r="G18" s="2">
        <f>COUNTIFS([1]統計用!A:A,A18,[1]統計用!B:B,"*洋画*",[1]統計用!E:E,"&gt;=20",[1]統計用!E:E,"&lt;30")</f>
        <v>0</v>
      </c>
      <c r="H18" s="2">
        <f>COUNTIFS([1]統計用!A:A,A18,[1]統計用!B:B,"*洋画*",[1]統計用!E:E,"&gt;=30",[1]統計用!E:E,"&lt;40")</f>
        <v>0</v>
      </c>
      <c r="I18" s="2">
        <f>COUNTIFS([1]統計用!A:A,A18,[1]統計用!B:B,"*洋画*",[1]統計用!E:E,"&gt;=40",[1]統計用!E:E,"&lt;50")</f>
        <v>2</v>
      </c>
      <c r="J18" s="2">
        <f>COUNTIFS([1]統計用!A:A,A18,[1]統計用!B:B,"*洋画*",[1]統計用!E:E,"&gt;=50",[1]統計用!E:E,"&lt;60")</f>
        <v>1</v>
      </c>
      <c r="K18" s="2">
        <f>COUNTIFS([1]統計用!A:A,A18,[1]統計用!B:B,"*洋画*",[1]統計用!E:E,"&gt;=60",[1]統計用!E:E,"&lt;70")</f>
        <v>9</v>
      </c>
      <c r="L18" s="2">
        <f>COUNTIFS([1]統計用!A:A,A18,[1]統計用!B:B,"*洋画*",[1]統計用!E:E,"&gt;=70",[1]統計用!E:E,"&lt;80")</f>
        <v>44</v>
      </c>
      <c r="M18" s="2">
        <f>COUNTIFS([1]統計用!A:A,A18,[1]統計用!B:B,"*洋画*",[1]統計用!E:E,"&gt;=80")</f>
        <v>18</v>
      </c>
      <c r="N18" s="2">
        <f t="shared" si="0"/>
        <v>62</v>
      </c>
      <c r="O18" s="17">
        <f t="shared" si="1"/>
        <v>0.83783783783783783</v>
      </c>
      <c r="P18" s="2">
        <f>COUNTIFS([1]統計用!A:A,A18,[1]統計用!B:B,"*洋画*",[1]統計用!D:D,"*岸和田*")</f>
        <v>34</v>
      </c>
      <c r="Q18" s="17">
        <f t="shared" si="2"/>
        <v>0.45945945945945948</v>
      </c>
    </row>
    <row r="19" spans="1:17" hidden="1">
      <c r="A19" s="2" t="s">
        <v>28</v>
      </c>
      <c r="B19" s="2">
        <f>COUNTIFS([1]統計用!A:A,A19,[1]統計用!B:B,"洋画")</f>
        <v>77</v>
      </c>
      <c r="C19" s="2">
        <v>24</v>
      </c>
      <c r="D19" s="11">
        <f>AVERAGEIFS([1]統計用!E:E,[1]統計用!A:A,A19,[1]統計用!B:B,"*洋画*")</f>
        <v>72.571428571428569</v>
      </c>
      <c r="E19" s="2">
        <f>COUNTIFS([1]統計用!A:A,A19,[1]統計用!B:B,"*洋画*",[1]統計用!E:E,"&lt;40")</f>
        <v>2</v>
      </c>
      <c r="F19" s="2">
        <f>COUNTIFS([1]統計用!A:A,A19,[1]統計用!B:B,"*洋画*",[1]統計用!E:E,"&lt;20")</f>
        <v>0</v>
      </c>
      <c r="G19" s="2">
        <f>COUNTIFS([1]統計用!A:A,A19,[1]統計用!B:B,"*洋画*",[1]統計用!E:E,"&gt;=20",[1]統計用!E:E,"&lt;30")</f>
        <v>1</v>
      </c>
      <c r="H19" s="2">
        <f>COUNTIFS([1]統計用!A:A,A19,[1]統計用!B:B,"*洋画*",[1]統計用!E:E,"&gt;=30",[1]統計用!E:E,"&lt;40")</f>
        <v>1</v>
      </c>
      <c r="I19" s="2">
        <f>COUNTIFS([1]統計用!A:A,A19,[1]統計用!B:B,"*洋画*",[1]統計用!E:E,"&gt;=40",[1]統計用!E:E,"&lt;50")</f>
        <v>2</v>
      </c>
      <c r="J19" s="2">
        <f>COUNTIFS([1]統計用!A:A,A19,[1]統計用!B:B,"*洋画*",[1]統計用!E:E,"&gt;=50",[1]統計用!E:E,"&lt;60")</f>
        <v>3</v>
      </c>
      <c r="K19" s="2">
        <f>COUNTIFS([1]統計用!A:A,A19,[1]統計用!B:B,"*洋画*",[1]統計用!E:E,"&gt;=60",[1]統計用!E:E,"&lt;70")</f>
        <v>11</v>
      </c>
      <c r="L19" s="2">
        <f>COUNTIFS([1]統計用!A:A,A19,[1]統計用!B:B,"*洋画*",[1]統計用!E:E,"&gt;=70",[1]統計用!E:E,"&lt;80")</f>
        <v>40</v>
      </c>
      <c r="M19" s="2">
        <f>COUNTIFS([1]統計用!A:A,A19,[1]統計用!B:B,"*洋画*",[1]統計用!E:E,"&gt;=80")</f>
        <v>19</v>
      </c>
      <c r="N19" s="2">
        <f t="shared" si="0"/>
        <v>59</v>
      </c>
      <c r="O19" s="17">
        <f t="shared" si="1"/>
        <v>0.76623376623376627</v>
      </c>
      <c r="P19" s="2">
        <f>COUNTIFS([1]統計用!A:A,A19,[1]統計用!B:B,"*洋画*",[1]統計用!D:D,"*岸和田*")</f>
        <v>36</v>
      </c>
      <c r="Q19" s="17">
        <f t="shared" si="2"/>
        <v>0.46753246753246752</v>
      </c>
    </row>
    <row r="20" spans="1:17" hidden="1"/>
    <row r="21" spans="1:17" ht="36" hidden="1">
      <c r="A21" s="3" t="s">
        <v>30</v>
      </c>
      <c r="B21" s="2" t="s">
        <v>36</v>
      </c>
      <c r="C21" s="2" t="s">
        <v>40</v>
      </c>
      <c r="D21" s="2" t="s">
        <v>23</v>
      </c>
      <c r="E21" s="2" t="s">
        <v>48</v>
      </c>
      <c r="F21" s="2" t="s">
        <v>7</v>
      </c>
      <c r="G21" s="14" t="s">
        <v>49</v>
      </c>
      <c r="H21" s="14" t="s">
        <v>0</v>
      </c>
      <c r="I21" s="14" t="s">
        <v>50</v>
      </c>
      <c r="J21" s="14" t="s">
        <v>38</v>
      </c>
      <c r="K21" s="14" t="s">
        <v>37</v>
      </c>
      <c r="L21" s="14" t="s">
        <v>6</v>
      </c>
      <c r="M21" s="2" t="s">
        <v>51</v>
      </c>
      <c r="N21" s="14" t="s">
        <v>52</v>
      </c>
      <c r="O21" s="14" t="s">
        <v>35</v>
      </c>
      <c r="P21" s="14" t="s">
        <v>53</v>
      </c>
      <c r="Q21" s="14" t="s">
        <v>54</v>
      </c>
    </row>
    <row r="22" spans="1:17" hidden="1">
      <c r="A22" s="2" t="s">
        <v>5</v>
      </c>
      <c r="B22" s="2">
        <f>COUNTIFS([1]統計用!A:A,A22,[1]統計用!B:B,"俳画")</f>
        <v>33</v>
      </c>
      <c r="C22" s="2">
        <v>4</v>
      </c>
      <c r="D22" s="11">
        <f>AVERAGEIFS([1]統計用!E:E,[1]統計用!A:A,A22,[1]統計用!B:B,"*俳画*")</f>
        <v>67.878787878787875</v>
      </c>
      <c r="E22" s="2">
        <f>COUNTIFS([1]統計用!A:A,A22,[1]統計用!B:B,"*俳画*",[1]統計用!E:E,"&lt;40")</f>
        <v>1</v>
      </c>
      <c r="F22" s="2">
        <f>COUNTIFS([1]統計用!A:A,A22,[1]統計用!B:B,"*俳画*",[1]統計用!E:E,"&lt;20")</f>
        <v>0</v>
      </c>
      <c r="G22" s="2">
        <f>COUNTIFS([1]統計用!A:A,A22,[1]統計用!B:B,"*俳画*",[1]統計用!E:E,"&gt;=20",[1]統計用!E:E,"&lt;30")</f>
        <v>0</v>
      </c>
      <c r="H22" s="2">
        <f>COUNTIFS([1]統計用!A:A,A22,[1]統計用!B:B,"*俳画*",[1]統計用!E:E,"&gt;=30",[1]統計用!E:E,"&lt;40")</f>
        <v>1</v>
      </c>
      <c r="I22" s="2">
        <f>COUNTIFS([1]統計用!A:A,A22,[1]統計用!B:B,"*俳画*",[1]統計用!E:E,"&gt;=40",[1]統計用!E:E,"&lt;50")</f>
        <v>2</v>
      </c>
      <c r="J22" s="2">
        <f>COUNTIFS([1]統計用!A:A,A22,[1]統計用!B:B,"*俳画*",[1]統計用!E:E,"&gt;=50",[1]統計用!E:E,"&lt;60")</f>
        <v>2</v>
      </c>
      <c r="K22" s="2">
        <f>COUNTIFS([1]統計用!A:A,A22,[1]統計用!B:B,"*俳画*",[1]統計用!E:E,"&gt;=60",[1]統計用!E:E,"&lt;70")</f>
        <v>10</v>
      </c>
      <c r="L22" s="2">
        <f>COUNTIFS([1]統計用!A:A,A22,[1]統計用!B:B,"*俳画*",[1]統計用!E:E,"&gt;=70",[1]統計用!E:E,"&lt;80")</f>
        <v>16</v>
      </c>
      <c r="M22" s="2">
        <f>COUNTIFS([1]統計用!A:A,A22,[1]統計用!B:B,"*俳画*",[1]統計用!E:E,"&gt;=80")</f>
        <v>2</v>
      </c>
      <c r="N22" s="2">
        <f t="shared" ref="N22:N39" si="3">L22+M22</f>
        <v>18</v>
      </c>
      <c r="O22" s="17">
        <f t="shared" ref="O22:O39" si="4">N22/B22</f>
        <v>0.54545454545454541</v>
      </c>
      <c r="P22" s="2">
        <f>COUNTIFS([1]統計用!A:A,A22,[1]統計用!B:B,"*俳画*",[1]統計用!D:D,"*岸和田*")</f>
        <v>28</v>
      </c>
      <c r="Q22" s="17">
        <f t="shared" ref="Q22:Q39" si="5">P22/B22</f>
        <v>0.84848484848484851</v>
      </c>
    </row>
    <row r="23" spans="1:17" hidden="1">
      <c r="A23" s="2" t="s">
        <v>10</v>
      </c>
      <c r="B23" s="2">
        <f>COUNTIFS([1]統計用!A:A,A23,[1]統計用!B:B,"俳画")</f>
        <v>31</v>
      </c>
      <c r="C23" s="2">
        <v>2</v>
      </c>
      <c r="D23" s="11">
        <f>AVERAGEIFS([1]統計用!E:E,[1]統計用!A:A,A23,[1]統計用!B:B,"*俳画*")</f>
        <v>67</v>
      </c>
      <c r="E23" s="2">
        <f>COUNTIFS([1]統計用!A:A,A23,[1]統計用!B:B,"*俳画*",[1]統計用!E:E,"&lt;40")</f>
        <v>0</v>
      </c>
      <c r="F23" s="2">
        <f>COUNTIFS([1]統計用!A:A,A23,[1]統計用!B:B,"*俳画*",[1]統計用!E:E,"&lt;20")</f>
        <v>0</v>
      </c>
      <c r="G23" s="2">
        <f>COUNTIFS([1]統計用!A:A,A23,[1]統計用!B:B,"*俳画*",[1]統計用!E:E,"&gt;=20",[1]統計用!E:E,"&lt;30")</f>
        <v>0</v>
      </c>
      <c r="H23" s="2">
        <f>COUNTIFS([1]統計用!A:A,A23,[1]統計用!B:B,"*俳画*",[1]統計用!E:E,"&gt;=30",[1]統計用!E:E,"&lt;40")</f>
        <v>0</v>
      </c>
      <c r="I23" s="2">
        <f>COUNTIFS([1]統計用!A:A,A23,[1]統計用!B:B,"*俳画*",[1]統計用!E:E,"&gt;=40",[1]統計用!E:E,"&lt;50")</f>
        <v>3</v>
      </c>
      <c r="J23" s="2">
        <f>COUNTIFS([1]統計用!A:A,A23,[1]統計用!B:B,"*俳画*",[1]統計用!E:E,"&gt;=50",[1]統計用!E:E,"&lt;60")</f>
        <v>2</v>
      </c>
      <c r="K23" s="2">
        <f>COUNTIFS([1]統計用!A:A,A23,[1]統計用!B:B,"*俳画*",[1]統計用!E:E,"&gt;=60",[1]統計用!E:E,"&lt;70")</f>
        <v>11</v>
      </c>
      <c r="L23" s="2">
        <f>COUNTIFS([1]統計用!A:A,A23,[1]統計用!B:B,"*俳画*",[1]統計用!E:E,"&gt;=70",[1]統計用!E:E,"&lt;80")</f>
        <v>12</v>
      </c>
      <c r="M23" s="2">
        <f>COUNTIFS([1]統計用!A:A,A23,[1]統計用!B:B,"*俳画*",[1]統計用!E:E,"&gt;=80")</f>
        <v>2</v>
      </c>
      <c r="N23" s="2">
        <f t="shared" si="3"/>
        <v>14</v>
      </c>
      <c r="O23" s="17">
        <f t="shared" si="4"/>
        <v>0.45161290322580644</v>
      </c>
      <c r="P23" s="2">
        <f>COUNTIFS([1]統計用!A:A,A23,[1]統計用!B:B,"*俳画*",[1]統計用!D:D,"*岸和田*")</f>
        <v>25</v>
      </c>
      <c r="Q23" s="17">
        <f t="shared" si="5"/>
        <v>0.80645161290322576</v>
      </c>
    </row>
    <row r="24" spans="1:17" hidden="1">
      <c r="A24" s="2" t="s">
        <v>12</v>
      </c>
      <c r="B24" s="2">
        <f>COUNTIFS([1]統計用!A:A,A24,[1]統計用!B:B,"俳画")</f>
        <v>34</v>
      </c>
      <c r="C24" s="2">
        <v>6</v>
      </c>
      <c r="D24" s="11">
        <f>AVERAGEIFS([1]統計用!E:E,[1]統計用!A:A,A24,[1]統計用!B:B,"*俳画*")</f>
        <v>68.235294117647058</v>
      </c>
      <c r="E24" s="2">
        <f>COUNTIFS([1]統計用!A:A,A24,[1]統計用!B:B,"*俳画*",[1]統計用!E:E,"&lt;40")</f>
        <v>0</v>
      </c>
      <c r="F24" s="2">
        <f>COUNTIFS([1]統計用!A:A,A24,[1]統計用!B:B,"*俳画*",[1]統計用!E:E,"&lt;20")</f>
        <v>0</v>
      </c>
      <c r="G24" s="2">
        <f>COUNTIFS([1]統計用!A:A,A24,[1]統計用!B:B,"*俳画*",[1]統計用!E:E,"&gt;=20",[1]統計用!E:E,"&lt;30")</f>
        <v>0</v>
      </c>
      <c r="H24" s="2">
        <f>COUNTIFS([1]統計用!A:A,A24,[1]統計用!B:B,"*俳画*",[1]統計用!E:E,"&gt;=30",[1]統計用!E:E,"&lt;40")</f>
        <v>0</v>
      </c>
      <c r="I24" s="2">
        <f>COUNTIFS([1]統計用!A:A,A24,[1]統計用!B:B,"*俳画*",[1]統計用!E:E,"&gt;=40",[1]統計用!E:E,"&lt;50")</f>
        <v>2</v>
      </c>
      <c r="J24" s="2">
        <f>COUNTIFS([1]統計用!A:A,A24,[1]統計用!B:B,"*俳画*",[1]統計用!E:E,"&gt;=50",[1]統計用!E:E,"&lt;60")</f>
        <v>2</v>
      </c>
      <c r="K24" s="2">
        <f>COUNTIFS([1]統計用!A:A,A24,[1]統計用!B:B,"*俳画*",[1]統計用!E:E,"&gt;=60",[1]統計用!E:E,"&lt;70")</f>
        <v>15</v>
      </c>
      <c r="L24" s="2">
        <f>COUNTIFS([1]統計用!A:A,A24,[1]統計用!B:B,"*俳画*",[1]統計用!E:E,"&gt;=70",[1]統計用!E:E,"&lt;80")</f>
        <v>11</v>
      </c>
      <c r="M24" s="2">
        <f>COUNTIFS([1]統計用!A:A,A24,[1]統計用!B:B,"*俳画*",[1]統計用!E:E,"&gt;=80")</f>
        <v>4</v>
      </c>
      <c r="N24" s="2">
        <f t="shared" si="3"/>
        <v>15</v>
      </c>
      <c r="O24" s="17">
        <f t="shared" si="4"/>
        <v>0.44117647058823528</v>
      </c>
      <c r="P24" s="2">
        <f>COUNTIFS([1]統計用!A:A,A24,[1]統計用!B:B,"*俳画*",[1]統計用!D:D,"*岸和田*")</f>
        <v>25</v>
      </c>
      <c r="Q24" s="17">
        <f t="shared" si="5"/>
        <v>0.73529411764705888</v>
      </c>
    </row>
    <row r="25" spans="1:17" hidden="1">
      <c r="A25" s="2" t="s">
        <v>8</v>
      </c>
      <c r="B25" s="2">
        <f>COUNTIFS([1]統計用!A:A,A25,[1]統計用!B:B,"俳画")</f>
        <v>30</v>
      </c>
      <c r="C25" s="2">
        <v>4</v>
      </c>
      <c r="D25" s="11">
        <f>AVERAGEIFS([1]統計用!E:E,[1]統計用!A:A,A25,[1]統計用!B:B,"*俳画*")</f>
        <v>69.333333333333329</v>
      </c>
      <c r="E25" s="2">
        <f>COUNTIFS([1]統計用!A:A,A25,[1]統計用!B:B,"*俳画*",[1]統計用!E:E,"&lt;40")</f>
        <v>0</v>
      </c>
      <c r="F25" s="2">
        <f>COUNTIFS([1]統計用!A:A,A25,[1]統計用!B:B,"*俳画*",[1]統計用!E:E,"&lt;20")</f>
        <v>0</v>
      </c>
      <c r="G25" s="2">
        <f>COUNTIFS([1]統計用!A:A,A25,[1]統計用!B:B,"*俳画*",[1]統計用!E:E,"&gt;=20",[1]統計用!E:E,"&lt;30")</f>
        <v>0</v>
      </c>
      <c r="H25" s="2">
        <f>COUNTIFS([1]統計用!A:A,A25,[1]統計用!B:B,"*俳画*",[1]統計用!E:E,"&gt;=30",[1]統計用!E:E,"&lt;40")</f>
        <v>0</v>
      </c>
      <c r="I25" s="2">
        <f>COUNTIFS([1]統計用!A:A,A25,[1]統計用!B:B,"*俳画*",[1]統計用!E:E,"&gt;=40",[1]統計用!E:E,"&lt;50")</f>
        <v>1</v>
      </c>
      <c r="J25" s="2">
        <f>COUNTIFS([1]統計用!A:A,A25,[1]統計用!B:B,"*俳画*",[1]統計用!E:E,"&gt;=50",[1]統計用!E:E,"&lt;60")</f>
        <v>2</v>
      </c>
      <c r="K25" s="2">
        <f>COUNTIFS([1]統計用!A:A,A25,[1]統計用!B:B,"*俳画*",[1]統計用!E:E,"&gt;=60",[1]統計用!E:E,"&lt;70")</f>
        <v>13</v>
      </c>
      <c r="L25" s="2">
        <f>COUNTIFS([1]統計用!A:A,A25,[1]統計用!B:B,"*俳画*",[1]統計用!E:E,"&gt;=70",[1]統計用!E:E,"&lt;80")</f>
        <v>9</v>
      </c>
      <c r="M25" s="2">
        <f>COUNTIFS([1]統計用!A:A,A25,[1]統計用!B:B,"*俳画*",[1]統計用!E:E,"&gt;=80")</f>
        <v>5</v>
      </c>
      <c r="N25" s="2">
        <f t="shared" si="3"/>
        <v>14</v>
      </c>
      <c r="O25" s="17">
        <f t="shared" si="4"/>
        <v>0.46666666666666667</v>
      </c>
      <c r="P25" s="2">
        <f>COUNTIFS([1]統計用!A:A,A25,[1]統計用!B:B,"*俳画*",[1]統計用!D:D,"*岸和田*")</f>
        <v>23</v>
      </c>
      <c r="Q25" s="17">
        <f t="shared" si="5"/>
        <v>0.76666666666666672</v>
      </c>
    </row>
    <row r="26" spans="1:17" hidden="1">
      <c r="A26" s="2" t="s">
        <v>14</v>
      </c>
      <c r="B26" s="2">
        <f>COUNTIFS([1]統計用!A:A,A26,[1]統計用!B:B,"俳画")</f>
        <v>27</v>
      </c>
      <c r="C26" s="2">
        <v>4</v>
      </c>
      <c r="D26" s="11">
        <f>AVERAGEIFS([1]統計用!E:E,[1]統計用!A:A,A26,[1]統計用!B:B,"*俳画*")</f>
        <v>70.407407407407405</v>
      </c>
      <c r="E26" s="2">
        <f>COUNTIFS([1]統計用!A:A,A26,[1]統計用!B:B,"*俳画*",[1]統計用!E:E,"&lt;40")</f>
        <v>0</v>
      </c>
      <c r="F26" s="2">
        <f>COUNTIFS([1]統計用!A:A,A26,[1]統計用!B:B,"*俳画*",[1]統計用!E:E,"&lt;20")</f>
        <v>0</v>
      </c>
      <c r="G26" s="2">
        <f>COUNTIFS([1]統計用!A:A,A26,[1]統計用!B:B,"*俳画*",[1]統計用!E:E,"&gt;=20",[1]統計用!E:E,"&lt;30")</f>
        <v>0</v>
      </c>
      <c r="H26" s="2">
        <f>COUNTIFS([1]統計用!A:A,A26,[1]統計用!B:B,"*俳画*",[1]統計用!E:E,"&gt;=30",[1]統計用!E:E,"&lt;40")</f>
        <v>0</v>
      </c>
      <c r="I26" s="2">
        <f>COUNTIFS([1]統計用!A:A,A26,[1]統計用!B:B,"*俳画*",[1]統計用!E:E,"&gt;=40",[1]統計用!E:E,"&lt;50")</f>
        <v>1</v>
      </c>
      <c r="J26" s="2">
        <f>COUNTIFS([1]統計用!A:A,A26,[1]統計用!B:B,"*俳画*",[1]統計用!E:E,"&gt;=50",[1]統計用!E:E,"&lt;60")</f>
        <v>1</v>
      </c>
      <c r="K26" s="2">
        <f>COUNTIFS([1]統計用!A:A,A26,[1]統計用!B:B,"*俳画*",[1]統計用!E:E,"&gt;=60",[1]統計用!E:E,"&lt;70")</f>
        <v>9</v>
      </c>
      <c r="L26" s="2">
        <f>COUNTIFS([1]統計用!A:A,A26,[1]統計用!B:B,"*俳画*",[1]統計用!E:E,"&gt;=70",[1]統計用!E:E,"&lt;80")</f>
        <v>11</v>
      </c>
      <c r="M26" s="2">
        <f>COUNTIFS([1]統計用!A:A,A26,[1]統計用!B:B,"*俳画*",[1]統計用!E:E,"&gt;=80")</f>
        <v>5</v>
      </c>
      <c r="N26" s="2">
        <f t="shared" si="3"/>
        <v>16</v>
      </c>
      <c r="O26" s="17">
        <f t="shared" si="4"/>
        <v>0.59259259259259256</v>
      </c>
      <c r="P26" s="2">
        <f>COUNTIFS([1]統計用!A:A,A26,[1]統計用!B:B,"*俳画*",[1]統計用!D:D,"*岸和田*")</f>
        <v>17</v>
      </c>
      <c r="Q26" s="17">
        <f t="shared" si="5"/>
        <v>0.62962962962962965</v>
      </c>
    </row>
    <row r="27" spans="1:17" hidden="1">
      <c r="A27" s="2" t="s">
        <v>2</v>
      </c>
      <c r="B27" s="2">
        <f>COUNTIFS([1]統計用!A:A,A27,[1]統計用!B:B,"俳画")</f>
        <v>30</v>
      </c>
      <c r="C27" s="2">
        <v>4</v>
      </c>
      <c r="D27" s="11">
        <f>AVERAGEIFS([1]統計用!E:E,[1]統計用!A:A,A27,[1]統計用!B:B,"*俳画*")</f>
        <v>70.13333333333334</v>
      </c>
      <c r="E27" s="2">
        <f>COUNTIFS([1]統計用!A:A,A27,[1]統計用!B:B,"*俳画*",[1]統計用!E:E,"&lt;40")</f>
        <v>0</v>
      </c>
      <c r="F27" s="2">
        <f>COUNTIFS([1]統計用!A:A,A27,[1]統計用!B:B,"*俳画*",[1]統計用!E:E,"&lt;20")</f>
        <v>0</v>
      </c>
      <c r="G27" s="2">
        <f>COUNTIFS([1]統計用!A:A,A27,[1]統計用!B:B,"*俳画*",[1]統計用!E:E,"&gt;=20",[1]統計用!E:E,"&lt;30")</f>
        <v>0</v>
      </c>
      <c r="H27" s="2">
        <f>COUNTIFS([1]統計用!A:A,A27,[1]統計用!B:B,"*俳画*",[1]統計用!E:E,"&gt;=30",[1]統計用!E:E,"&lt;40")</f>
        <v>0</v>
      </c>
      <c r="I27" s="2">
        <f>COUNTIFS([1]統計用!A:A,A27,[1]統計用!B:B,"*俳画*",[1]統計用!E:E,"&gt;=40",[1]統計用!E:E,"&lt;50")</f>
        <v>1</v>
      </c>
      <c r="J27" s="2">
        <f>COUNTIFS([1]統計用!A:A,A27,[1]統計用!B:B,"*俳画*",[1]統計用!E:E,"&gt;=50",[1]統計用!E:E,"&lt;60")</f>
        <v>2</v>
      </c>
      <c r="K27" s="2">
        <f>COUNTIFS([1]統計用!A:A,A27,[1]統計用!B:B,"*俳画*",[1]統計用!E:E,"&gt;=60",[1]統計用!E:E,"&lt;70")</f>
        <v>11</v>
      </c>
      <c r="L27" s="2">
        <f>COUNTIFS([1]統計用!A:A,A27,[1]統計用!B:B,"*俳画*",[1]統計用!E:E,"&gt;=70",[1]統計用!E:E,"&lt;80")</f>
        <v>11</v>
      </c>
      <c r="M27" s="2">
        <f>COUNTIFS([1]統計用!A:A,A27,[1]統計用!B:B,"*俳画*",[1]統計用!E:E,"&gt;=80")</f>
        <v>5</v>
      </c>
      <c r="N27" s="2">
        <f t="shared" si="3"/>
        <v>16</v>
      </c>
      <c r="O27" s="17">
        <f t="shared" si="4"/>
        <v>0.53333333333333333</v>
      </c>
      <c r="P27" s="2">
        <f>COUNTIFS([1]統計用!A:A,A27,[1]統計用!B:B,"*俳画*",[1]統計用!D:D,"*岸和田*")</f>
        <v>20</v>
      </c>
      <c r="Q27" s="17">
        <f t="shared" si="5"/>
        <v>0.66666666666666663</v>
      </c>
    </row>
    <row r="28" spans="1:17" hidden="1">
      <c r="A28" s="2" t="s">
        <v>1</v>
      </c>
      <c r="B28" s="2">
        <f>COUNTIFS([1]統計用!A:A,A28,[1]統計用!B:B,"俳画")</f>
        <v>24</v>
      </c>
      <c r="C28" s="2">
        <v>2</v>
      </c>
      <c r="D28" s="11">
        <f>AVERAGEIFS([1]統計用!E:E,[1]統計用!A:A,A28,[1]統計用!B:B,"*俳画*")</f>
        <v>71.958333333333329</v>
      </c>
      <c r="E28" s="2">
        <f>COUNTIFS([1]統計用!A:A,A28,[1]統計用!B:B,"*俳画*",[1]統計用!E:E,"&lt;40")</f>
        <v>0</v>
      </c>
      <c r="F28" s="2">
        <f>COUNTIFS([1]統計用!A:A,A28,[1]統計用!B:B,"*俳画*",[1]統計用!E:E,"&lt;20")</f>
        <v>0</v>
      </c>
      <c r="G28" s="2">
        <f>COUNTIFS([1]統計用!A:A,A28,[1]統計用!B:B,"*俳画*",[1]統計用!E:E,"&gt;=20",[1]統計用!E:E,"&lt;30")</f>
        <v>0</v>
      </c>
      <c r="H28" s="2">
        <f>COUNTIFS([1]統計用!A:A,A28,[1]統計用!B:B,"*俳画*",[1]統計用!E:E,"&gt;=30",[1]統計用!E:E,"&lt;40")</f>
        <v>0</v>
      </c>
      <c r="I28" s="2">
        <f>COUNTIFS([1]統計用!A:A,A28,[1]統計用!B:B,"*俳画*",[1]統計用!E:E,"&gt;=40",[1]統計用!E:E,"&lt;50")</f>
        <v>0</v>
      </c>
      <c r="J28" s="2">
        <f>COUNTIFS([1]統計用!A:A,A28,[1]統計用!B:B,"*俳画*",[1]統計用!E:E,"&gt;=50",[1]統計用!E:E,"&lt;60")</f>
        <v>2</v>
      </c>
      <c r="K28" s="2">
        <f>COUNTIFS([1]統計用!A:A,A28,[1]統計用!B:B,"*俳画*",[1]統計用!E:E,"&gt;=60",[1]統計用!E:E,"&lt;70")</f>
        <v>10</v>
      </c>
      <c r="L28" s="2">
        <f>COUNTIFS([1]統計用!A:A,A28,[1]統計用!B:B,"*俳画*",[1]統計用!E:E,"&gt;=70",[1]統計用!E:E,"&lt;80")</f>
        <v>8</v>
      </c>
      <c r="M28" s="2">
        <f>COUNTIFS([1]統計用!A:A,A28,[1]統計用!B:B,"*俳画*",[1]統計用!E:E,"&gt;=80")</f>
        <v>4</v>
      </c>
      <c r="N28" s="2">
        <f t="shared" si="3"/>
        <v>12</v>
      </c>
      <c r="O28" s="17">
        <f t="shared" si="4"/>
        <v>0.5</v>
      </c>
      <c r="P28" s="2">
        <f>COUNTIFS([1]統計用!A:A,A28,[1]統計用!B:B,"*俳画*",[1]統計用!D:D,"*岸和田*")</f>
        <v>18</v>
      </c>
      <c r="Q28" s="17">
        <f t="shared" si="5"/>
        <v>0.75</v>
      </c>
    </row>
    <row r="29" spans="1:17" hidden="1">
      <c r="A29" s="2" t="s">
        <v>15</v>
      </c>
      <c r="B29" s="2">
        <f>COUNTIFS([1]統計用!A:A,A29,[1]統計用!B:B,"俳画")</f>
        <v>23</v>
      </c>
      <c r="C29" s="2">
        <v>2</v>
      </c>
      <c r="D29" s="11">
        <f>AVERAGEIFS([1]統計用!E:E,[1]統計用!A:A,A29,[1]統計用!B:B,"*俳画*")</f>
        <v>72.173913043478265</v>
      </c>
      <c r="E29" s="2">
        <f>COUNTIFS([1]統計用!A:A,A29,[1]統計用!B:B,"*俳画*",[1]統計用!E:E,"&lt;40")</f>
        <v>0</v>
      </c>
      <c r="F29" s="2">
        <f>COUNTIFS([1]統計用!A:A,A29,[1]統計用!B:B,"*俳画*",[1]統計用!E:E,"&lt;20")</f>
        <v>0</v>
      </c>
      <c r="G29" s="2">
        <f>COUNTIFS([1]統計用!A:A,A29,[1]統計用!B:B,"*俳画*",[1]統計用!E:E,"&gt;=20",[1]統計用!E:E,"&lt;30")</f>
        <v>0</v>
      </c>
      <c r="H29" s="2">
        <f>COUNTIFS([1]統計用!A:A,A29,[1]統計用!B:B,"*俳画*",[1]統計用!E:E,"&gt;=30",[1]統計用!E:E,"&lt;40")</f>
        <v>0</v>
      </c>
      <c r="I29" s="2">
        <f>COUNTIFS([1]統計用!A:A,A29,[1]統計用!B:B,"*俳画*",[1]統計用!E:E,"&gt;=40",[1]統計用!E:E,"&lt;50")</f>
        <v>0</v>
      </c>
      <c r="J29" s="2">
        <f>COUNTIFS([1]統計用!A:A,A29,[1]統計用!B:B,"*俳画*",[1]統計用!E:E,"&gt;=50",[1]統計用!E:E,"&lt;60")</f>
        <v>1</v>
      </c>
      <c r="K29" s="2">
        <f>COUNTIFS([1]統計用!A:A,A29,[1]統計用!B:B,"*俳画*",[1]統計用!E:E,"&gt;=60",[1]統計用!E:E,"&lt;70")</f>
        <v>7</v>
      </c>
      <c r="L29" s="2">
        <f>COUNTIFS([1]統計用!A:A,A29,[1]統計用!B:B,"*俳画*",[1]統計用!E:E,"&gt;=70",[1]統計用!E:E,"&lt;80")</f>
        <v>11</v>
      </c>
      <c r="M29" s="2">
        <f>COUNTIFS([1]統計用!A:A,A29,[1]統計用!B:B,"*俳画*",[1]統計用!E:E,"&gt;=80")</f>
        <v>4</v>
      </c>
      <c r="N29" s="2">
        <f t="shared" si="3"/>
        <v>15</v>
      </c>
      <c r="O29" s="17">
        <f t="shared" si="4"/>
        <v>0.65217391304347827</v>
      </c>
      <c r="P29" s="2">
        <f>COUNTIFS([1]統計用!A:A,A29,[1]統計用!B:B,"*俳画*",[1]統計用!D:D,"*岸和田*")</f>
        <v>16</v>
      </c>
      <c r="Q29" s="17">
        <f t="shared" si="5"/>
        <v>0.69565217391304346</v>
      </c>
    </row>
    <row r="30" spans="1:17" hidden="1">
      <c r="A30" s="2" t="s">
        <v>16</v>
      </c>
      <c r="B30" s="2">
        <f>COUNTIFS([1]統計用!A:A,A30,[1]統計用!B:B,"俳画")</f>
        <v>22</v>
      </c>
      <c r="C30" s="2">
        <v>6</v>
      </c>
      <c r="D30" s="11">
        <f>AVERAGEIFS([1]統計用!E:E,[1]統計用!A:A,A30,[1]統計用!B:B,"*俳画*")</f>
        <v>72.590909090909093</v>
      </c>
      <c r="E30" s="2">
        <f>COUNTIFS([1]統計用!A:A,A30,[1]統計用!B:B,"*俳画*",[1]統計用!E:E,"&lt;40")</f>
        <v>0</v>
      </c>
      <c r="F30" s="2">
        <f>COUNTIFS([1]統計用!A:A,A30,[1]統計用!B:B,"*俳画*",[1]統計用!E:E,"&lt;20")</f>
        <v>0</v>
      </c>
      <c r="G30" s="2">
        <f>COUNTIFS([1]統計用!A:A,A30,[1]統計用!B:B,"*俳画*",[1]統計用!E:E,"&gt;=20",[1]統計用!E:E,"&lt;30")</f>
        <v>0</v>
      </c>
      <c r="H30" s="2">
        <f>COUNTIFS([1]統計用!A:A,A30,[1]統計用!B:B,"*俳画*",[1]統計用!E:E,"&gt;=30",[1]統計用!E:E,"&lt;40")</f>
        <v>0</v>
      </c>
      <c r="I30" s="2">
        <f>COUNTIFS([1]統計用!A:A,A30,[1]統計用!B:B,"*俳画*",[1]統計用!E:E,"&gt;=40",[1]統計用!E:E,"&lt;50")</f>
        <v>0</v>
      </c>
      <c r="J30" s="2">
        <f>COUNTIFS([1]統計用!A:A,A30,[1]統計用!B:B,"*俳画*",[1]統計用!E:E,"&gt;=50",[1]統計用!E:E,"&lt;60")</f>
        <v>1</v>
      </c>
      <c r="K30" s="2">
        <f>COUNTIFS([1]統計用!A:A,A30,[1]統計用!B:B,"*俳画*",[1]統計用!E:E,"&gt;=60",[1]統計用!E:E,"&lt;70")</f>
        <v>6</v>
      </c>
      <c r="L30" s="2">
        <f>COUNTIFS([1]統計用!A:A,A30,[1]統計用!B:B,"*俳画*",[1]統計用!E:E,"&gt;=70",[1]統計用!E:E,"&lt;80")</f>
        <v>10</v>
      </c>
      <c r="M30" s="2">
        <f>COUNTIFS([1]統計用!A:A,A30,[1]統計用!B:B,"*俳画*",[1]統計用!E:E,"&gt;=80")</f>
        <v>5</v>
      </c>
      <c r="N30" s="2">
        <f t="shared" si="3"/>
        <v>15</v>
      </c>
      <c r="O30" s="17">
        <f t="shared" si="4"/>
        <v>0.68181818181818177</v>
      </c>
      <c r="P30" s="2">
        <f>COUNTIFS([1]統計用!A:A,A30,[1]統計用!B:B,"*俳画*",[1]統計用!D:D,"*岸和田*")</f>
        <v>21</v>
      </c>
      <c r="Q30" s="17">
        <f t="shared" si="5"/>
        <v>0.95454545454545459</v>
      </c>
    </row>
    <row r="31" spans="1:17" hidden="1">
      <c r="A31" s="2" t="s">
        <v>9</v>
      </c>
      <c r="B31" s="2">
        <f>COUNTIFS([1]統計用!A:A,A31,[1]統計用!B:B,"俳画")</f>
        <v>21</v>
      </c>
      <c r="C31" s="2">
        <v>2</v>
      </c>
      <c r="D31" s="11">
        <f>AVERAGEIFS([1]統計用!E:E,[1]統計用!A:A,A31,[1]統計用!B:B,"*俳画*")</f>
        <v>72.571428571428569</v>
      </c>
      <c r="E31" s="2">
        <f>COUNTIFS([1]統計用!A:A,A31,[1]統計用!B:B,"*俳画*",[1]統計用!E:E,"&lt;40")</f>
        <v>0</v>
      </c>
      <c r="F31" s="2">
        <f>COUNTIFS([1]統計用!A:A,A31,[1]統計用!B:B,"*俳画*",[1]統計用!E:E,"&lt;20")</f>
        <v>0</v>
      </c>
      <c r="G31" s="2">
        <f>COUNTIFS([1]統計用!A:A,A31,[1]統計用!B:B,"*俳画*",[1]統計用!E:E,"&gt;=20",[1]統計用!E:E,"&lt;30")</f>
        <v>0</v>
      </c>
      <c r="H31" s="2">
        <f>COUNTIFS([1]統計用!A:A,A31,[1]統計用!B:B,"*俳画*",[1]統計用!E:E,"&gt;=30",[1]統計用!E:E,"&lt;40")</f>
        <v>0</v>
      </c>
      <c r="I31" s="2">
        <f>COUNTIFS([1]統計用!A:A,A31,[1]統計用!B:B,"*俳画*",[1]統計用!E:E,"&gt;=40",[1]統計用!E:E,"&lt;50")</f>
        <v>0</v>
      </c>
      <c r="J31" s="2">
        <f>COUNTIFS([1]統計用!A:A,A31,[1]統計用!B:B,"*俳画*",[1]統計用!E:E,"&gt;=50",[1]統計用!E:E,"&lt;60")</f>
        <v>2</v>
      </c>
      <c r="K31" s="2">
        <f>COUNTIFS([1]統計用!A:A,A31,[1]統計用!B:B,"*俳画*",[1]統計用!E:E,"&gt;=60",[1]統計用!E:E,"&lt;70")</f>
        <v>5</v>
      </c>
      <c r="L31" s="2">
        <f>COUNTIFS([1]統計用!A:A,A31,[1]統計用!B:B,"*俳画*",[1]統計用!E:E,"&gt;=70",[1]統計用!E:E,"&lt;80")</f>
        <v>10</v>
      </c>
      <c r="M31" s="2">
        <f>COUNTIFS([1]統計用!A:A,A31,[1]統計用!B:B,"*俳画*",[1]統計用!E:E,"&gt;=80")</f>
        <v>4</v>
      </c>
      <c r="N31" s="2">
        <f t="shared" si="3"/>
        <v>14</v>
      </c>
      <c r="O31" s="17">
        <f t="shared" si="4"/>
        <v>0.66666666666666663</v>
      </c>
      <c r="P31" s="2">
        <f>COUNTIFS([1]統計用!A:A,A31,[1]統計用!B:B,"*俳画*",[1]統計用!D:D,"*岸和田*")</f>
        <v>19</v>
      </c>
      <c r="Q31" s="17">
        <f t="shared" si="5"/>
        <v>0.90476190476190477</v>
      </c>
    </row>
    <row r="32" spans="1:17" hidden="1">
      <c r="A32" s="2" t="s">
        <v>18</v>
      </c>
      <c r="B32" s="2">
        <f>COUNTIFS([1]統計用!A:A,A32,[1]統計用!B:B,"俳画")</f>
        <v>20</v>
      </c>
      <c r="C32" s="2">
        <v>4</v>
      </c>
      <c r="D32" s="11">
        <f>AVERAGEIFS([1]統計用!E:E,[1]統計用!A:A,A32,[1]統計用!B:B,"*俳画*")</f>
        <v>72.3</v>
      </c>
      <c r="E32" s="2">
        <f>COUNTIFS([1]統計用!A:A,A32,[1]統計用!B:B,"*俳画*",[1]統計用!E:E,"&lt;40")</f>
        <v>0</v>
      </c>
      <c r="F32" s="2">
        <f>COUNTIFS([1]統計用!A:A,A32,[1]統計用!B:B,"*俳画*",[1]統計用!E:E,"&lt;20")</f>
        <v>0</v>
      </c>
      <c r="G32" s="2">
        <f>COUNTIFS([1]統計用!A:A,A32,[1]統計用!B:B,"*俳画*",[1]統計用!E:E,"&gt;=20",[1]統計用!E:E,"&lt;30")</f>
        <v>0</v>
      </c>
      <c r="H32" s="2">
        <f>COUNTIFS([1]統計用!A:A,A32,[1]統計用!B:B,"*俳画*",[1]統計用!E:E,"&gt;=30",[1]統計用!E:E,"&lt;40")</f>
        <v>0</v>
      </c>
      <c r="I32" s="2">
        <f>COUNTIFS([1]統計用!A:A,A32,[1]統計用!B:B,"*俳画*",[1]統計用!E:E,"&gt;=40",[1]統計用!E:E,"&lt;50")</f>
        <v>0</v>
      </c>
      <c r="J32" s="2">
        <f>COUNTIFS([1]統計用!A:A,A32,[1]統計用!B:B,"*俳画*",[1]統計用!E:E,"&gt;=50",[1]統計用!E:E,"&lt;60")</f>
        <v>2</v>
      </c>
      <c r="K32" s="2">
        <f>COUNTIFS([1]統計用!A:A,A32,[1]統計用!B:B,"*俳画*",[1]統計用!E:E,"&gt;=60",[1]統計用!E:E,"&lt;70")</f>
        <v>5</v>
      </c>
      <c r="L32" s="2">
        <f>COUNTIFS([1]統計用!A:A,A32,[1]統計用!B:B,"*俳画*",[1]統計用!E:E,"&gt;=70",[1]統計用!E:E,"&lt;80")</f>
        <v>9</v>
      </c>
      <c r="M32" s="2">
        <f>COUNTIFS([1]統計用!A:A,A32,[1]統計用!B:B,"*俳画*",[1]統計用!E:E,"&gt;=80")</f>
        <v>4</v>
      </c>
      <c r="N32" s="2">
        <f t="shared" si="3"/>
        <v>13</v>
      </c>
      <c r="O32" s="17">
        <f t="shared" si="4"/>
        <v>0.65</v>
      </c>
      <c r="P32" s="2">
        <f>COUNTIFS([1]統計用!A:A,A32,[1]統計用!B:B,"*俳画*",[1]統計用!D:D,"*岸和田*")</f>
        <v>18</v>
      </c>
      <c r="Q32" s="17">
        <f t="shared" si="5"/>
        <v>0.9</v>
      </c>
    </row>
    <row r="33" spans="1:17" hidden="1">
      <c r="A33" s="2" t="s">
        <v>20</v>
      </c>
      <c r="B33" s="2">
        <f>COUNTIFS([1]統計用!A:A,A33,[1]統計用!B:B,"俳画")</f>
        <v>33</v>
      </c>
      <c r="C33" s="2">
        <v>17</v>
      </c>
      <c r="D33" s="11">
        <f>AVERAGEIFS([1]統計用!E:E,[1]統計用!A:A,A33,[1]統計用!B:B,"*俳画*")</f>
        <v>73.030303030303031</v>
      </c>
      <c r="E33" s="2">
        <f>COUNTIFS([1]統計用!A:A,A33,[1]統計用!B:B,"*俳画*",[1]統計用!E:E,"&lt;40")</f>
        <v>0</v>
      </c>
      <c r="F33" s="2">
        <f>COUNTIFS([1]統計用!A:A,A33,[1]統計用!B:B,"*俳画*",[1]統計用!E:E,"&lt;20")</f>
        <v>0</v>
      </c>
      <c r="G33" s="2">
        <f>COUNTIFS([1]統計用!A:A,A33,[1]統計用!B:B,"*俳画*",[1]統計用!E:E,"&gt;=20",[1]統計用!E:E,"&lt;30")</f>
        <v>0</v>
      </c>
      <c r="H33" s="2">
        <f>COUNTIFS([1]統計用!A:A,A33,[1]統計用!B:B,"*俳画*",[1]統計用!E:E,"&gt;=30",[1]統計用!E:E,"&lt;40")</f>
        <v>0</v>
      </c>
      <c r="I33" s="2">
        <f>COUNTIFS([1]統計用!A:A,A33,[1]統計用!B:B,"*俳画*",[1]統計用!E:E,"&gt;=40",[1]統計用!E:E,"&lt;50")</f>
        <v>0</v>
      </c>
      <c r="J33" s="2">
        <f>COUNTIFS([1]統計用!A:A,A33,[1]統計用!B:B,"*俳画*",[1]統計用!E:E,"&gt;=50",[1]統計用!E:E,"&lt;60")</f>
        <v>5</v>
      </c>
      <c r="K33" s="2">
        <f>COUNTIFS([1]統計用!A:A,A33,[1]統計用!B:B,"*俳画*",[1]統計用!E:E,"&gt;=60",[1]統計用!E:E,"&lt;70")</f>
        <v>2</v>
      </c>
      <c r="L33" s="2">
        <f>COUNTIFS([1]統計用!A:A,A33,[1]統計用!B:B,"*俳画*",[1]統計用!E:E,"&gt;=70",[1]統計用!E:E,"&lt;80")</f>
        <v>17</v>
      </c>
      <c r="M33" s="2">
        <f>COUNTIFS([1]統計用!A:A,A33,[1]統計用!B:B,"*俳画*",[1]統計用!E:E,"&gt;=80")</f>
        <v>9</v>
      </c>
      <c r="N33" s="2">
        <f t="shared" si="3"/>
        <v>26</v>
      </c>
      <c r="O33" s="17">
        <f t="shared" si="4"/>
        <v>0.78787878787878785</v>
      </c>
      <c r="P33" s="2">
        <f>COUNTIFS([1]統計用!A:A,A33,[1]統計用!B:B,"*俳画*",[1]統計用!D:D,"*岸和田*")</f>
        <v>20</v>
      </c>
      <c r="Q33" s="17">
        <f t="shared" si="5"/>
        <v>0.60606060606060608</v>
      </c>
    </row>
    <row r="34" spans="1:17" hidden="1">
      <c r="A34" s="2" t="s">
        <v>22</v>
      </c>
      <c r="B34" s="2">
        <f>COUNTIFS([1]統計用!A:A,A34,[1]統計用!B:B,"俳画")</f>
        <v>28</v>
      </c>
      <c r="C34" s="2">
        <v>4</v>
      </c>
      <c r="D34" s="11">
        <f>AVERAGEIFS([1]統計用!E:E,[1]統計用!A:A,A34,[1]統計用!B:B,"*俳画*")</f>
        <v>72.714285714285708</v>
      </c>
      <c r="E34" s="2">
        <f>COUNTIFS([1]統計用!A:A,A34,[1]統計用!B:B,"*俳画*",[1]統計用!E:E,"&lt;40")</f>
        <v>0</v>
      </c>
      <c r="F34" s="2">
        <f>COUNTIFS([1]統計用!A:A,A34,[1]統計用!B:B,"*俳画*",[1]統計用!E:E,"&lt;20")</f>
        <v>0</v>
      </c>
      <c r="G34" s="2">
        <f>COUNTIFS([1]統計用!A:A,A34,[1]統計用!B:B,"*俳画*",[1]統計用!E:E,"&gt;=20",[1]統計用!E:E,"&lt;30")</f>
        <v>0</v>
      </c>
      <c r="H34" s="2">
        <f>COUNTIFS([1]統計用!A:A,A34,[1]統計用!B:B,"*俳画*",[1]統計用!E:E,"&gt;=30",[1]統計用!E:E,"&lt;40")</f>
        <v>0</v>
      </c>
      <c r="I34" s="2">
        <f>COUNTIFS([1]統計用!A:A,A34,[1]統計用!B:B,"*俳画*",[1]統計用!E:E,"&gt;=40",[1]統計用!E:E,"&lt;50")</f>
        <v>0</v>
      </c>
      <c r="J34" s="2">
        <f>COUNTIFS([1]統計用!A:A,A34,[1]統計用!B:B,"*俳画*",[1]統計用!E:E,"&gt;=50",[1]統計用!E:E,"&lt;60")</f>
        <v>4</v>
      </c>
      <c r="K34" s="2">
        <f>COUNTIFS([1]統計用!A:A,A34,[1]統計用!B:B,"*俳画*",[1]統計用!E:E,"&gt;=60",[1]統計用!E:E,"&lt;70")</f>
        <v>2</v>
      </c>
      <c r="L34" s="2">
        <f>COUNTIFS([1]統計用!A:A,A34,[1]統計用!B:B,"*俳画*",[1]統計用!E:E,"&gt;=70",[1]統計用!E:E,"&lt;80")</f>
        <v>15</v>
      </c>
      <c r="M34" s="2">
        <f>COUNTIFS([1]統計用!A:A,A34,[1]統計用!B:B,"*俳画*",[1]統計用!E:E,"&gt;=80")</f>
        <v>7</v>
      </c>
      <c r="N34" s="2">
        <f t="shared" si="3"/>
        <v>22</v>
      </c>
      <c r="O34" s="17">
        <f t="shared" si="4"/>
        <v>0.7857142857142857</v>
      </c>
      <c r="P34" s="2">
        <f>COUNTIFS([1]統計用!A:A,A34,[1]統計用!B:B,"*俳画*",[1]統計用!D:D,"*岸和田*")</f>
        <v>17</v>
      </c>
      <c r="Q34" s="17">
        <f t="shared" si="5"/>
        <v>0.6071428571428571</v>
      </c>
    </row>
    <row r="35" spans="1:17" hidden="1">
      <c r="A35" s="2" t="s">
        <v>24</v>
      </c>
      <c r="B35" s="2">
        <f>COUNTIFS([1]統計用!A:A,A35,[1]統計用!B:B,"俳画")</f>
        <v>11</v>
      </c>
      <c r="C35" s="2">
        <v>0</v>
      </c>
      <c r="D35" s="11">
        <f>AVERAGEIFS([1]統計用!E:E,[1]統計用!A:A,A35,[1]統計用!B:B,"*俳画*")</f>
        <v>73.727272727272734</v>
      </c>
      <c r="E35" s="2">
        <f>COUNTIFS([1]統計用!A:A,A35,[1]統計用!B:B,"*俳画*",[1]統計用!E:E,"&lt;40")</f>
        <v>0</v>
      </c>
      <c r="F35" s="2">
        <f>COUNTIFS([1]統計用!A:A,A35,[1]統計用!B:B,"*俳画*",[1]統計用!E:E,"&lt;20")</f>
        <v>0</v>
      </c>
      <c r="G35" s="2">
        <f>COUNTIFS([1]統計用!A:A,A35,[1]統計用!B:B,"*俳画*",[1]統計用!E:E,"&gt;=20",[1]統計用!E:E,"&lt;30")</f>
        <v>0</v>
      </c>
      <c r="H35" s="2">
        <f>COUNTIFS([1]統計用!A:A,A35,[1]統計用!B:B,"*俳画*",[1]統計用!E:E,"&gt;=30",[1]統計用!E:E,"&lt;40")</f>
        <v>0</v>
      </c>
      <c r="I35" s="2">
        <f>COUNTIFS([1]統計用!A:A,A35,[1]統計用!B:B,"*俳画*",[1]統計用!E:E,"&gt;=40",[1]統計用!E:E,"&lt;50")</f>
        <v>0</v>
      </c>
      <c r="J35" s="2">
        <f>COUNTIFS([1]統計用!A:A,A35,[1]統計用!B:B,"*俳画*",[1]統計用!E:E,"&gt;=50",[1]統計用!E:E,"&lt;60")</f>
        <v>1</v>
      </c>
      <c r="K35" s="2">
        <f>COUNTIFS([1]統計用!A:A,A35,[1]統計用!B:B,"*俳画*",[1]統計用!E:E,"&gt;=60",[1]統計用!E:E,"&lt;70")</f>
        <v>2</v>
      </c>
      <c r="L35" s="2">
        <f>COUNTIFS([1]統計用!A:A,A35,[1]統計用!B:B,"*俳画*",[1]統計用!E:E,"&gt;=70",[1]統計用!E:E,"&lt;80")</f>
        <v>5</v>
      </c>
      <c r="M35" s="2">
        <f>COUNTIFS([1]統計用!A:A,A35,[1]統計用!B:B,"*俳画*",[1]統計用!E:E,"&gt;=80")</f>
        <v>3</v>
      </c>
      <c r="N35" s="2">
        <f t="shared" si="3"/>
        <v>8</v>
      </c>
      <c r="O35" s="17">
        <f t="shared" si="4"/>
        <v>0.72727272727272729</v>
      </c>
      <c r="P35" s="2">
        <f>COUNTIFS([1]統計用!A:A,A35,[1]統計用!B:B,"*俳画*",[1]統計用!D:D,"*岸和田*")</f>
        <v>10</v>
      </c>
      <c r="Q35" s="17">
        <f t="shared" si="5"/>
        <v>0.90909090909090906</v>
      </c>
    </row>
    <row r="36" spans="1:17" hidden="1">
      <c r="A36" s="2" t="s">
        <v>13</v>
      </c>
      <c r="B36" s="2">
        <f>COUNTIFS([1]統計用!A:A,A36,[1]統計用!B:B,"俳画")</f>
        <v>10</v>
      </c>
      <c r="C36" s="2">
        <v>1</v>
      </c>
      <c r="D36" s="11">
        <f>AVERAGEIFS([1]統計用!E:E,[1]統計用!A:A,A36,[1]統計用!B:B,"*俳画*")</f>
        <v>75.3</v>
      </c>
      <c r="E36" s="2">
        <f>COUNTIFS([1]統計用!A:A,A36,[1]統計用!B:B,"*俳画*",[1]統計用!E:E,"&lt;40")</f>
        <v>0</v>
      </c>
      <c r="F36" s="2">
        <f>COUNTIFS([1]統計用!A:A,A36,[1]統計用!B:B,"*俳画*",[1]統計用!E:E,"&lt;20")</f>
        <v>0</v>
      </c>
      <c r="G36" s="2">
        <f>COUNTIFS([1]統計用!A:A,A36,[1]統計用!B:B,"*俳画*",[1]統計用!E:E,"&gt;=20",[1]統計用!E:E,"&lt;30")</f>
        <v>0</v>
      </c>
      <c r="H36" s="2">
        <f>COUNTIFS([1]統計用!A:A,A36,[1]統計用!B:B,"*俳画*",[1]統計用!E:E,"&gt;=30",[1]統計用!E:E,"&lt;40")</f>
        <v>0</v>
      </c>
      <c r="I36" s="2">
        <f>COUNTIFS([1]統計用!A:A,A36,[1]統計用!B:B,"*俳画*",[1]統計用!E:E,"&gt;=40",[1]統計用!E:E,"&lt;50")</f>
        <v>0</v>
      </c>
      <c r="J36" s="2">
        <f>COUNTIFS([1]統計用!A:A,A36,[1]統計用!B:B,"*俳画*",[1]統計用!E:E,"&gt;=50",[1]統計用!E:E,"&lt;60")</f>
        <v>1</v>
      </c>
      <c r="K36" s="2">
        <f>COUNTIFS([1]統計用!A:A,A36,[1]統計用!B:B,"*俳画*",[1]統計用!E:E,"&gt;=60",[1]統計用!E:E,"&lt;70")</f>
        <v>1</v>
      </c>
      <c r="L36" s="2">
        <f>COUNTIFS([1]統計用!A:A,A36,[1]統計用!B:B,"*俳画*",[1]統計用!E:E,"&gt;=70",[1]統計用!E:E,"&lt;80")</f>
        <v>5</v>
      </c>
      <c r="M36" s="2">
        <f>COUNTIFS([1]統計用!A:A,A36,[1]統計用!B:B,"*俳画*",[1]統計用!E:E,"&gt;=80")</f>
        <v>3</v>
      </c>
      <c r="N36" s="2">
        <f t="shared" si="3"/>
        <v>8</v>
      </c>
      <c r="O36" s="17">
        <f t="shared" si="4"/>
        <v>0.8</v>
      </c>
      <c r="P36" s="2">
        <f>COUNTIFS([1]統計用!A:A,A36,[1]統計用!B:B,"*俳画*",[1]統計用!D:D,"*岸和田*")</f>
        <v>9</v>
      </c>
      <c r="Q36" s="17">
        <f t="shared" si="5"/>
        <v>0.9</v>
      </c>
    </row>
    <row r="37" spans="1:17" hidden="1">
      <c r="A37" s="2" t="s">
        <v>26</v>
      </c>
      <c r="B37" s="2">
        <f>COUNTIFS([1]統計用!A:A,A37,[1]統計用!B:B,"俳画")</f>
        <v>13</v>
      </c>
      <c r="C37" s="2">
        <v>4</v>
      </c>
      <c r="D37" s="11">
        <f>AVERAGEIFS([1]統計用!E:E,[1]統計用!A:A,A37,[1]統計用!B:B,"*俳画*")</f>
        <v>75.15384615384616</v>
      </c>
      <c r="E37" s="2">
        <f>COUNTIFS([1]統計用!A:A,A37,[1]統計用!B:B,"*俳画*",[1]統計用!E:E,"&lt;40")</f>
        <v>0</v>
      </c>
      <c r="F37" s="2">
        <f>COUNTIFS([1]統計用!A:A,A37,[1]統計用!B:B,"*俳画*",[1]統計用!E:E,"&lt;20")</f>
        <v>0</v>
      </c>
      <c r="G37" s="2">
        <f>COUNTIFS([1]統計用!A:A,A37,[1]統計用!B:B,"*俳画*",[1]統計用!E:E,"&gt;=20",[1]統計用!E:E,"&lt;30")</f>
        <v>0</v>
      </c>
      <c r="H37" s="2">
        <f>COUNTIFS([1]統計用!A:A,A37,[1]統計用!B:B,"*俳画*",[1]統計用!E:E,"&gt;=30",[1]統計用!E:E,"&lt;40")</f>
        <v>0</v>
      </c>
      <c r="I37" s="2">
        <f>COUNTIFS([1]統計用!A:A,A37,[1]統計用!B:B,"*俳画*",[1]統計用!E:E,"&gt;=40",[1]統計用!E:E,"&lt;50")</f>
        <v>0</v>
      </c>
      <c r="J37" s="2">
        <f>COUNTIFS([1]統計用!A:A,A37,[1]統計用!B:B,"*俳画*",[1]統計用!E:E,"&gt;=50",[1]統計用!E:E,"&lt;60")</f>
        <v>2</v>
      </c>
      <c r="K37" s="2">
        <f>COUNTIFS([1]統計用!A:A,A37,[1]統計用!B:B,"*俳画*",[1]統計用!E:E,"&gt;=60",[1]統計用!E:E,"&lt;70")</f>
        <v>1</v>
      </c>
      <c r="L37" s="2">
        <f>COUNTIFS([1]統計用!A:A,A37,[1]統計用!B:B,"*俳画*",[1]統計用!E:E,"&gt;=70",[1]統計用!E:E,"&lt;80")</f>
        <v>4</v>
      </c>
      <c r="M37" s="2">
        <f>COUNTIFS([1]統計用!A:A,A37,[1]統計用!B:B,"*俳画*",[1]統計用!E:E,"&gt;=80")</f>
        <v>6</v>
      </c>
      <c r="N37" s="2">
        <f t="shared" si="3"/>
        <v>10</v>
      </c>
      <c r="O37" s="17">
        <f t="shared" si="4"/>
        <v>0.76923076923076927</v>
      </c>
      <c r="P37" s="2">
        <f>COUNTIFS([1]統計用!A:A,A37,[1]統計用!B:B,"*俳画*",[1]統計用!D:D,"*岸和田*")</f>
        <v>9</v>
      </c>
      <c r="Q37" s="17">
        <f t="shared" si="5"/>
        <v>0.69230769230769229</v>
      </c>
    </row>
    <row r="38" spans="1:17" hidden="1">
      <c r="A38" s="2" t="s">
        <v>21</v>
      </c>
      <c r="B38" s="2">
        <f>COUNTIFS([1]統計用!A:A,A38,[1]統計用!B:B,"俳画")</f>
        <v>11</v>
      </c>
      <c r="C38" s="2">
        <v>2</v>
      </c>
      <c r="D38" s="11">
        <f>AVERAGEIFS([1]統計用!E:E,[1]統計用!A:A,A38,[1]統計用!B:B,"*俳画*")</f>
        <v>76.181818181818187</v>
      </c>
      <c r="E38" s="2">
        <f>COUNTIFS([1]統計用!A:A,A38,[1]統計用!B:B,"*俳画*",[1]統計用!E:E,"&lt;40")</f>
        <v>0</v>
      </c>
      <c r="F38" s="2">
        <f>COUNTIFS([1]統計用!A:A,A38,[1]統計用!B:B,"*俳画*",[1]統計用!E:E,"&lt;20")</f>
        <v>0</v>
      </c>
      <c r="G38" s="2">
        <f>COUNTIFS([1]統計用!A:A,A38,[1]統計用!B:B,"*俳画*",[1]統計用!E:E,"&gt;=20",[1]統計用!E:E,"&lt;30")</f>
        <v>0</v>
      </c>
      <c r="H38" s="2">
        <f>COUNTIFS([1]統計用!A:A,A38,[1]統計用!B:B,"*俳画*",[1]統計用!E:E,"&gt;=30",[1]統計用!E:E,"&lt;40")</f>
        <v>0</v>
      </c>
      <c r="I38" s="2">
        <f>COUNTIFS([1]統計用!A:A,A38,[1]統計用!B:B,"*俳画*",[1]統計用!E:E,"&gt;=40",[1]統計用!E:E,"&lt;50")</f>
        <v>0</v>
      </c>
      <c r="J38" s="2">
        <f>COUNTIFS([1]統計用!A:A,A38,[1]統計用!B:B,"*俳画*",[1]統計用!E:E,"&gt;=50",[1]統計用!E:E,"&lt;60")</f>
        <v>1</v>
      </c>
      <c r="K38" s="2">
        <f>COUNTIFS([1]統計用!A:A,A38,[1]統計用!B:B,"*俳画*",[1]統計用!E:E,"&gt;=60",[1]統計用!E:E,"&lt;70")</f>
        <v>1</v>
      </c>
      <c r="L38" s="2">
        <f>COUNTIFS([1]統計用!A:A,A38,[1]統計用!B:B,"*俳画*",[1]統計用!E:E,"&gt;=70",[1]統計用!E:E,"&lt;80")</f>
        <v>4</v>
      </c>
      <c r="M38" s="2">
        <f>COUNTIFS([1]統計用!A:A,A38,[1]統計用!B:B,"*俳画*",[1]統計用!E:E,"&gt;=80")</f>
        <v>5</v>
      </c>
      <c r="N38" s="2">
        <f t="shared" si="3"/>
        <v>9</v>
      </c>
      <c r="O38" s="17">
        <f t="shared" si="4"/>
        <v>0.81818181818181823</v>
      </c>
      <c r="P38" s="2">
        <f>COUNTIFS([1]統計用!A:A,A38,[1]統計用!B:B,"*俳画*",[1]統計用!D:D,"*岸和田*")</f>
        <v>7</v>
      </c>
      <c r="Q38" s="17">
        <f t="shared" si="5"/>
        <v>0.63636363636363635</v>
      </c>
    </row>
    <row r="39" spans="1:17" hidden="1">
      <c r="A39" s="2" t="s">
        <v>28</v>
      </c>
      <c r="B39" s="2">
        <f>COUNTIFS([1]統計用!A:A,A39,[1]統計用!B:B,"俳画")</f>
        <v>10</v>
      </c>
      <c r="C39" s="2">
        <v>0</v>
      </c>
      <c r="D39" s="11">
        <f>AVERAGEIFS([1]統計用!E:E,[1]統計用!A:A,A39,[1]統計用!B:B,"*俳画*")</f>
        <v>76.900000000000006</v>
      </c>
      <c r="E39" s="2">
        <f>COUNTIFS([1]統計用!A:A,A39,[1]統計用!B:B,"*俳画*",[1]統計用!E:E,"&lt;40")</f>
        <v>0</v>
      </c>
      <c r="F39" s="2">
        <f>COUNTIFS([1]統計用!A:A,A39,[1]統計用!B:B,"*俳画*",[1]統計用!E:E,"&lt;20")</f>
        <v>0</v>
      </c>
      <c r="G39" s="2">
        <f>COUNTIFS([1]統計用!A:A,A39,[1]統計用!B:B,"*俳画*",[1]統計用!E:E,"&gt;=20",[1]統計用!E:E,"&lt;30")</f>
        <v>0</v>
      </c>
      <c r="H39" s="2">
        <f>COUNTIFS([1]統計用!A:A,A39,[1]統計用!B:B,"*俳画*",[1]統計用!E:E,"&gt;=30",[1]統計用!E:E,"&lt;40")</f>
        <v>0</v>
      </c>
      <c r="I39" s="2">
        <f>COUNTIFS([1]統計用!A:A,A39,[1]統計用!B:B,"*俳画*",[1]統計用!E:E,"&gt;=40",[1]統計用!E:E,"&lt;50")</f>
        <v>0</v>
      </c>
      <c r="J39" s="2">
        <f>COUNTIFS([1]統計用!A:A,A39,[1]統計用!B:B,"*俳画*",[1]統計用!E:E,"&gt;=50",[1]統計用!E:E,"&lt;60")</f>
        <v>0</v>
      </c>
      <c r="K39" s="2">
        <f>COUNTIFS([1]統計用!A:A,A39,[1]統計用!B:B,"*俳画*",[1]統計用!E:E,"&gt;=60",[1]統計用!E:E,"&lt;70")</f>
        <v>2</v>
      </c>
      <c r="L39" s="2">
        <f>COUNTIFS([1]統計用!A:A,A39,[1]統計用!B:B,"*俳画*",[1]統計用!E:E,"&gt;=70",[1]統計用!E:E,"&lt;80")</f>
        <v>4</v>
      </c>
      <c r="M39" s="2">
        <f>COUNTIFS([1]統計用!A:A,A39,[1]統計用!B:B,"*俳画*",[1]統計用!E:E,"&gt;=80")</f>
        <v>4</v>
      </c>
      <c r="N39" s="2">
        <f t="shared" si="3"/>
        <v>8</v>
      </c>
      <c r="O39" s="17">
        <f t="shared" si="4"/>
        <v>0.8</v>
      </c>
      <c r="P39" s="2">
        <f>COUNTIFS([1]統計用!A:A,A39,[1]統計用!B:B,"*俳画*",[1]統計用!D:D,"*岸和田*")</f>
        <v>7</v>
      </c>
      <c r="Q39" s="17">
        <f t="shared" si="5"/>
        <v>0.7</v>
      </c>
    </row>
    <row r="40" spans="1:17" hidden="1"/>
    <row r="41" spans="1:17" ht="36" hidden="1">
      <c r="A41" s="4" t="s">
        <v>32</v>
      </c>
      <c r="B41" s="2" t="s">
        <v>27</v>
      </c>
      <c r="C41" s="2" t="s">
        <v>40</v>
      </c>
      <c r="D41" s="2" t="s">
        <v>43</v>
      </c>
      <c r="E41" s="2" t="s">
        <v>48</v>
      </c>
      <c r="F41" s="2" t="s">
        <v>7</v>
      </c>
      <c r="G41" s="14" t="s">
        <v>49</v>
      </c>
      <c r="H41" s="14" t="s">
        <v>0</v>
      </c>
      <c r="I41" s="14" t="s">
        <v>50</v>
      </c>
      <c r="J41" s="14" t="s">
        <v>38</v>
      </c>
      <c r="K41" s="14" t="s">
        <v>37</v>
      </c>
      <c r="L41" s="14" t="s">
        <v>6</v>
      </c>
      <c r="M41" s="2" t="s">
        <v>51</v>
      </c>
      <c r="N41" s="14" t="s">
        <v>52</v>
      </c>
      <c r="O41" s="14" t="s">
        <v>35</v>
      </c>
      <c r="P41" s="14" t="s">
        <v>53</v>
      </c>
      <c r="Q41" s="14" t="s">
        <v>54</v>
      </c>
    </row>
    <row r="42" spans="1:17" hidden="1">
      <c r="A42" s="2" t="s">
        <v>5</v>
      </c>
      <c r="B42" s="2">
        <f>COUNTIFS([1]統計用!A:A,A42,[1]統計用!B:B,"写真")</f>
        <v>79</v>
      </c>
      <c r="C42" s="2">
        <v>10</v>
      </c>
      <c r="D42" s="11">
        <f>AVERAGEIFS([1]統計用!E:E,[1]統計用!A:A,A42,[1]統計用!B:B,"*写真*")</f>
        <v>67.884615384615387</v>
      </c>
      <c r="E42" s="2">
        <f>COUNTIFS([1]統計用!A:A,A42,[1]統計用!B:B,"*写真*",[1]統計用!E:E,"&lt;40")</f>
        <v>1</v>
      </c>
      <c r="F42" s="2">
        <f>COUNTIFS([1]統計用!A:A,A42,[1]統計用!B:B,"*写真*",[1]統計用!E:E,"&lt;20")</f>
        <v>0</v>
      </c>
      <c r="G42" s="2">
        <f>COUNTIFS([1]統計用!A:A,A42,[1]統計用!B:B,"*写真*",[1]統計用!E:E,"&gt;=20",[1]統計用!E:E,"&lt;30")</f>
        <v>1</v>
      </c>
      <c r="H42" s="2">
        <f>COUNTIFS([1]統計用!A:A,A42,[1]統計用!B:B,"*写真*",[1]統計用!E:E,"&gt;=30",[1]統計用!E:E,"&lt;40")</f>
        <v>0</v>
      </c>
      <c r="I42" s="2">
        <f>COUNTIFS([1]統計用!A:A,A42,[1]統計用!B:B,"*写真*",[1]統計用!E:E,"&gt;=40",[1]統計用!E:E,"&lt;50")</f>
        <v>1</v>
      </c>
      <c r="J42" s="2">
        <f>COUNTIFS([1]統計用!A:A,A42,[1]統計用!B:B,"*写真*",[1]統計用!E:E,"&gt;=50",[1]統計用!E:E,"&lt;60")</f>
        <v>8</v>
      </c>
      <c r="K42" s="2">
        <f>COUNTIFS([1]統計用!A:A,A42,[1]統計用!B:B,"*写真*",[1]統計用!E:E,"&gt;=60",[1]統計用!E:E,"&lt;70")</f>
        <v>34</v>
      </c>
      <c r="L42" s="2">
        <f>COUNTIFS([1]統計用!A:A,A42,[1]統計用!B:B,"*写真*",[1]統計用!E:E,"&gt;=70",[1]統計用!E:E,"&lt;80")</f>
        <v>30</v>
      </c>
      <c r="M42" s="2">
        <f>COUNTIFS([1]統計用!A:A,A42,[1]統計用!B:B,"*写真*",[1]統計用!E:E,"&gt;=80")</f>
        <v>4</v>
      </c>
      <c r="N42" s="2">
        <f t="shared" ref="N42:N59" si="6">L42+M42</f>
        <v>34</v>
      </c>
      <c r="O42" s="17">
        <f t="shared" ref="O42:O59" si="7">N42/B42</f>
        <v>0.43037974683544306</v>
      </c>
      <c r="P42" s="2">
        <f>COUNTIFS([1]統計用!A:A,A42,[1]統計用!B:B,"*写真*",[1]統計用!D:D,"*岸和田*")</f>
        <v>41</v>
      </c>
      <c r="Q42" s="17">
        <f t="shared" ref="Q42:Q59" si="8">P42/B42</f>
        <v>0.51898734177215189</v>
      </c>
    </row>
    <row r="43" spans="1:17" hidden="1">
      <c r="A43" s="2" t="s">
        <v>10</v>
      </c>
      <c r="B43" s="2">
        <f>COUNTIFS([1]統計用!A:A,A43,[1]統計用!B:B,"写真")</f>
        <v>100</v>
      </c>
      <c r="C43" s="2">
        <v>20</v>
      </c>
      <c r="D43" s="11">
        <f>AVERAGEIFS([1]統計用!E:E,[1]統計用!A:A,A43,[1]統計用!B:B,"*写真*")</f>
        <v>67.84</v>
      </c>
      <c r="E43" s="2">
        <f>COUNTIFS([1]統計用!A:A,A43,[1]統計用!B:B,"*写真*",[1]統計用!E:E,"&lt;40")</f>
        <v>2</v>
      </c>
      <c r="F43" s="2">
        <f>COUNTIFS([1]統計用!A:A,A43,[1]統計用!B:B,"*写真*",[1]統計用!E:E,"&lt;20")</f>
        <v>1</v>
      </c>
      <c r="G43" s="2">
        <f>COUNTIFS([1]統計用!A:A,A43,[1]統計用!B:B,"*写真*",[1]統計用!E:E,"&gt;=20",[1]統計用!E:E,"&lt;30")</f>
        <v>0</v>
      </c>
      <c r="H43" s="2">
        <f>COUNTIFS([1]統計用!A:A,A43,[1]統計用!B:B,"*写真*",[1]統計用!E:E,"&gt;=30",[1]統計用!E:E,"&lt;40")</f>
        <v>1</v>
      </c>
      <c r="I43" s="2">
        <f>COUNTIFS([1]統計用!A:A,A43,[1]統計用!B:B,"*写真*",[1]統計用!E:E,"&gt;=40",[1]統計用!E:E,"&lt;50")</f>
        <v>2</v>
      </c>
      <c r="J43" s="2">
        <f>COUNTIFS([1]統計用!A:A,A43,[1]統計用!B:B,"*写真*",[1]統計用!E:E,"&gt;=50",[1]統計用!E:E,"&lt;60")</f>
        <v>13</v>
      </c>
      <c r="K43" s="2">
        <f>COUNTIFS([1]統計用!A:A,A43,[1]統計用!B:B,"*写真*",[1]統計用!E:E,"&gt;=60",[1]統計用!E:E,"&lt;70")</f>
        <v>34</v>
      </c>
      <c r="L43" s="2">
        <f>COUNTIFS([1]統計用!A:A,A43,[1]統計用!B:B,"*写真*",[1]統計用!E:E,"&gt;=70",[1]統計用!E:E,"&lt;80")</f>
        <v>42</v>
      </c>
      <c r="M43" s="2">
        <f>COUNTIFS([1]統計用!A:A,A43,[1]統計用!B:B,"*写真*",[1]統計用!E:E,"&gt;=80")</f>
        <v>7</v>
      </c>
      <c r="N43" s="2">
        <f t="shared" si="6"/>
        <v>49</v>
      </c>
      <c r="O43" s="17">
        <f t="shared" si="7"/>
        <v>0.49</v>
      </c>
      <c r="P43" s="2">
        <f>COUNTIFS([1]統計用!A:A,A43,[1]統計用!B:B,"*写真*",[1]統計用!D:D,"*岸和田*")</f>
        <v>58</v>
      </c>
      <c r="Q43" s="17">
        <f t="shared" si="8"/>
        <v>0.57999999999999996</v>
      </c>
    </row>
    <row r="44" spans="1:17" hidden="1">
      <c r="A44" s="2" t="s">
        <v>12</v>
      </c>
      <c r="B44" s="2">
        <f>COUNTIFS([1]統計用!A:A,A44,[1]統計用!B:B,"写真")</f>
        <v>83</v>
      </c>
      <c r="C44" s="2">
        <v>11</v>
      </c>
      <c r="D44" s="11">
        <f>AVERAGEIFS([1]統計用!E:E,[1]統計用!A:A,A44,[1]統計用!B:B,"*写真*")</f>
        <v>69.096385542168676</v>
      </c>
      <c r="E44" s="2">
        <f>COUNTIFS([1]統計用!A:A,A44,[1]統計用!B:B,"*写真*",[1]統計用!E:E,"&lt;40")</f>
        <v>1</v>
      </c>
      <c r="F44" s="2">
        <f>COUNTIFS([1]統計用!A:A,A44,[1]統計用!B:B,"*写真*",[1]統計用!E:E,"&lt;20")</f>
        <v>0</v>
      </c>
      <c r="G44" s="2">
        <f>COUNTIFS([1]統計用!A:A,A44,[1]統計用!B:B,"*写真*",[1]統計用!E:E,"&gt;=20",[1]統計用!E:E,"&lt;30")</f>
        <v>0</v>
      </c>
      <c r="H44" s="2">
        <f>COUNTIFS([1]統計用!A:A,A44,[1]統計用!B:B,"*写真*",[1]統計用!E:E,"&gt;=30",[1]統計用!E:E,"&lt;40")</f>
        <v>1</v>
      </c>
      <c r="I44" s="2">
        <f>COUNTIFS([1]統計用!A:A,A44,[1]統計用!B:B,"*写真*",[1]統計用!E:E,"&gt;=40",[1]統計用!E:E,"&lt;50")</f>
        <v>1</v>
      </c>
      <c r="J44" s="2">
        <f>COUNTIFS([1]統計用!A:A,A44,[1]統計用!B:B,"*写真*",[1]統計用!E:E,"&gt;=50",[1]統計用!E:E,"&lt;60")</f>
        <v>10</v>
      </c>
      <c r="K44" s="2">
        <f>COUNTIFS([1]統計用!A:A,A44,[1]統計用!B:B,"*写真*",[1]統計用!E:E,"&gt;=60",[1]統計用!E:E,"&lt;70")</f>
        <v>23</v>
      </c>
      <c r="L44" s="2">
        <f>COUNTIFS([1]統計用!A:A,A44,[1]統計用!B:B,"*写真*",[1]統計用!E:E,"&gt;=70",[1]統計用!E:E,"&lt;80")</f>
        <v>42</v>
      </c>
      <c r="M44" s="2">
        <f>COUNTIFS([1]統計用!A:A,A44,[1]統計用!B:B,"*写真*",[1]統計用!E:E,"&gt;=80")</f>
        <v>6</v>
      </c>
      <c r="N44" s="2">
        <f t="shared" si="6"/>
        <v>48</v>
      </c>
      <c r="O44" s="17">
        <f t="shared" si="7"/>
        <v>0.57831325301204817</v>
      </c>
      <c r="P44" s="2">
        <f>COUNTIFS([1]統計用!A:A,A44,[1]統計用!B:B,"*写真*",[1]統計用!D:D,"*岸和田*")</f>
        <v>43</v>
      </c>
      <c r="Q44" s="17">
        <f t="shared" si="8"/>
        <v>0.51807228915662651</v>
      </c>
    </row>
    <row r="45" spans="1:17" hidden="1">
      <c r="A45" s="2" t="s">
        <v>8</v>
      </c>
      <c r="B45" s="2">
        <f>COUNTIFS([1]統計用!A:A,A45,[1]統計用!B:B,"写真")</f>
        <v>108</v>
      </c>
      <c r="C45" s="2">
        <v>27</v>
      </c>
      <c r="D45" s="11">
        <f>AVERAGEIFS([1]統計用!E:E,[1]統計用!A:A,A45,[1]統計用!B:B,"*写真*")</f>
        <v>68.851851851851848</v>
      </c>
      <c r="E45" s="2">
        <f>COUNTIFS([1]統計用!A:A,A45,[1]統計用!B:B,"*写真*",[1]統計用!E:E,"&lt;40")</f>
        <v>1</v>
      </c>
      <c r="F45" s="2">
        <f>COUNTIFS([1]統計用!A:A,A45,[1]統計用!B:B,"*写真*",[1]統計用!E:E,"&lt;20")</f>
        <v>0</v>
      </c>
      <c r="G45" s="2">
        <f>COUNTIFS([1]統計用!A:A,A45,[1]統計用!B:B,"*写真*",[1]統計用!E:E,"&gt;=20",[1]統計用!E:E,"&lt;30")</f>
        <v>1</v>
      </c>
      <c r="H45" s="2">
        <f>COUNTIFS([1]統計用!A:A,A45,[1]統計用!B:B,"*写真*",[1]統計用!E:E,"&gt;=30",[1]統計用!E:E,"&lt;40")</f>
        <v>0</v>
      </c>
      <c r="I45" s="2">
        <f>COUNTIFS([1]統計用!A:A,A45,[1]統計用!B:B,"*写真*",[1]統計用!E:E,"&gt;=40",[1]統計用!E:E,"&lt;50")</f>
        <v>3</v>
      </c>
      <c r="J45" s="2">
        <f>COUNTIFS([1]統計用!A:A,A45,[1]統計用!B:B,"*写真*",[1]統計用!E:E,"&gt;=50",[1]統計用!E:E,"&lt;60")</f>
        <v>12</v>
      </c>
      <c r="K45" s="2">
        <f>COUNTIFS([1]統計用!A:A,A45,[1]統計用!B:B,"*写真*",[1]統計用!E:E,"&gt;=60",[1]統計用!E:E,"&lt;70")</f>
        <v>34</v>
      </c>
      <c r="L45" s="2">
        <f>COUNTIFS([1]統計用!A:A,A45,[1]統計用!B:B,"*写真*",[1]統計用!E:E,"&gt;=70",[1]統計用!E:E,"&lt;80")</f>
        <v>51</v>
      </c>
      <c r="M45" s="2">
        <f>COUNTIFS([1]統計用!A:A,A45,[1]統計用!B:B,"*写真*",[1]統計用!E:E,"&gt;=80")</f>
        <v>7</v>
      </c>
      <c r="N45" s="2">
        <f t="shared" si="6"/>
        <v>58</v>
      </c>
      <c r="O45" s="17">
        <f t="shared" si="7"/>
        <v>0.53703703703703709</v>
      </c>
      <c r="P45" s="2">
        <f>COUNTIFS([1]統計用!A:A,A45,[1]統計用!B:B,"*写真*",[1]統計用!D:D,"*岸和田*")</f>
        <v>54</v>
      </c>
      <c r="Q45" s="17">
        <f t="shared" si="8"/>
        <v>0.5</v>
      </c>
    </row>
    <row r="46" spans="1:17" hidden="1">
      <c r="A46" s="2" t="s">
        <v>14</v>
      </c>
      <c r="B46" s="2">
        <f>COUNTIFS([1]統計用!A:A,A46,[1]統計用!B:B,"写真")</f>
        <v>111</v>
      </c>
      <c r="C46" s="2">
        <v>23</v>
      </c>
      <c r="D46" s="11">
        <f>AVERAGEIFS([1]統計用!E:E,[1]統計用!A:A,A46,[1]統計用!B:B,"*写真*")</f>
        <v>68.270270270270274</v>
      </c>
      <c r="E46" s="2">
        <f>COUNTIFS([1]統計用!A:A,A46,[1]統計用!B:B,"*写真*",[1]統計用!E:E,"&lt;40")</f>
        <v>2</v>
      </c>
      <c r="F46" s="2">
        <f>COUNTIFS([1]統計用!A:A,A46,[1]統計用!B:B,"*写真*",[1]統計用!E:E,"&lt;20")</f>
        <v>0</v>
      </c>
      <c r="G46" s="2">
        <f>COUNTIFS([1]統計用!A:A,A46,[1]統計用!B:B,"*写真*",[1]統計用!E:E,"&gt;=20",[1]統計用!E:E,"&lt;30")</f>
        <v>1</v>
      </c>
      <c r="H46" s="2">
        <f>COUNTIFS([1]統計用!A:A,A46,[1]統計用!B:B,"*写真*",[1]統計用!E:E,"&gt;=30",[1]統計用!E:E,"&lt;40")</f>
        <v>1</v>
      </c>
      <c r="I46" s="2">
        <f>COUNTIFS([1]統計用!A:A,A46,[1]統計用!B:B,"*写真*",[1]統計用!E:E,"&gt;=40",[1]統計用!E:E,"&lt;50")</f>
        <v>2</v>
      </c>
      <c r="J46" s="2">
        <f>COUNTIFS([1]統計用!A:A,A46,[1]統計用!B:B,"*写真*",[1]統計用!E:E,"&gt;=50",[1]統計用!E:E,"&lt;60")</f>
        <v>7</v>
      </c>
      <c r="K46" s="2">
        <f>COUNTIFS([1]統計用!A:A,A46,[1]統計用!B:B,"*写真*",[1]統計用!E:E,"&gt;=60",[1]統計用!E:E,"&lt;70")</f>
        <v>44</v>
      </c>
      <c r="L46" s="2">
        <f>COUNTIFS([1]統計用!A:A,A46,[1]統計用!B:B,"*写真*",[1]統計用!E:E,"&gt;=70",[1]統計用!E:E,"&lt;80")</f>
        <v>50</v>
      </c>
      <c r="M46" s="2">
        <f>COUNTIFS([1]統計用!A:A,A46,[1]統計用!B:B,"*写真*",[1]統計用!E:E,"&gt;=80")</f>
        <v>6</v>
      </c>
      <c r="N46" s="2">
        <f t="shared" si="6"/>
        <v>56</v>
      </c>
      <c r="O46" s="17">
        <f t="shared" si="7"/>
        <v>0.50450450450450446</v>
      </c>
      <c r="P46" s="2">
        <f>COUNTIFS([1]統計用!A:A,A46,[1]統計用!B:B,"*写真*",[1]統計用!D:D,"*岸和田*")</f>
        <v>59</v>
      </c>
      <c r="Q46" s="17">
        <f t="shared" si="8"/>
        <v>0.53153153153153154</v>
      </c>
    </row>
    <row r="47" spans="1:17" hidden="1">
      <c r="A47" s="2" t="s">
        <v>2</v>
      </c>
      <c r="B47" s="2">
        <f>COUNTIFS([1]統計用!A:A,A47,[1]統計用!B:B,"写真")</f>
        <v>101</v>
      </c>
      <c r="C47" s="2">
        <v>8</v>
      </c>
      <c r="D47" s="11">
        <f>AVERAGEIFS([1]統計用!E:E,[1]統計用!A:A,A47,[1]統計用!B:B,"*写真*")</f>
        <v>69.930693069306926</v>
      </c>
      <c r="E47" s="2">
        <f>COUNTIFS([1]統計用!A:A,A47,[1]統計用!B:B,"*写真*",[1]統計用!E:E,"&lt;40")</f>
        <v>2</v>
      </c>
      <c r="F47" s="2">
        <f>COUNTIFS([1]統計用!A:A,A47,[1]統計用!B:B,"*写真*",[1]統計用!E:E,"&lt;20")</f>
        <v>0</v>
      </c>
      <c r="G47" s="2">
        <f>COUNTIFS([1]統計用!A:A,A47,[1]統計用!B:B,"*写真*",[1]統計用!E:E,"&gt;=20",[1]統計用!E:E,"&lt;30")</f>
        <v>0</v>
      </c>
      <c r="H47" s="2">
        <f>COUNTIFS([1]統計用!A:A,A47,[1]統計用!B:B,"*写真*",[1]統計用!E:E,"&gt;=30",[1]統計用!E:E,"&lt;40")</f>
        <v>2</v>
      </c>
      <c r="I47" s="2">
        <f>COUNTIFS([1]統計用!A:A,A47,[1]統計用!B:B,"*写真*",[1]統計用!E:E,"&gt;=40",[1]統計用!E:E,"&lt;50")</f>
        <v>1</v>
      </c>
      <c r="J47" s="2">
        <f>COUNTIFS([1]統計用!A:A,A47,[1]統計用!B:B,"*写真*",[1]統計用!E:E,"&gt;=50",[1]統計用!E:E,"&lt;60")</f>
        <v>5</v>
      </c>
      <c r="K47" s="2">
        <f>COUNTIFS([1]統計用!A:A,A47,[1]統計用!B:B,"*写真*",[1]統計用!E:E,"&gt;=60",[1]統計用!E:E,"&lt;70")</f>
        <v>31</v>
      </c>
      <c r="L47" s="2">
        <f>COUNTIFS([1]統計用!A:A,A47,[1]統計用!B:B,"*写真*",[1]統計用!E:E,"&gt;=70",[1]統計用!E:E,"&lt;80")</f>
        <v>57</v>
      </c>
      <c r="M47" s="2">
        <f>COUNTIFS([1]統計用!A:A,A47,[1]統計用!B:B,"*写真*",[1]統計用!E:E,"&gt;=80")</f>
        <v>5</v>
      </c>
      <c r="N47" s="2">
        <f t="shared" si="6"/>
        <v>62</v>
      </c>
      <c r="O47" s="17">
        <f t="shared" si="7"/>
        <v>0.61386138613861385</v>
      </c>
      <c r="P47" s="2">
        <f>COUNTIFS([1]統計用!A:A,A47,[1]統計用!B:B,"*写真*",[1]統計用!D:D,"*岸和田*")</f>
        <v>55</v>
      </c>
      <c r="Q47" s="17">
        <f t="shared" si="8"/>
        <v>0.54455445544554459</v>
      </c>
    </row>
    <row r="48" spans="1:17" hidden="1">
      <c r="A48" s="2" t="s">
        <v>1</v>
      </c>
      <c r="B48" s="2">
        <f>COUNTIFS([1]統計用!A:A,A48,[1]統計用!B:B,"写真")</f>
        <v>115</v>
      </c>
      <c r="C48" s="2">
        <v>17</v>
      </c>
      <c r="D48" s="11">
        <f>AVERAGEIFS([1]統計用!E:E,[1]統計用!A:A,A48,[1]統計用!B:B,"*写真*")</f>
        <v>71.278260869565216</v>
      </c>
      <c r="E48" s="2">
        <f>COUNTIFS([1]統計用!A:A,A48,[1]統計用!B:B,"*写真*",[1]統計用!E:E,"&lt;40")</f>
        <v>0</v>
      </c>
      <c r="F48" s="2">
        <f>COUNTIFS([1]統計用!A:A,A48,[1]統計用!B:B,"*写真*",[1]統計用!E:E,"&lt;20")</f>
        <v>0</v>
      </c>
      <c r="G48" s="2">
        <f>COUNTIFS([1]統計用!A:A,A48,[1]統計用!B:B,"*写真*",[1]統計用!E:E,"&gt;=20",[1]統計用!E:E,"&lt;30")</f>
        <v>0</v>
      </c>
      <c r="H48" s="2">
        <f>COUNTIFS([1]統計用!A:A,A48,[1]統計用!B:B,"*写真*",[1]統計用!E:E,"&gt;=30",[1]統計用!E:E,"&lt;40")</f>
        <v>0</v>
      </c>
      <c r="I48" s="2">
        <f>COUNTIFS([1]統計用!A:A,A48,[1]統計用!B:B,"*写真*",[1]統計用!E:E,"&gt;=40",[1]統計用!E:E,"&lt;50")</f>
        <v>0</v>
      </c>
      <c r="J48" s="2">
        <f>COUNTIFS([1]統計用!A:A,A48,[1]統計用!B:B,"*写真*",[1]統計用!E:E,"&gt;=50",[1]統計用!E:E,"&lt;60")</f>
        <v>6</v>
      </c>
      <c r="K48" s="2">
        <f>COUNTIFS([1]統計用!A:A,A48,[1]統計用!B:B,"*写真*",[1]統計用!E:E,"&gt;=60",[1]統計用!E:E,"&lt;70")</f>
        <v>33</v>
      </c>
      <c r="L48" s="2">
        <f>COUNTIFS([1]統計用!A:A,A48,[1]統計用!B:B,"*写真*",[1]統計用!E:E,"&gt;=70",[1]統計用!E:E,"&lt;80")</f>
        <v>64</v>
      </c>
      <c r="M48" s="2">
        <f>COUNTIFS([1]統計用!A:A,A48,[1]統計用!B:B,"*写真*",[1]統計用!E:E,"&gt;=80")</f>
        <v>12</v>
      </c>
      <c r="N48" s="2">
        <f t="shared" si="6"/>
        <v>76</v>
      </c>
      <c r="O48" s="17">
        <f t="shared" si="7"/>
        <v>0.66086956521739126</v>
      </c>
      <c r="P48" s="2">
        <f>COUNTIFS([1]統計用!A:A,A48,[1]統計用!B:B,"*写真*",[1]統計用!D:D,"*岸和田*")</f>
        <v>59</v>
      </c>
      <c r="Q48" s="17">
        <f t="shared" si="8"/>
        <v>0.5130434782608696</v>
      </c>
    </row>
    <row r="49" spans="1:17" hidden="1">
      <c r="A49" s="2" t="s">
        <v>15</v>
      </c>
      <c r="B49" s="2">
        <f>COUNTIFS([1]統計用!A:A,A49,[1]統計用!B:B,"写真")</f>
        <v>120</v>
      </c>
      <c r="C49" s="2">
        <v>25</v>
      </c>
      <c r="D49" s="11">
        <f>AVERAGEIFS([1]統計用!E:E,[1]統計用!A:A,A49,[1]統計用!B:B,"*写真*")</f>
        <v>70.555555555555557</v>
      </c>
      <c r="E49" s="2">
        <f>COUNTIFS([1]統計用!A:A,A49,[1]統計用!B:B,"*写真*",[1]統計用!E:E,"&lt;40")</f>
        <v>1</v>
      </c>
      <c r="F49" s="2">
        <f>COUNTIFS([1]統計用!A:A,A49,[1]統計用!B:B,"*写真*",[1]統計用!E:E,"&lt;20")</f>
        <v>0</v>
      </c>
      <c r="G49" s="2">
        <f>COUNTIFS([1]統計用!A:A,A49,[1]統計用!B:B,"*写真*",[1]統計用!E:E,"&gt;=20",[1]統計用!E:E,"&lt;30")</f>
        <v>0</v>
      </c>
      <c r="H49" s="2">
        <f>COUNTIFS([1]統計用!A:A,A49,[1]統計用!B:B,"*写真*",[1]統計用!E:E,"&gt;=30",[1]統計用!E:E,"&lt;40")</f>
        <v>1</v>
      </c>
      <c r="I49" s="2">
        <f>COUNTIFS([1]統計用!A:A,A49,[1]統計用!B:B,"*写真*",[1]統計用!E:E,"&gt;=40",[1]統計用!E:E,"&lt;50")</f>
        <v>1</v>
      </c>
      <c r="J49" s="2">
        <f>COUNTIFS([1]統計用!A:A,A49,[1]統計用!B:B,"*写真*",[1]統計用!E:E,"&gt;=50",[1]統計用!E:E,"&lt;60")</f>
        <v>7</v>
      </c>
      <c r="K49" s="2">
        <f>COUNTIFS([1]統計用!A:A,A49,[1]統計用!B:B,"*写真*",[1]統計用!E:E,"&gt;=60",[1]統計用!E:E,"&lt;70")</f>
        <v>32</v>
      </c>
      <c r="L49" s="2">
        <f>COUNTIFS([1]統計用!A:A,A49,[1]統計用!B:B,"*写真*",[1]統計用!E:E,"&gt;=70",[1]統計用!E:E,"&lt;80")</f>
        <v>64</v>
      </c>
      <c r="M49" s="2">
        <f>COUNTIFS([1]統計用!A:A,A49,[1]統計用!B:B,"*写真*",[1]統計用!E:E,"&gt;=80")</f>
        <v>12</v>
      </c>
      <c r="N49" s="2">
        <f t="shared" si="6"/>
        <v>76</v>
      </c>
      <c r="O49" s="17">
        <f t="shared" si="7"/>
        <v>0.6333333333333333</v>
      </c>
      <c r="P49" s="2">
        <f>COUNTIFS([1]統計用!A:A,A49,[1]統計用!B:B,"*写真*",[1]統計用!D:D,"*岸和田*")</f>
        <v>64</v>
      </c>
      <c r="Q49" s="17">
        <f t="shared" si="8"/>
        <v>0.53333333333333333</v>
      </c>
    </row>
    <row r="50" spans="1:17" hidden="1">
      <c r="A50" s="2" t="s">
        <v>16</v>
      </c>
      <c r="B50" s="2">
        <f>COUNTIFS([1]統計用!A:A,A50,[1]統計用!B:B,"写真")</f>
        <v>125</v>
      </c>
      <c r="C50" s="2">
        <v>10</v>
      </c>
      <c r="D50" s="11">
        <f>AVERAGEIFS([1]統計用!E:E,[1]統計用!A:A,A50,[1]統計用!B:B,"*写真*")</f>
        <v>71.411290322580641</v>
      </c>
      <c r="E50" s="2">
        <f>COUNTIFS([1]統計用!A:A,A50,[1]統計用!B:B,"*写真*",[1]統計用!E:E,"&lt;40")</f>
        <v>0</v>
      </c>
      <c r="F50" s="2">
        <f>COUNTIFS([1]統計用!A:A,A50,[1]統計用!B:B,"*写真*",[1]統計用!E:E,"&lt;20")</f>
        <v>0</v>
      </c>
      <c r="G50" s="2">
        <f>COUNTIFS([1]統計用!A:A,A50,[1]統計用!B:B,"*写真*",[1]統計用!E:E,"&gt;=20",[1]統計用!E:E,"&lt;30")</f>
        <v>0</v>
      </c>
      <c r="H50" s="2">
        <f>COUNTIFS([1]統計用!A:A,A50,[1]統計用!B:B,"*写真*",[1]統計用!E:E,"&gt;=30",[1]統計用!E:E,"&lt;40")</f>
        <v>0</v>
      </c>
      <c r="I50" s="2">
        <f>COUNTIFS([1]統計用!A:A,A50,[1]統計用!B:B,"*写真*",[1]統計用!E:E,"&gt;=40",[1]統計用!E:E,"&lt;50")</f>
        <v>2</v>
      </c>
      <c r="J50" s="2">
        <f>COUNTIFS([1]統計用!A:A,A50,[1]統計用!B:B,"*写真*",[1]統計用!E:E,"&gt;=50",[1]統計用!E:E,"&lt;60")</f>
        <v>5</v>
      </c>
      <c r="K50" s="2">
        <f>COUNTIFS([1]統計用!A:A,A50,[1]統計用!B:B,"*写真*",[1]統計用!E:E,"&gt;=60",[1]統計用!E:E,"&lt;70")</f>
        <v>35</v>
      </c>
      <c r="L50" s="2">
        <f>COUNTIFS([1]統計用!A:A,A50,[1]統計用!B:B,"*写真*",[1]統計用!E:E,"&gt;=70",[1]統計用!E:E,"&lt;80")</f>
        <v>66</v>
      </c>
      <c r="M50" s="2">
        <f>COUNTIFS([1]統計用!A:A,A50,[1]統計用!B:B,"*写真*",[1]統計用!E:E,"&gt;=80")</f>
        <v>16</v>
      </c>
      <c r="N50" s="2">
        <f t="shared" si="6"/>
        <v>82</v>
      </c>
      <c r="O50" s="17">
        <f t="shared" si="7"/>
        <v>0.65600000000000003</v>
      </c>
      <c r="P50" s="2">
        <f>COUNTIFS([1]統計用!A:A,A50,[1]統計用!B:B,"*写真*",[1]統計用!D:D,"*岸和田*")</f>
        <v>63</v>
      </c>
      <c r="Q50" s="17">
        <f t="shared" si="8"/>
        <v>0.504</v>
      </c>
    </row>
    <row r="51" spans="1:17" hidden="1">
      <c r="A51" s="2" t="s">
        <v>9</v>
      </c>
      <c r="B51" s="2">
        <f>COUNTIFS([1]統計用!A:A,A51,[1]統計用!B:B,"写真")</f>
        <v>142</v>
      </c>
      <c r="C51" s="2">
        <v>29</v>
      </c>
      <c r="D51" s="11">
        <f>AVERAGEIFS([1]統計用!E:E,[1]統計用!A:A,A51,[1]統計用!B:B,"*写真*")</f>
        <v>72.422535211267601</v>
      </c>
      <c r="E51" s="2">
        <f>COUNTIFS([1]統計用!A:A,A51,[1]統計用!B:B,"*写真*",[1]統計用!E:E,"&lt;40")</f>
        <v>0</v>
      </c>
      <c r="F51" s="2">
        <f>COUNTIFS([1]統計用!A:A,A51,[1]統計用!B:B,"*写真*",[1]統計用!E:E,"&lt;20")</f>
        <v>0</v>
      </c>
      <c r="G51" s="2">
        <f>COUNTIFS([1]統計用!A:A,A51,[1]統計用!B:B,"*写真*",[1]統計用!E:E,"&gt;=20",[1]統計用!E:E,"&lt;30")</f>
        <v>0</v>
      </c>
      <c r="H51" s="2">
        <f>COUNTIFS([1]統計用!A:A,A51,[1]統計用!B:B,"*写真*",[1]統計用!E:E,"&gt;=30",[1]統計用!E:E,"&lt;40")</f>
        <v>0</v>
      </c>
      <c r="I51" s="2">
        <f>COUNTIFS([1]統計用!A:A,A51,[1]統計用!B:B,"*写真*",[1]統計用!E:E,"&gt;=40",[1]統計用!E:E,"&lt;50")</f>
        <v>1</v>
      </c>
      <c r="J51" s="2">
        <f>COUNTIFS([1]統計用!A:A,A51,[1]統計用!B:B,"*写真*",[1]統計用!E:E,"&gt;=50",[1]統計用!E:E,"&lt;60")</f>
        <v>3</v>
      </c>
      <c r="K51" s="2">
        <f>COUNTIFS([1]統計用!A:A,A51,[1]統計用!B:B,"*写真*",[1]統計用!E:E,"&gt;=60",[1]統計用!E:E,"&lt;70")</f>
        <v>39</v>
      </c>
      <c r="L51" s="2">
        <f>COUNTIFS([1]統計用!A:A,A51,[1]統計用!B:B,"*写真*",[1]統計用!E:E,"&gt;=70",[1]統計用!E:E,"&lt;80")</f>
        <v>79</v>
      </c>
      <c r="M51" s="2">
        <f>COUNTIFS([1]統計用!A:A,A51,[1]統計用!B:B,"*写真*",[1]統計用!E:E,"&gt;=80")</f>
        <v>20</v>
      </c>
      <c r="N51" s="2">
        <f t="shared" si="6"/>
        <v>99</v>
      </c>
      <c r="O51" s="17">
        <f t="shared" si="7"/>
        <v>0.69718309859154926</v>
      </c>
      <c r="P51" s="2">
        <f>COUNTIFS([1]統計用!A:A,A51,[1]統計用!B:B,"*写真*",[1]統計用!D:D,"*岸和田*")</f>
        <v>69</v>
      </c>
      <c r="Q51" s="17">
        <f t="shared" si="8"/>
        <v>0.4859154929577465</v>
      </c>
    </row>
    <row r="52" spans="1:17" hidden="1">
      <c r="A52" s="2" t="s">
        <v>18</v>
      </c>
      <c r="B52" s="2">
        <f>COUNTIFS([1]統計用!A:A,A52,[1]統計用!B:B,"写真")</f>
        <v>134</v>
      </c>
      <c r="C52" s="2">
        <v>18</v>
      </c>
      <c r="D52" s="11">
        <f>AVERAGEIFS([1]統計用!E:E,[1]統計用!A:A,A52,[1]統計用!B:B,"*写真*")</f>
        <v>72.373134328358205</v>
      </c>
      <c r="E52" s="2">
        <f>COUNTIFS([1]統計用!A:A,A52,[1]統計用!B:B,"*写真*",[1]統計用!E:E,"&lt;40")</f>
        <v>2</v>
      </c>
      <c r="F52" s="2">
        <f>COUNTIFS([1]統計用!A:A,A52,[1]統計用!B:B,"*写真*",[1]統計用!E:E,"&lt;20")</f>
        <v>0</v>
      </c>
      <c r="G52" s="2">
        <f>COUNTIFS([1]統計用!A:A,A52,[1]統計用!B:B,"*写真*",[1]統計用!E:E,"&gt;=20",[1]統計用!E:E,"&lt;30")</f>
        <v>0</v>
      </c>
      <c r="H52" s="2">
        <f>COUNTIFS([1]統計用!A:A,A52,[1]統計用!B:B,"*写真*",[1]統計用!E:E,"&gt;=30",[1]統計用!E:E,"&lt;40")</f>
        <v>2</v>
      </c>
      <c r="I52" s="2">
        <f>COUNTIFS([1]統計用!A:A,A52,[1]統計用!B:B,"*写真*",[1]統計用!E:E,"&gt;=40",[1]統計用!E:E,"&lt;50")</f>
        <v>0</v>
      </c>
      <c r="J52" s="2">
        <f>COUNTIFS([1]統計用!A:A,A52,[1]統計用!B:B,"*写真*",[1]統計用!E:E,"&gt;=50",[1]統計用!E:E,"&lt;60")</f>
        <v>5</v>
      </c>
      <c r="K52" s="2">
        <f>COUNTIFS([1]統計用!A:A,A52,[1]統計用!B:B,"*写真*",[1]統計用!E:E,"&gt;=60",[1]統計用!E:E,"&lt;70")</f>
        <v>36</v>
      </c>
      <c r="L52" s="2">
        <f>COUNTIFS([1]統計用!A:A,A52,[1]統計用!B:B,"*写真*",[1]統計用!E:E,"&gt;=70",[1]統計用!E:E,"&lt;80")</f>
        <v>66</v>
      </c>
      <c r="M52" s="2">
        <f>COUNTIFS([1]統計用!A:A,A52,[1]統計用!B:B,"*写真*",[1]統計用!E:E,"&gt;=80")</f>
        <v>25</v>
      </c>
      <c r="N52" s="2">
        <f t="shared" si="6"/>
        <v>91</v>
      </c>
      <c r="O52" s="17">
        <f t="shared" si="7"/>
        <v>0.67910447761194026</v>
      </c>
      <c r="P52" s="2">
        <f>COUNTIFS([1]統計用!A:A,A52,[1]統計用!B:B,"*写真*",[1]統計用!D:D,"*岸和田*")</f>
        <v>63</v>
      </c>
      <c r="Q52" s="17">
        <f t="shared" si="8"/>
        <v>0.47014925373134331</v>
      </c>
    </row>
    <row r="53" spans="1:17" hidden="1">
      <c r="A53" s="2" t="s">
        <v>20</v>
      </c>
      <c r="B53" s="2">
        <f>COUNTIFS([1]統計用!A:A,A53,[1]統計用!B:B,"写真")</f>
        <v>132</v>
      </c>
      <c r="C53" s="2">
        <v>15</v>
      </c>
      <c r="D53" s="11">
        <f>AVERAGEIFS([1]統計用!E:E,[1]統計用!A:A,A53,[1]統計用!B:B,"*写真*")</f>
        <v>72.416666666666671</v>
      </c>
      <c r="E53" s="2">
        <f>COUNTIFS([1]統計用!A:A,A53,[1]統計用!B:B,"*写真*",[1]統計用!E:E,"&lt;40")</f>
        <v>2</v>
      </c>
      <c r="F53" s="2">
        <f>COUNTIFS([1]統計用!A:A,A53,[1]統計用!B:B,"*写真*",[1]統計用!E:E,"&lt;20")</f>
        <v>0</v>
      </c>
      <c r="G53" s="2">
        <f>COUNTIFS([1]統計用!A:A,A53,[1]統計用!B:B,"*写真*",[1]統計用!E:E,"&gt;=20",[1]統計用!E:E,"&lt;30")</f>
        <v>0</v>
      </c>
      <c r="H53" s="2">
        <f>COUNTIFS([1]統計用!A:A,A53,[1]統計用!B:B,"*写真*",[1]統計用!E:E,"&gt;=30",[1]統計用!E:E,"&lt;40")</f>
        <v>2</v>
      </c>
      <c r="I53" s="2">
        <f>COUNTIFS([1]統計用!A:A,A53,[1]統計用!B:B,"*写真*",[1]統計用!E:E,"&gt;=40",[1]統計用!E:E,"&lt;50")</f>
        <v>1</v>
      </c>
      <c r="J53" s="2">
        <f>COUNTIFS([1]統計用!A:A,A53,[1]統計用!B:B,"*写真*",[1]統計用!E:E,"&gt;=50",[1]統計用!E:E,"&lt;60")</f>
        <v>7</v>
      </c>
      <c r="K53" s="2">
        <f>COUNTIFS([1]統計用!A:A,A53,[1]統計用!B:B,"*写真*",[1]統計用!E:E,"&gt;=60",[1]統計用!E:E,"&lt;70")</f>
        <v>29</v>
      </c>
      <c r="L53" s="2">
        <f>COUNTIFS([1]統計用!A:A,A53,[1]統計用!B:B,"*写真*",[1]統計用!E:E,"&gt;=70",[1]統計用!E:E,"&lt;80")</f>
        <v>67</v>
      </c>
      <c r="M53" s="2">
        <f>COUNTIFS([1]統計用!A:A,A53,[1]統計用!B:B,"*写真*",[1]統計用!E:E,"&gt;=80")</f>
        <v>26</v>
      </c>
      <c r="N53" s="2">
        <f t="shared" si="6"/>
        <v>93</v>
      </c>
      <c r="O53" s="17">
        <f t="shared" si="7"/>
        <v>0.70454545454545459</v>
      </c>
      <c r="P53" s="2">
        <f>COUNTIFS([1]統計用!A:A,A53,[1]統計用!B:B,"*写真*",[1]統計用!D:D,"*岸和田*")</f>
        <v>65</v>
      </c>
      <c r="Q53" s="17">
        <f t="shared" si="8"/>
        <v>0.49242424242424243</v>
      </c>
    </row>
    <row r="54" spans="1:17" hidden="1">
      <c r="A54" s="2" t="s">
        <v>22</v>
      </c>
      <c r="B54" s="2">
        <f>COUNTIFS([1]統計用!A:A,A54,[1]統計用!B:B,"写真")</f>
        <v>116</v>
      </c>
      <c r="C54" s="2">
        <v>5</v>
      </c>
      <c r="D54" s="11">
        <f>AVERAGEIFS([1]統計用!E:E,[1]統計用!A:A,A54,[1]統計用!B:B,"*写真*")</f>
        <v>73.198275862068968</v>
      </c>
      <c r="E54" s="2">
        <f>COUNTIFS([1]統計用!A:A,A54,[1]統計用!B:B,"*写真*",[1]統計用!E:E,"&lt;40")</f>
        <v>2</v>
      </c>
      <c r="F54" s="2">
        <f>COUNTIFS([1]統計用!A:A,A54,[1]統計用!B:B,"*写真*",[1]統計用!E:E,"&lt;20")</f>
        <v>0</v>
      </c>
      <c r="G54" s="2">
        <f>COUNTIFS([1]統計用!A:A,A54,[1]統計用!B:B,"*写真*",[1]統計用!E:E,"&gt;=20",[1]統計用!E:E,"&lt;30")</f>
        <v>0</v>
      </c>
      <c r="H54" s="2">
        <f>COUNTIFS([1]統計用!A:A,A54,[1]統計用!B:B,"*写真*",[1]統計用!E:E,"&gt;=30",[1]統計用!E:E,"&lt;40")</f>
        <v>2</v>
      </c>
      <c r="I54" s="2">
        <f>COUNTIFS([1]統計用!A:A,A54,[1]統計用!B:B,"*写真*",[1]統計用!E:E,"&gt;=40",[1]統計用!E:E,"&lt;50")</f>
        <v>0</v>
      </c>
      <c r="J54" s="2">
        <f>COUNTIFS([1]統計用!A:A,A54,[1]統計用!B:B,"*写真*",[1]統計用!E:E,"&gt;=50",[1]統計用!E:E,"&lt;60")</f>
        <v>4</v>
      </c>
      <c r="K54" s="2">
        <f>COUNTIFS([1]統計用!A:A,A54,[1]統計用!B:B,"*写真*",[1]統計用!E:E,"&gt;=60",[1]統計用!E:E,"&lt;70")</f>
        <v>25</v>
      </c>
      <c r="L54" s="2">
        <f>COUNTIFS([1]統計用!A:A,A54,[1]統計用!B:B,"*写真*",[1]統計用!E:E,"&gt;=70",[1]統計用!E:E,"&lt;80")</f>
        <v>62</v>
      </c>
      <c r="M54" s="2">
        <f>COUNTIFS([1]統計用!A:A,A54,[1]統計用!B:B,"*写真*",[1]統計用!E:E,"&gt;=80")</f>
        <v>23</v>
      </c>
      <c r="N54" s="2">
        <f t="shared" si="6"/>
        <v>85</v>
      </c>
      <c r="O54" s="17">
        <f t="shared" si="7"/>
        <v>0.73275862068965514</v>
      </c>
      <c r="P54" s="2">
        <f>COUNTIFS([1]統計用!A:A,A54,[1]統計用!B:B,"*写真*",[1]統計用!D:D,"*岸和田*")</f>
        <v>58</v>
      </c>
      <c r="Q54" s="17">
        <f t="shared" si="8"/>
        <v>0.5</v>
      </c>
    </row>
    <row r="55" spans="1:17" hidden="1">
      <c r="A55" s="2" t="s">
        <v>24</v>
      </c>
      <c r="B55" s="2">
        <f>COUNTIFS([1]統計用!A:A,A55,[1]統計用!B:B,"写真")</f>
        <v>99</v>
      </c>
      <c r="C55" s="2">
        <v>21</v>
      </c>
      <c r="D55" s="11">
        <f>AVERAGEIFS([1]統計用!E:E,[1]統計用!A:A,A55,[1]統計用!B:B,"*写真*")</f>
        <v>74.262626262626256</v>
      </c>
      <c r="E55" s="2">
        <f>COUNTIFS([1]統計用!A:A,A55,[1]統計用!B:B,"*写真*",[1]統計用!E:E,"&lt;40")</f>
        <v>2</v>
      </c>
      <c r="F55" s="2">
        <f>COUNTIFS([1]統計用!A:A,A55,[1]統計用!B:B,"*写真*",[1]統計用!E:E,"&lt;20")</f>
        <v>0</v>
      </c>
      <c r="G55" s="2">
        <f>COUNTIFS([1]統計用!A:A,A55,[1]統計用!B:B,"*写真*",[1]統計用!E:E,"&gt;=20",[1]統計用!E:E,"&lt;30")</f>
        <v>0</v>
      </c>
      <c r="H55" s="2">
        <f>COUNTIFS([1]統計用!A:A,A55,[1]統計用!B:B,"*写真*",[1]統計用!E:E,"&gt;=30",[1]統計用!E:E,"&lt;40")</f>
        <v>2</v>
      </c>
      <c r="I55" s="2">
        <f>COUNTIFS([1]統計用!A:A,A55,[1]統計用!B:B,"*写真*",[1]統計用!E:E,"&gt;=40",[1]統計用!E:E,"&lt;50")</f>
        <v>2</v>
      </c>
      <c r="J55" s="2">
        <f>COUNTIFS([1]統計用!A:A,A55,[1]統計用!B:B,"*写真*",[1]統計用!E:E,"&gt;=50",[1]統計用!E:E,"&lt;60")</f>
        <v>6</v>
      </c>
      <c r="K55" s="2">
        <f>COUNTIFS([1]統計用!A:A,A55,[1]統計用!B:B,"*写真*",[1]統計用!E:E,"&gt;=60",[1]統計用!E:E,"&lt;70")</f>
        <v>10</v>
      </c>
      <c r="L55" s="2">
        <f>COUNTIFS([1]統計用!A:A,A55,[1]統計用!B:B,"*写真*",[1]統計用!E:E,"&gt;=70",[1]統計用!E:E,"&lt;80")</f>
        <v>48</v>
      </c>
      <c r="M55" s="2">
        <f>COUNTIFS([1]統計用!A:A,A55,[1]統計用!B:B,"*写真*",[1]統計用!E:E,"&gt;=80")</f>
        <v>31</v>
      </c>
      <c r="N55" s="2">
        <f t="shared" si="6"/>
        <v>79</v>
      </c>
      <c r="O55" s="17">
        <f t="shared" si="7"/>
        <v>0.79797979797979801</v>
      </c>
      <c r="P55" s="2">
        <f>COUNTIFS([1]統計用!A:A,A55,[1]統計用!B:B,"*写真*",[1]統計用!D:D,"*岸和田*")</f>
        <v>42</v>
      </c>
      <c r="Q55" s="17">
        <f t="shared" si="8"/>
        <v>0.42424242424242425</v>
      </c>
    </row>
    <row r="56" spans="1:17" hidden="1">
      <c r="A56" s="2" t="s">
        <v>13</v>
      </c>
      <c r="B56" s="2">
        <f>COUNTIFS([1]統計用!A:A,A56,[1]統計用!B:B,"写真")</f>
        <v>80</v>
      </c>
      <c r="C56" s="2">
        <v>8</v>
      </c>
      <c r="D56" s="11">
        <f>AVERAGEIFS([1]統計用!E:E,[1]統計用!A:A,A56,[1]統計用!B:B,"*写真*")</f>
        <v>73.518987341772146</v>
      </c>
      <c r="E56" s="2">
        <f>COUNTIFS([1]統計用!A:A,A56,[1]統計用!B:B,"*写真*",[1]統計用!E:E,"&lt;40")</f>
        <v>1</v>
      </c>
      <c r="F56" s="2">
        <f>COUNTIFS([1]統計用!A:A,A56,[1]統計用!B:B,"*写真*",[1]統計用!E:E,"&lt;20")</f>
        <v>0</v>
      </c>
      <c r="G56" s="2">
        <f>COUNTIFS([1]統計用!A:A,A56,[1]統計用!B:B,"*写真*",[1]統計用!E:E,"&gt;=20",[1]統計用!E:E,"&lt;30")</f>
        <v>1</v>
      </c>
      <c r="H56" s="2">
        <f>COUNTIFS([1]統計用!A:A,A56,[1]統計用!B:B,"*写真*",[1]統計用!E:E,"&gt;=30",[1]統計用!E:E,"&lt;40")</f>
        <v>0</v>
      </c>
      <c r="I56" s="2">
        <f>COUNTIFS([1]統計用!A:A,A56,[1]統計用!B:B,"*写真*",[1]統計用!E:E,"&gt;=40",[1]統計用!E:E,"&lt;50")</f>
        <v>1</v>
      </c>
      <c r="J56" s="2">
        <f>COUNTIFS([1]統計用!A:A,A56,[1]統計用!B:B,"*写真*",[1]統計用!E:E,"&gt;=50",[1]統計用!E:E,"&lt;60")</f>
        <v>6</v>
      </c>
      <c r="K56" s="2">
        <f>COUNTIFS([1]統計用!A:A,A56,[1]統計用!B:B,"*写真*",[1]統計用!E:E,"&gt;=60",[1]統計用!E:E,"&lt;70")</f>
        <v>10</v>
      </c>
      <c r="L56" s="2">
        <f>COUNTIFS([1]統計用!A:A,A56,[1]統計用!B:B,"*写真*",[1]統計用!E:E,"&gt;=70",[1]統計用!E:E,"&lt;80")</f>
        <v>41</v>
      </c>
      <c r="M56" s="2">
        <f>COUNTIFS([1]統計用!A:A,A56,[1]統計用!B:B,"*写真*",[1]統計用!E:E,"&gt;=80")</f>
        <v>20</v>
      </c>
      <c r="N56" s="2">
        <f t="shared" si="6"/>
        <v>61</v>
      </c>
      <c r="O56" s="17">
        <f t="shared" si="7"/>
        <v>0.76249999999999996</v>
      </c>
      <c r="P56" s="2">
        <f>COUNTIFS([1]統計用!A:A,A56,[1]統計用!B:B,"*写真*",[1]統計用!D:D,"*岸和田*")</f>
        <v>32</v>
      </c>
      <c r="Q56" s="17">
        <f t="shared" si="8"/>
        <v>0.4</v>
      </c>
    </row>
    <row r="57" spans="1:17" hidden="1">
      <c r="A57" s="2" t="s">
        <v>26</v>
      </c>
      <c r="B57" s="2">
        <f>COUNTIFS([1]統計用!A:A,A57,[1]統計用!B:B,"写真")</f>
        <v>74</v>
      </c>
      <c r="C57" s="2">
        <v>9</v>
      </c>
      <c r="D57" s="11">
        <f>AVERAGEIFS([1]統計用!E:E,[1]統計用!A:A,A57,[1]統計用!B:B,"*写真*")</f>
        <v>72.729729729729726</v>
      </c>
      <c r="E57" s="2">
        <f>COUNTIFS([1]統計用!A:A,A57,[1]統計用!B:B,"*写真*",[1]統計用!E:E,"&lt;40")</f>
        <v>1</v>
      </c>
      <c r="F57" s="2">
        <f>COUNTIFS([1]統計用!A:A,A57,[1]統計用!B:B,"*写真*",[1]統計用!E:E,"&lt;20")</f>
        <v>0</v>
      </c>
      <c r="G57" s="2">
        <f>COUNTIFS([1]統計用!A:A,A57,[1]統計用!B:B,"*写真*",[1]統計用!E:E,"&gt;=20",[1]統計用!E:E,"&lt;30")</f>
        <v>1</v>
      </c>
      <c r="H57" s="2">
        <f>COUNTIFS([1]統計用!A:A,A57,[1]統計用!B:B,"*写真*",[1]統計用!E:E,"&gt;=30",[1]統計用!E:E,"&lt;40")</f>
        <v>0</v>
      </c>
      <c r="I57" s="2">
        <f>COUNTIFS([1]統計用!A:A,A57,[1]統計用!B:B,"*写真*",[1]統計用!E:E,"&gt;=40",[1]統計用!E:E,"&lt;50")</f>
        <v>2</v>
      </c>
      <c r="J57" s="2">
        <f>COUNTIFS([1]統計用!A:A,A57,[1]統計用!B:B,"*写真*",[1]統計用!E:E,"&gt;=50",[1]統計用!E:E,"&lt;60")</f>
        <v>6</v>
      </c>
      <c r="K57" s="2">
        <f>COUNTIFS([1]統計用!A:A,A57,[1]統計用!B:B,"*写真*",[1]統計用!E:E,"&gt;=60",[1]統計用!E:E,"&lt;70")</f>
        <v>8</v>
      </c>
      <c r="L57" s="2">
        <f>COUNTIFS([1]統計用!A:A,A57,[1]統計用!B:B,"*写真*",[1]統計用!E:E,"&gt;=70",[1]統計用!E:E,"&lt;80")</f>
        <v>38</v>
      </c>
      <c r="M57" s="2">
        <f>COUNTIFS([1]統計用!A:A,A57,[1]統計用!B:B,"*写真*",[1]統計用!E:E,"&gt;=80")</f>
        <v>19</v>
      </c>
      <c r="N57" s="2">
        <f t="shared" si="6"/>
        <v>57</v>
      </c>
      <c r="O57" s="17">
        <f t="shared" si="7"/>
        <v>0.77027027027027029</v>
      </c>
      <c r="P57" s="2">
        <f>COUNTIFS([1]統計用!A:A,A57,[1]統計用!B:B,"*写真*",[1]統計用!D:D,"*岸和田*")</f>
        <v>28</v>
      </c>
      <c r="Q57" s="17">
        <f t="shared" si="8"/>
        <v>0.3783783783783784</v>
      </c>
    </row>
    <row r="58" spans="1:17" hidden="1">
      <c r="A58" s="2" t="s">
        <v>21</v>
      </c>
      <c r="B58" s="2">
        <f>COUNTIFS([1]統計用!A:A,A58,[1]統計用!B:B,"写真")</f>
        <v>78</v>
      </c>
      <c r="C58" s="2">
        <v>11</v>
      </c>
      <c r="D58" s="11">
        <f>AVERAGEIFS([1]統計用!E:E,[1]統計用!A:A,A58,[1]統計用!B:B,"*写真*")</f>
        <v>72.217948717948715</v>
      </c>
      <c r="E58" s="2">
        <f>COUNTIFS([1]統計用!A:A,A58,[1]統計用!B:B,"*写真*",[1]統計用!E:E,"&lt;40")</f>
        <v>2</v>
      </c>
      <c r="F58" s="2">
        <f>COUNTIFS([1]統計用!A:A,A58,[1]統計用!B:B,"*写真*",[1]統計用!E:E,"&lt;20")</f>
        <v>0</v>
      </c>
      <c r="G58" s="2">
        <f>COUNTIFS([1]統計用!A:A,A58,[1]統計用!B:B,"*写真*",[1]統計用!E:E,"&gt;=20",[1]統計用!E:E,"&lt;30")</f>
        <v>2</v>
      </c>
      <c r="H58" s="2">
        <f>COUNTIFS([1]統計用!A:A,A58,[1]統計用!B:B,"*写真*",[1]統計用!E:E,"&gt;=30",[1]統計用!E:E,"&lt;40")</f>
        <v>0</v>
      </c>
      <c r="I58" s="2">
        <f>COUNTIFS([1]統計用!A:A,A58,[1]統計用!B:B,"*写真*",[1]統計用!E:E,"&gt;=40",[1]統計用!E:E,"&lt;50")</f>
        <v>2</v>
      </c>
      <c r="J58" s="2">
        <f>COUNTIFS([1]統計用!A:A,A58,[1]統計用!B:B,"*写真*",[1]統計用!E:E,"&gt;=50",[1]統計用!E:E,"&lt;60")</f>
        <v>5</v>
      </c>
      <c r="K58" s="2">
        <f>COUNTIFS([1]統計用!A:A,A58,[1]統計用!B:B,"*写真*",[1]統計用!E:E,"&gt;=60",[1]統計用!E:E,"&lt;70")</f>
        <v>13</v>
      </c>
      <c r="L58" s="2">
        <f>COUNTIFS([1]統計用!A:A,A58,[1]統計用!B:B,"*写真*",[1]統計用!E:E,"&gt;=70",[1]統計用!E:E,"&lt;80")</f>
        <v>35</v>
      </c>
      <c r="M58" s="2">
        <f>COUNTIFS([1]統計用!A:A,A58,[1]統計用!B:B,"*写真*",[1]統計用!E:E,"&gt;=80")</f>
        <v>21</v>
      </c>
      <c r="N58" s="2">
        <f t="shared" si="6"/>
        <v>56</v>
      </c>
      <c r="O58" s="17">
        <f t="shared" si="7"/>
        <v>0.71794871794871795</v>
      </c>
      <c r="P58" s="2">
        <f>COUNTIFS([1]統計用!A:A,A58,[1]統計用!B:B,"*写真*",[1]統計用!D:D,"*岸和田*")</f>
        <v>27</v>
      </c>
      <c r="Q58" s="17">
        <f t="shared" si="8"/>
        <v>0.34615384615384615</v>
      </c>
    </row>
    <row r="59" spans="1:17" hidden="1">
      <c r="A59" s="2" t="s">
        <v>28</v>
      </c>
      <c r="B59" s="2">
        <f>COUNTIFS([1]統計用!A:A,A59,[1]統計用!B:B,"写真")</f>
        <v>72</v>
      </c>
      <c r="C59" s="2">
        <v>6</v>
      </c>
      <c r="D59" s="11">
        <f>AVERAGEIFS([1]統計用!E:E,[1]統計用!A:A,A59,[1]統計用!B:B,"*写真*")</f>
        <v>72.239436619718305</v>
      </c>
      <c r="E59" s="2">
        <f>COUNTIFS([1]統計用!A:A,A59,[1]統計用!B:B,"*写真*",[1]統計用!E:E,"&lt;40")</f>
        <v>3</v>
      </c>
      <c r="F59" s="2">
        <f>COUNTIFS([1]統計用!A:A,A59,[1]統計用!B:B,"*写真*",[1]統計用!E:E,"&lt;20")</f>
        <v>0</v>
      </c>
      <c r="G59" s="2">
        <f>COUNTIFS([1]統計用!A:A,A59,[1]統計用!B:B,"*写真*",[1]統計用!E:E,"&gt;=20",[1]統計用!E:E,"&lt;30")</f>
        <v>1</v>
      </c>
      <c r="H59" s="2">
        <f>COUNTIFS([1]統計用!A:A,A59,[1]統計用!B:B,"*写真*",[1]統計用!E:E,"&gt;=30",[1]統計用!E:E,"&lt;40")</f>
        <v>2</v>
      </c>
      <c r="I59" s="2">
        <f>COUNTIFS([1]統計用!A:A,A59,[1]統計用!B:B,"*写真*",[1]統計用!E:E,"&gt;=40",[1]統計用!E:E,"&lt;50")</f>
        <v>2</v>
      </c>
      <c r="J59" s="2">
        <f>COUNTIFS([1]統計用!A:A,A59,[1]統計用!B:B,"*写真*",[1]統計用!E:E,"&gt;=50",[1]統計用!E:E,"&lt;60")</f>
        <v>4</v>
      </c>
      <c r="K59" s="2">
        <f>COUNTIFS([1]統計用!A:A,A59,[1]統計用!B:B,"*写真*",[1]統計用!E:E,"&gt;=60",[1]統計用!E:E,"&lt;70")</f>
        <v>13</v>
      </c>
      <c r="L59" s="2">
        <f>COUNTIFS([1]統計用!A:A,A59,[1]統計用!B:B,"*写真*",[1]統計用!E:E,"&gt;=70",[1]統計用!E:E,"&lt;80")</f>
        <v>30</v>
      </c>
      <c r="M59" s="2">
        <f>COUNTIFS([1]統計用!A:A,A59,[1]統計用!B:B,"*写真*",[1]統計用!E:E,"&gt;=80")</f>
        <v>19</v>
      </c>
      <c r="N59" s="2">
        <f t="shared" si="6"/>
        <v>49</v>
      </c>
      <c r="O59" s="17">
        <f t="shared" si="7"/>
        <v>0.68055555555555558</v>
      </c>
      <c r="P59" s="2">
        <f>COUNTIFS([1]統計用!A:A,A59,[1]統計用!B:B,"*写真*",[1]統計用!D:D,"*岸和田*")</f>
        <v>26</v>
      </c>
      <c r="Q59" s="17">
        <f t="shared" si="8"/>
        <v>0.3611111111111111</v>
      </c>
    </row>
    <row r="60" spans="1:17" hidden="1"/>
    <row r="61" spans="1:17" ht="36" hidden="1">
      <c r="A61" s="5" t="s">
        <v>33</v>
      </c>
      <c r="B61" s="2" t="s">
        <v>19</v>
      </c>
      <c r="C61" s="2" t="s">
        <v>40</v>
      </c>
      <c r="D61" s="2" t="s">
        <v>44</v>
      </c>
      <c r="E61" s="2" t="s">
        <v>48</v>
      </c>
      <c r="F61" s="2" t="s">
        <v>7</v>
      </c>
      <c r="G61" s="14" t="s">
        <v>49</v>
      </c>
      <c r="H61" s="14" t="s">
        <v>0</v>
      </c>
      <c r="I61" s="14" t="s">
        <v>50</v>
      </c>
      <c r="J61" s="14" t="s">
        <v>38</v>
      </c>
      <c r="K61" s="14" t="s">
        <v>37</v>
      </c>
      <c r="L61" s="14" t="s">
        <v>6</v>
      </c>
      <c r="M61" s="2" t="s">
        <v>51</v>
      </c>
      <c r="N61" s="14" t="s">
        <v>52</v>
      </c>
      <c r="O61" s="14" t="s">
        <v>35</v>
      </c>
      <c r="P61" s="14" t="s">
        <v>53</v>
      </c>
      <c r="Q61" s="14" t="s">
        <v>54</v>
      </c>
    </row>
    <row r="62" spans="1:17" hidden="1">
      <c r="A62" s="2" t="s">
        <v>5</v>
      </c>
      <c r="B62" s="2">
        <f>COUNTIFS([1]統計用!A:A,A62,[1]統計用!B:B,"陶芸")</f>
        <v>52</v>
      </c>
      <c r="C62" s="2">
        <v>13</v>
      </c>
      <c r="D62" s="11">
        <f>AVERAGEIFS([1]統計用!E:E,[1]統計用!A:A,A62,[1]統計用!B:B,"*陶芸*")</f>
        <v>59.882352941176471</v>
      </c>
      <c r="E62" s="2">
        <f>COUNTIFS([1]統計用!A:A,A62,[1]統計用!B:B,"*陶芸*",[1]統計用!E:E,"&lt;40")</f>
        <v>7</v>
      </c>
      <c r="F62" s="2">
        <f>COUNTIFS([1]統計用!A:A,A62,[1]統計用!B:B,"*陶芸*",[1]統計用!E:E,"&lt;20")</f>
        <v>0</v>
      </c>
      <c r="G62" s="2">
        <f>COUNTIFS([1]統計用!A:A,A62,[1]統計用!B:B,"*陶芸*",[1]統計用!E:E,"&gt;=20",[1]統計用!E:E,"&lt;30")</f>
        <v>2</v>
      </c>
      <c r="H62" s="2">
        <f>COUNTIFS([1]統計用!A:A,A62,[1]統計用!B:B,"*陶芸*",[1]統計用!E:E,"&gt;=30",[1]統計用!E:E,"&lt;40")</f>
        <v>5</v>
      </c>
      <c r="I62" s="2">
        <f>COUNTIFS([1]統計用!A:A,A62,[1]統計用!B:B,"*陶芸*",[1]統計用!E:E,"&gt;=40",[1]統計用!E:E,"&lt;50")</f>
        <v>1</v>
      </c>
      <c r="J62" s="2">
        <f>COUNTIFS([1]統計用!A:A,A62,[1]統計用!B:B,"*陶芸*",[1]統計用!E:E,"&gt;=50",[1]統計用!E:E,"&lt;60")</f>
        <v>16</v>
      </c>
      <c r="K62" s="2">
        <f>COUNTIFS([1]統計用!A:A,A62,[1]統計用!B:B,"*陶芸*",[1]統計用!E:E,"&gt;=60",[1]統計用!E:E,"&lt;70")</f>
        <v>16</v>
      </c>
      <c r="L62" s="2">
        <f>COUNTIFS([1]統計用!A:A,A62,[1]統計用!B:B,"*陶芸*",[1]統計用!E:E,"&gt;=70",[1]統計用!E:E,"&lt;80")</f>
        <v>7</v>
      </c>
      <c r="M62" s="2">
        <f>COUNTIFS([1]統計用!A:A,A62,[1]統計用!B:B,"*陶芸*",[1]統計用!E:E,"&gt;=80")</f>
        <v>4</v>
      </c>
      <c r="N62" s="2">
        <f t="shared" ref="N62:N79" si="9">L62+M62</f>
        <v>11</v>
      </c>
      <c r="O62" s="17">
        <f t="shared" ref="O62:O79" si="10">N62/B62</f>
        <v>0.21153846153846154</v>
      </c>
      <c r="P62" s="2">
        <f>COUNTIFS([1]統計用!A:A,A62,[1]統計用!B:B,"*陶芸*",[1]統計用!D:D,"*岸和田*")</f>
        <v>13</v>
      </c>
      <c r="Q62" s="17">
        <f t="shared" ref="Q62:Q79" si="11">P62/B62</f>
        <v>0.25</v>
      </c>
    </row>
    <row r="63" spans="1:17" hidden="1">
      <c r="A63" s="2" t="s">
        <v>10</v>
      </c>
      <c r="B63" s="2">
        <f>COUNTIFS([1]統計用!A:A,A63,[1]統計用!B:B,"陶芸")</f>
        <v>56</v>
      </c>
      <c r="C63" s="2">
        <v>10</v>
      </c>
      <c r="D63" s="11">
        <f>AVERAGEIFS([1]統計用!E:E,[1]統計用!A:A,A63,[1]統計用!B:B,"*陶芸*")</f>
        <v>61.714285714285715</v>
      </c>
      <c r="E63" s="2">
        <f>COUNTIFS([1]統計用!A:A,A63,[1]統計用!B:B,"*陶芸*",[1]統計用!E:E,"&lt;40")</f>
        <v>6</v>
      </c>
      <c r="F63" s="2">
        <f>COUNTIFS([1]統計用!A:A,A63,[1]統計用!B:B,"*陶芸*",[1]統計用!E:E,"&lt;20")</f>
        <v>0</v>
      </c>
      <c r="G63" s="2">
        <f>COUNTIFS([1]統計用!A:A,A63,[1]統計用!B:B,"*陶芸*",[1]統計用!E:E,"&gt;=20",[1]統計用!E:E,"&lt;30")</f>
        <v>2</v>
      </c>
      <c r="H63" s="2">
        <f>COUNTIFS([1]統計用!A:A,A63,[1]統計用!B:B,"*陶芸*",[1]統計用!E:E,"&gt;=30",[1]統計用!E:E,"&lt;40")</f>
        <v>4</v>
      </c>
      <c r="I63" s="2">
        <f>COUNTIFS([1]統計用!A:A,A63,[1]統計用!B:B,"*陶芸*",[1]統計用!E:E,"&gt;=40",[1]統計用!E:E,"&lt;50")</f>
        <v>2</v>
      </c>
      <c r="J63" s="2">
        <f>COUNTIFS([1]統計用!A:A,A63,[1]統計用!B:B,"*陶芸*",[1]統計用!E:E,"&gt;=50",[1]統計用!E:E,"&lt;60")</f>
        <v>9</v>
      </c>
      <c r="K63" s="2">
        <f>COUNTIFS([1]統計用!A:A,A63,[1]統計用!B:B,"*陶芸*",[1]統計用!E:E,"&gt;=60",[1]統計用!E:E,"&lt;70")</f>
        <v>25</v>
      </c>
      <c r="L63" s="2">
        <f>COUNTIFS([1]統計用!A:A,A63,[1]統計用!B:B,"*陶芸*",[1]統計用!E:E,"&gt;=70",[1]統計用!E:E,"&lt;80")</f>
        <v>11</v>
      </c>
      <c r="M63" s="2">
        <f>COUNTIFS([1]統計用!A:A,A63,[1]統計用!B:B,"*陶芸*",[1]統計用!E:E,"&gt;=80")</f>
        <v>3</v>
      </c>
      <c r="N63" s="2">
        <f t="shared" si="9"/>
        <v>14</v>
      </c>
      <c r="O63" s="17">
        <f t="shared" si="10"/>
        <v>0.25</v>
      </c>
      <c r="P63" s="2">
        <f>COUNTIFS([1]統計用!A:A,A63,[1]統計用!B:B,"*陶芸*",[1]統計用!D:D,"*岸和田*")</f>
        <v>9</v>
      </c>
      <c r="Q63" s="17">
        <f t="shared" si="11"/>
        <v>0.16071428571428573</v>
      </c>
    </row>
    <row r="64" spans="1:17" hidden="1">
      <c r="A64" s="2" t="s">
        <v>12</v>
      </c>
      <c r="B64" s="2">
        <f>COUNTIFS([1]統計用!A:A,A64,[1]統計用!B:B,"陶芸")</f>
        <v>59</v>
      </c>
      <c r="C64" s="2">
        <v>14</v>
      </c>
      <c r="D64" s="11">
        <f>AVERAGEIFS([1]統計用!E:E,[1]統計用!A:A,A64,[1]統計用!B:B,"*陶芸*")</f>
        <v>59.559322033898304</v>
      </c>
      <c r="E64" s="2">
        <f>COUNTIFS([1]統計用!A:A,A64,[1]統計用!B:B,"*陶芸*",[1]統計用!E:E,"&lt;40")</f>
        <v>9</v>
      </c>
      <c r="F64" s="2">
        <f>COUNTIFS([1]統計用!A:A,A64,[1]統計用!B:B,"*陶芸*",[1]統計用!E:E,"&lt;20")</f>
        <v>0</v>
      </c>
      <c r="G64" s="2">
        <f>COUNTIFS([1]統計用!A:A,A64,[1]統計用!B:B,"*陶芸*",[1]統計用!E:E,"&gt;=20",[1]統計用!E:E,"&lt;30")</f>
        <v>0</v>
      </c>
      <c r="H64" s="2">
        <f>COUNTIFS([1]統計用!A:A,A64,[1]統計用!B:B,"*陶芸*",[1]統計用!E:E,"&gt;=30",[1]統計用!E:E,"&lt;40")</f>
        <v>9</v>
      </c>
      <c r="I64" s="2">
        <f>COUNTIFS([1]統計用!A:A,A64,[1]統計用!B:B,"*陶芸*",[1]統計用!E:E,"&gt;=40",[1]統計用!E:E,"&lt;50")</f>
        <v>3</v>
      </c>
      <c r="J64" s="2">
        <f>COUNTIFS([1]統計用!A:A,A64,[1]統計用!B:B,"*陶芸*",[1]統計用!E:E,"&gt;=50",[1]統計用!E:E,"&lt;60")</f>
        <v>8</v>
      </c>
      <c r="K64" s="2">
        <f>COUNTIFS([1]統計用!A:A,A64,[1]統計用!B:B,"*陶芸*",[1]統計用!E:E,"&gt;=60",[1]統計用!E:E,"&lt;70")</f>
        <v>27</v>
      </c>
      <c r="L64" s="2">
        <f>COUNTIFS([1]統計用!A:A,A64,[1]統計用!B:B,"*陶芸*",[1]統計用!E:E,"&gt;=70",[1]統計用!E:E,"&lt;80")</f>
        <v>11</v>
      </c>
      <c r="M64" s="2">
        <f>COUNTIFS([1]統計用!A:A,A64,[1]統計用!B:B,"*陶芸*",[1]統計用!E:E,"&gt;=80")</f>
        <v>1</v>
      </c>
      <c r="N64" s="2">
        <f t="shared" si="9"/>
        <v>12</v>
      </c>
      <c r="O64" s="17">
        <f t="shared" si="10"/>
        <v>0.20338983050847459</v>
      </c>
      <c r="P64" s="2">
        <f>COUNTIFS([1]統計用!A:A,A64,[1]統計用!B:B,"*陶芸*",[1]統計用!D:D,"*岸和田*")</f>
        <v>17</v>
      </c>
      <c r="Q64" s="17">
        <f t="shared" si="11"/>
        <v>0.28813559322033899</v>
      </c>
    </row>
    <row r="65" spans="1:17" hidden="1">
      <c r="A65" s="2" t="s">
        <v>8</v>
      </c>
      <c r="B65" s="2">
        <f>COUNTIFS([1]統計用!A:A,A65,[1]統計用!B:B,"陶芸")</f>
        <v>46</v>
      </c>
      <c r="C65" s="2">
        <v>9</v>
      </c>
      <c r="D65" s="11">
        <f>AVERAGEIFS([1]統計用!E:E,[1]統計用!A:A,A65,[1]統計用!B:B,"*陶芸*")</f>
        <v>62.260869565217391</v>
      </c>
      <c r="E65" s="2">
        <f>COUNTIFS([1]統計用!A:A,A65,[1]統計用!B:B,"*陶芸*",[1]統計用!E:E,"&lt;40")</f>
        <v>2</v>
      </c>
      <c r="F65" s="2">
        <f>COUNTIFS([1]統計用!A:A,A65,[1]統計用!B:B,"*陶芸*",[1]統計用!E:E,"&lt;20")</f>
        <v>0</v>
      </c>
      <c r="G65" s="2">
        <f>COUNTIFS([1]統計用!A:A,A65,[1]統計用!B:B,"*陶芸*",[1]統計用!E:E,"&gt;=20",[1]統計用!E:E,"&lt;30")</f>
        <v>0</v>
      </c>
      <c r="H65" s="2">
        <f>COUNTIFS([1]統計用!A:A,A65,[1]統計用!B:B,"*陶芸*",[1]統計用!E:E,"&gt;=30",[1]統計用!E:E,"&lt;40")</f>
        <v>2</v>
      </c>
      <c r="I65" s="2">
        <f>COUNTIFS([1]統計用!A:A,A65,[1]統計用!B:B,"*陶芸*",[1]統計用!E:E,"&gt;=40",[1]統計用!E:E,"&lt;50")</f>
        <v>4</v>
      </c>
      <c r="J65" s="2">
        <f>COUNTIFS([1]統計用!A:A,A65,[1]統計用!B:B,"*陶芸*",[1]統計用!E:E,"&gt;=50",[1]統計用!E:E,"&lt;60")</f>
        <v>5</v>
      </c>
      <c r="K65" s="2">
        <f>COUNTIFS([1]統計用!A:A,A65,[1]統計用!B:B,"*陶芸*",[1]統計用!E:E,"&gt;=60",[1]統計用!E:E,"&lt;70")</f>
        <v>23</v>
      </c>
      <c r="L65" s="2">
        <f>COUNTIFS([1]統計用!A:A,A65,[1]統計用!B:B,"*陶芸*",[1]統計用!E:E,"&gt;=70",[1]統計用!E:E,"&lt;80")</f>
        <v>11</v>
      </c>
      <c r="M65" s="2">
        <f>COUNTIFS([1]統計用!A:A,A65,[1]統計用!B:B,"*陶芸*",[1]統計用!E:E,"&gt;=80")</f>
        <v>1</v>
      </c>
      <c r="N65" s="2">
        <f t="shared" si="9"/>
        <v>12</v>
      </c>
      <c r="O65" s="17">
        <f t="shared" si="10"/>
        <v>0.2608695652173913</v>
      </c>
      <c r="P65" s="2">
        <f>COUNTIFS([1]統計用!A:A,A65,[1]統計用!B:B,"*陶芸*",[1]統計用!D:D,"*岸和田*")</f>
        <v>12</v>
      </c>
      <c r="Q65" s="17">
        <f t="shared" si="11"/>
        <v>0.2608695652173913</v>
      </c>
    </row>
    <row r="66" spans="1:17" hidden="1">
      <c r="A66" s="2" t="s">
        <v>14</v>
      </c>
      <c r="B66" s="2">
        <f>COUNTIFS([1]統計用!A:A,A66,[1]統計用!B:B,"陶芸")</f>
        <v>43</v>
      </c>
      <c r="C66" s="2">
        <v>5</v>
      </c>
      <c r="D66" s="11">
        <f>AVERAGEIFS([1]統計用!E:E,[1]統計用!A:A,A66,[1]統計用!B:B,"*陶芸*")</f>
        <v>63.953488372093027</v>
      </c>
      <c r="E66" s="2">
        <f>COUNTIFS([1]統計用!A:A,A66,[1]統計用!B:B,"*陶芸*",[1]統計用!E:E,"&lt;40")</f>
        <v>2</v>
      </c>
      <c r="F66" s="2">
        <f>COUNTIFS([1]統計用!A:A,A66,[1]統計用!B:B,"*陶芸*",[1]統計用!E:E,"&lt;20")</f>
        <v>0</v>
      </c>
      <c r="G66" s="2">
        <f>COUNTIFS([1]統計用!A:A,A66,[1]統計用!B:B,"*陶芸*",[1]統計用!E:E,"&gt;=20",[1]統計用!E:E,"&lt;30")</f>
        <v>0</v>
      </c>
      <c r="H66" s="2">
        <f>COUNTIFS([1]統計用!A:A,A66,[1]統計用!B:B,"*陶芸*",[1]統計用!E:E,"&gt;=30",[1]統計用!E:E,"&lt;40")</f>
        <v>2</v>
      </c>
      <c r="I66" s="2">
        <f>COUNTIFS([1]統計用!A:A,A66,[1]統計用!B:B,"*陶芸*",[1]統計用!E:E,"&gt;=40",[1]統計用!E:E,"&lt;50")</f>
        <v>3</v>
      </c>
      <c r="J66" s="2">
        <f>COUNTIFS([1]統計用!A:A,A66,[1]統計用!B:B,"*陶芸*",[1]統計用!E:E,"&gt;=50",[1]統計用!E:E,"&lt;60")</f>
        <v>2</v>
      </c>
      <c r="K66" s="2">
        <f>COUNTIFS([1]統計用!A:A,A66,[1]統計用!B:B,"*陶芸*",[1]統計用!E:E,"&gt;=60",[1]統計用!E:E,"&lt;70")</f>
        <v>24</v>
      </c>
      <c r="L66" s="2">
        <f>COUNTIFS([1]統計用!A:A,A66,[1]統計用!B:B,"*陶芸*",[1]統計用!E:E,"&gt;=70",[1]統計用!E:E,"&lt;80")</f>
        <v>11</v>
      </c>
      <c r="M66" s="2">
        <f>COUNTIFS([1]統計用!A:A,A66,[1]統計用!B:B,"*陶芸*",[1]統計用!E:E,"&gt;=80")</f>
        <v>1</v>
      </c>
      <c r="N66" s="2">
        <f t="shared" si="9"/>
        <v>12</v>
      </c>
      <c r="O66" s="17">
        <f t="shared" si="10"/>
        <v>0.27906976744186046</v>
      </c>
      <c r="P66" s="2">
        <f>COUNTIFS([1]統計用!A:A,A66,[1]統計用!B:B,"*陶芸*",[1]統計用!D:D,"*岸和田*")</f>
        <v>13</v>
      </c>
      <c r="Q66" s="17">
        <f t="shared" si="11"/>
        <v>0.30232558139534882</v>
      </c>
    </row>
    <row r="67" spans="1:17" hidden="1">
      <c r="A67" s="2" t="s">
        <v>2</v>
      </c>
      <c r="B67" s="2">
        <f>COUNTIFS([1]統計用!A:A,A67,[1]統計用!B:B,"陶芸")</f>
        <v>46</v>
      </c>
      <c r="C67" s="2">
        <v>7</v>
      </c>
      <c r="D67" s="11">
        <f>AVERAGEIFS([1]統計用!E:E,[1]統計用!A:A,A67,[1]統計用!B:B,"*陶芸*")</f>
        <v>64.478260869565219</v>
      </c>
      <c r="E67" s="2">
        <f>COUNTIFS([1]統計用!A:A,A67,[1]統計用!B:B,"*陶芸*",[1]統計用!E:E,"&lt;40")</f>
        <v>3</v>
      </c>
      <c r="F67" s="2">
        <f>COUNTIFS([1]統計用!A:A,A67,[1]統計用!B:B,"*陶芸*",[1]統計用!E:E,"&lt;20")</f>
        <v>0</v>
      </c>
      <c r="G67" s="2">
        <f>COUNTIFS([1]統計用!A:A,A67,[1]統計用!B:B,"*陶芸*",[1]統計用!E:E,"&gt;=20",[1]統計用!E:E,"&lt;30")</f>
        <v>0</v>
      </c>
      <c r="H67" s="2">
        <f>COUNTIFS([1]統計用!A:A,A67,[1]統計用!B:B,"*陶芸*",[1]統計用!E:E,"&gt;=30",[1]統計用!E:E,"&lt;40")</f>
        <v>3</v>
      </c>
      <c r="I67" s="2">
        <f>COUNTIFS([1]統計用!A:A,A67,[1]統計用!B:B,"*陶芸*",[1]統計用!E:E,"&gt;=40",[1]統計用!E:E,"&lt;50")</f>
        <v>1</v>
      </c>
      <c r="J67" s="2">
        <f>COUNTIFS([1]統計用!A:A,A67,[1]統計用!B:B,"*陶芸*",[1]統計用!E:E,"&gt;=50",[1]統計用!E:E,"&lt;60")</f>
        <v>5</v>
      </c>
      <c r="K67" s="2">
        <f>COUNTIFS([1]統計用!A:A,A67,[1]統計用!B:B,"*陶芸*",[1]統計用!E:E,"&gt;=60",[1]統計用!E:E,"&lt;70")</f>
        <v>24</v>
      </c>
      <c r="L67" s="2">
        <f>COUNTIFS([1]統計用!A:A,A67,[1]統計用!B:B,"*陶芸*",[1]統計用!E:E,"&gt;=70",[1]統計用!E:E,"&lt;80")</f>
        <v>12</v>
      </c>
      <c r="M67" s="2">
        <f>COUNTIFS([1]統計用!A:A,A67,[1]統計用!B:B,"*陶芸*",[1]統計用!E:E,"&gt;=80")</f>
        <v>1</v>
      </c>
      <c r="N67" s="2">
        <f t="shared" si="9"/>
        <v>13</v>
      </c>
      <c r="O67" s="17">
        <f t="shared" si="10"/>
        <v>0.28260869565217389</v>
      </c>
      <c r="P67" s="2">
        <f>COUNTIFS([1]統計用!A:A,A67,[1]統計用!B:B,"*陶芸*",[1]統計用!D:D,"*岸和田*")</f>
        <v>13</v>
      </c>
      <c r="Q67" s="17">
        <f t="shared" si="11"/>
        <v>0.28260869565217389</v>
      </c>
    </row>
    <row r="68" spans="1:17" hidden="1">
      <c r="A68" s="2" t="s">
        <v>1</v>
      </c>
      <c r="B68" s="2">
        <f>COUNTIFS([1]統計用!A:A,A68,[1]統計用!B:B,"陶芸")</f>
        <v>45</v>
      </c>
      <c r="C68" s="2">
        <v>7</v>
      </c>
      <c r="D68" s="11">
        <f>AVERAGEIFS([1]統計用!E:E,[1]統計用!A:A,A68,[1]統計用!B:B,"*陶芸*")</f>
        <v>65.511111111111106</v>
      </c>
      <c r="E68" s="2">
        <f>COUNTIFS([1]統計用!A:A,A68,[1]統計用!B:B,"*陶芸*",[1]統計用!E:E,"&lt;40")</f>
        <v>1</v>
      </c>
      <c r="F68" s="2">
        <f>COUNTIFS([1]統計用!A:A,A68,[1]統計用!B:B,"*陶芸*",[1]統計用!E:E,"&lt;20")</f>
        <v>0</v>
      </c>
      <c r="G68" s="2">
        <f>COUNTIFS([1]統計用!A:A,A68,[1]統計用!B:B,"*陶芸*",[1]統計用!E:E,"&gt;=20",[1]統計用!E:E,"&lt;30")</f>
        <v>0</v>
      </c>
      <c r="H68" s="2">
        <f>COUNTIFS([1]統計用!A:A,A68,[1]統計用!B:B,"*陶芸*",[1]統計用!E:E,"&gt;=30",[1]統計用!E:E,"&lt;40")</f>
        <v>1</v>
      </c>
      <c r="I68" s="2">
        <f>COUNTIFS([1]統計用!A:A,A68,[1]統計用!B:B,"*陶芸*",[1]統計用!E:E,"&gt;=40",[1]統計用!E:E,"&lt;50")</f>
        <v>2</v>
      </c>
      <c r="J68" s="2">
        <f>COUNTIFS([1]統計用!A:A,A68,[1]統計用!B:B,"*陶芸*",[1]統計用!E:E,"&gt;=50",[1]統計用!E:E,"&lt;60")</f>
        <v>5</v>
      </c>
      <c r="K68" s="2">
        <f>COUNTIFS([1]統計用!A:A,A68,[1]統計用!B:B,"*陶芸*",[1]統計用!E:E,"&gt;=60",[1]統計用!E:E,"&lt;70")</f>
        <v>23</v>
      </c>
      <c r="L68" s="2">
        <f>COUNTIFS([1]統計用!A:A,A68,[1]統計用!B:B,"*陶芸*",[1]統計用!E:E,"&gt;=70",[1]統計用!E:E,"&lt;80")</f>
        <v>13</v>
      </c>
      <c r="M68" s="2">
        <f>COUNTIFS([1]統計用!A:A,A68,[1]統計用!B:B,"*陶芸*",[1]統計用!E:E,"&gt;=80")</f>
        <v>1</v>
      </c>
      <c r="N68" s="2">
        <f t="shared" si="9"/>
        <v>14</v>
      </c>
      <c r="O68" s="17">
        <f t="shared" si="10"/>
        <v>0.31111111111111112</v>
      </c>
      <c r="P68" s="2">
        <f>COUNTIFS([1]統計用!A:A,A68,[1]統計用!B:B,"*陶芸*",[1]統計用!D:D,"*岸和田*")</f>
        <v>12</v>
      </c>
      <c r="Q68" s="17">
        <f t="shared" si="11"/>
        <v>0.26666666666666666</v>
      </c>
    </row>
    <row r="69" spans="1:17" hidden="1">
      <c r="A69" s="2" t="s">
        <v>15</v>
      </c>
      <c r="B69" s="2">
        <f>COUNTIFS([1]統計用!A:A,A69,[1]統計用!B:B,"陶芸")</f>
        <v>32</v>
      </c>
      <c r="C69" s="2">
        <v>3</v>
      </c>
      <c r="D69" s="11">
        <f>AVERAGEIFS([1]統計用!E:E,[1]統計用!A:A,A69,[1]統計用!B:B,"*陶芸*")</f>
        <v>67.78125</v>
      </c>
      <c r="E69" s="2">
        <f>COUNTIFS([1]統計用!A:A,A69,[1]統計用!B:B,"*陶芸*",[1]統計用!E:E,"&lt;40")</f>
        <v>1</v>
      </c>
      <c r="F69" s="2">
        <f>COUNTIFS([1]統計用!A:A,A69,[1]統計用!B:B,"*陶芸*",[1]統計用!E:E,"&lt;20")</f>
        <v>0</v>
      </c>
      <c r="G69" s="2">
        <f>COUNTIFS([1]統計用!A:A,A69,[1]統計用!B:B,"*陶芸*",[1]統計用!E:E,"&gt;=20",[1]統計用!E:E,"&lt;30")</f>
        <v>0</v>
      </c>
      <c r="H69" s="2">
        <f>COUNTIFS([1]統計用!A:A,A69,[1]統計用!B:B,"*陶芸*",[1]統計用!E:E,"&gt;=30",[1]統計用!E:E,"&lt;40")</f>
        <v>1</v>
      </c>
      <c r="I69" s="2">
        <f>COUNTIFS([1]統計用!A:A,A69,[1]統計用!B:B,"*陶芸*",[1]統計用!E:E,"&gt;=40",[1]統計用!E:E,"&lt;50")</f>
        <v>1</v>
      </c>
      <c r="J69" s="2">
        <f>COUNTIFS([1]統計用!A:A,A69,[1]統計用!B:B,"*陶芸*",[1]統計用!E:E,"&gt;=50",[1]統計用!E:E,"&lt;60")</f>
        <v>0</v>
      </c>
      <c r="K69" s="2">
        <f>COUNTIFS([1]統計用!A:A,A69,[1]統計用!B:B,"*陶芸*",[1]統計用!E:E,"&gt;=60",[1]統計用!E:E,"&lt;70")</f>
        <v>15</v>
      </c>
      <c r="L69" s="2">
        <f>COUNTIFS([1]統計用!A:A,A69,[1]統計用!B:B,"*陶芸*",[1]統計用!E:E,"&gt;=70",[1]統計用!E:E,"&lt;80")</f>
        <v>15</v>
      </c>
      <c r="M69" s="2">
        <f>COUNTIFS([1]統計用!A:A,A69,[1]統計用!B:B,"*陶芸*",[1]統計用!E:E,"&gt;=80")</f>
        <v>0</v>
      </c>
      <c r="N69" s="2">
        <f t="shared" si="9"/>
        <v>15</v>
      </c>
      <c r="O69" s="17">
        <f t="shared" si="10"/>
        <v>0.46875</v>
      </c>
      <c r="P69" s="2">
        <f>COUNTIFS([1]統計用!A:A,A69,[1]統計用!B:B,"*陶芸*",[1]統計用!D:D,"*岸和田*")</f>
        <v>9</v>
      </c>
      <c r="Q69" s="17">
        <f t="shared" si="11"/>
        <v>0.28125</v>
      </c>
    </row>
    <row r="70" spans="1:17" hidden="1">
      <c r="A70" s="2" t="s">
        <v>16</v>
      </c>
      <c r="B70" s="2">
        <f>COUNTIFS([1]統計用!A:A,A70,[1]統計用!B:B,"陶芸")</f>
        <v>35</v>
      </c>
      <c r="C70" s="2">
        <v>6</v>
      </c>
      <c r="D70" s="11">
        <f>AVERAGEIFS([1]統計用!E:E,[1]統計用!A:A,A70,[1]統計用!B:B,"*陶芸*")</f>
        <v>68.857142857142861</v>
      </c>
      <c r="E70" s="2">
        <f>COUNTIFS([1]統計用!A:A,A70,[1]統計用!B:B,"*陶芸*",[1]統計用!E:E,"&lt;40")</f>
        <v>0</v>
      </c>
      <c r="F70" s="2">
        <f>COUNTIFS([1]統計用!A:A,A70,[1]統計用!B:B,"*陶芸*",[1]統計用!E:E,"&lt;20")</f>
        <v>0</v>
      </c>
      <c r="G70" s="2">
        <f>COUNTIFS([1]統計用!A:A,A70,[1]統計用!B:B,"*陶芸*",[1]統計用!E:E,"&gt;=20",[1]統計用!E:E,"&lt;30")</f>
        <v>0</v>
      </c>
      <c r="H70" s="2">
        <f>COUNTIFS([1]統計用!A:A,A70,[1]統計用!B:B,"*陶芸*",[1]統計用!E:E,"&gt;=30",[1]統計用!E:E,"&lt;40")</f>
        <v>0</v>
      </c>
      <c r="I70" s="2">
        <f>COUNTIFS([1]統計用!A:A,A70,[1]統計用!B:B,"*陶芸*",[1]統計用!E:E,"&gt;=40",[1]統計用!E:E,"&lt;50")</f>
        <v>1</v>
      </c>
      <c r="J70" s="2">
        <f>COUNTIFS([1]統計用!A:A,A70,[1]統計用!B:B,"*陶芸*",[1]統計用!E:E,"&gt;=50",[1]統計用!E:E,"&lt;60")</f>
        <v>2</v>
      </c>
      <c r="K70" s="2">
        <f>COUNTIFS([1]統計用!A:A,A70,[1]統計用!B:B,"*陶芸*",[1]統計用!E:E,"&gt;=60",[1]統計用!E:E,"&lt;70")</f>
        <v>16</v>
      </c>
      <c r="L70" s="2">
        <f>COUNTIFS([1]統計用!A:A,A70,[1]統計用!B:B,"*陶芸*",[1]統計用!E:E,"&gt;=70",[1]統計用!E:E,"&lt;80")</f>
        <v>15</v>
      </c>
      <c r="M70" s="2">
        <f>COUNTIFS([1]統計用!A:A,A70,[1]統計用!B:B,"*陶芸*",[1]統計用!E:E,"&gt;=80")</f>
        <v>1</v>
      </c>
      <c r="N70" s="2">
        <f t="shared" si="9"/>
        <v>16</v>
      </c>
      <c r="O70" s="17">
        <f t="shared" si="10"/>
        <v>0.45714285714285713</v>
      </c>
      <c r="P70" s="2">
        <f>COUNTIFS([1]統計用!A:A,A70,[1]統計用!B:B,"*陶芸*",[1]統計用!D:D,"*岸和田*")</f>
        <v>8</v>
      </c>
      <c r="Q70" s="17">
        <f t="shared" si="11"/>
        <v>0.22857142857142856</v>
      </c>
    </row>
    <row r="71" spans="1:17" hidden="1">
      <c r="A71" s="2" t="s">
        <v>9</v>
      </c>
      <c r="B71" s="2">
        <f>COUNTIFS([1]統計用!A:A,A71,[1]統計用!B:B,"陶芸")</f>
        <v>32</v>
      </c>
      <c r="C71" s="2">
        <v>4</v>
      </c>
      <c r="D71" s="11">
        <f>AVERAGEIFS([1]統計用!E:E,[1]統計用!A:A,A71,[1]統計用!B:B,"*陶芸*")</f>
        <v>68.875</v>
      </c>
      <c r="E71" s="2">
        <f>COUNTIFS([1]統計用!A:A,A71,[1]統計用!B:B,"*陶芸*",[1]統計用!E:E,"&lt;40")</f>
        <v>0</v>
      </c>
      <c r="F71" s="2">
        <f>COUNTIFS([1]統計用!A:A,A71,[1]統計用!B:B,"*陶芸*",[1]統計用!E:E,"&lt;20")</f>
        <v>0</v>
      </c>
      <c r="G71" s="2">
        <f>COUNTIFS([1]統計用!A:A,A71,[1]統計用!B:B,"*陶芸*",[1]統計用!E:E,"&gt;=20",[1]統計用!E:E,"&lt;30")</f>
        <v>0</v>
      </c>
      <c r="H71" s="2">
        <f>COUNTIFS([1]統計用!A:A,A71,[1]統計用!B:B,"*陶芸*",[1]統計用!E:E,"&gt;=30",[1]統計用!E:E,"&lt;40")</f>
        <v>0</v>
      </c>
      <c r="I71" s="2">
        <f>COUNTIFS([1]統計用!A:A,A71,[1]統計用!B:B,"*陶芸*",[1]統計用!E:E,"&gt;=40",[1]統計用!E:E,"&lt;50")</f>
        <v>1</v>
      </c>
      <c r="J71" s="2">
        <f>COUNTIFS([1]統計用!A:A,A71,[1]統計用!B:B,"*陶芸*",[1]統計用!E:E,"&gt;=50",[1]統計用!E:E,"&lt;60")</f>
        <v>2</v>
      </c>
      <c r="K71" s="2">
        <f>COUNTIFS([1]統計用!A:A,A71,[1]統計用!B:B,"*陶芸*",[1]統計用!E:E,"&gt;=60",[1]統計用!E:E,"&lt;70")</f>
        <v>14</v>
      </c>
      <c r="L71" s="2">
        <f>COUNTIFS([1]統計用!A:A,A71,[1]統計用!B:B,"*陶芸*",[1]統計用!E:E,"&gt;=70",[1]統計用!E:E,"&lt;80")</f>
        <v>12</v>
      </c>
      <c r="M71" s="2">
        <f>COUNTIFS([1]統計用!A:A,A71,[1]統計用!B:B,"*陶芸*",[1]統計用!E:E,"&gt;=80")</f>
        <v>3</v>
      </c>
      <c r="N71" s="2">
        <f t="shared" si="9"/>
        <v>15</v>
      </c>
      <c r="O71" s="17">
        <f t="shared" si="10"/>
        <v>0.46875</v>
      </c>
      <c r="P71" s="2">
        <f>COUNTIFS([1]統計用!A:A,A71,[1]統計用!B:B,"*陶芸*",[1]統計用!D:D,"*岸和田*")</f>
        <v>6</v>
      </c>
      <c r="Q71" s="17">
        <f t="shared" si="11"/>
        <v>0.1875</v>
      </c>
    </row>
    <row r="72" spans="1:17" hidden="1">
      <c r="A72" s="2" t="s">
        <v>18</v>
      </c>
      <c r="B72" s="2">
        <f>COUNTIFS([1]統計用!A:A,A72,[1]統計用!B:B,"陶芸")</f>
        <v>33</v>
      </c>
      <c r="C72" s="2">
        <v>11</v>
      </c>
      <c r="D72" s="11">
        <f>AVERAGEIFS([1]統計用!E:E,[1]統計用!A:A,A72,[1]統計用!B:B,"*陶芸*")</f>
        <v>67.787878787878782</v>
      </c>
      <c r="E72" s="2">
        <f>COUNTIFS([1]統計用!A:A,A72,[1]統計用!B:B,"*陶芸*",[1]統計用!E:E,"&lt;40")</f>
        <v>1</v>
      </c>
      <c r="F72" s="2">
        <f>COUNTIFS([1]統計用!A:A,A72,[1]統計用!B:B,"*陶芸*",[1]統計用!E:E,"&lt;20")</f>
        <v>0</v>
      </c>
      <c r="G72" s="2">
        <f>COUNTIFS([1]統計用!A:A,A72,[1]統計用!B:B,"*陶芸*",[1]統計用!E:E,"&gt;=20",[1]統計用!E:E,"&lt;30")</f>
        <v>1</v>
      </c>
      <c r="H72" s="2">
        <f>COUNTIFS([1]統計用!A:A,A72,[1]統計用!B:B,"*陶芸*",[1]統計用!E:E,"&gt;=30",[1]統計用!E:E,"&lt;40")</f>
        <v>0</v>
      </c>
      <c r="I72" s="2">
        <f>COUNTIFS([1]統計用!A:A,A72,[1]統計用!B:B,"*陶芸*",[1]統計用!E:E,"&gt;=40",[1]統計用!E:E,"&lt;50")</f>
        <v>2</v>
      </c>
      <c r="J72" s="2">
        <f>COUNTIFS([1]統計用!A:A,A72,[1]統計用!B:B,"*陶芸*",[1]統計用!E:E,"&gt;=50",[1]統計用!E:E,"&lt;60")</f>
        <v>2</v>
      </c>
      <c r="K72" s="2">
        <f>COUNTIFS([1]統計用!A:A,A72,[1]統計用!B:B,"*陶芸*",[1]統計用!E:E,"&gt;=60",[1]統計用!E:E,"&lt;70")</f>
        <v>11</v>
      </c>
      <c r="L72" s="2">
        <f>COUNTIFS([1]統計用!A:A,A72,[1]統計用!B:B,"*陶芸*",[1]統計用!E:E,"&gt;=70",[1]統計用!E:E,"&lt;80")</f>
        <v>13</v>
      </c>
      <c r="M72" s="2">
        <f>COUNTIFS([1]統計用!A:A,A72,[1]統計用!B:B,"*陶芸*",[1]統計用!E:E,"&gt;=80")</f>
        <v>4</v>
      </c>
      <c r="N72" s="2">
        <f t="shared" si="9"/>
        <v>17</v>
      </c>
      <c r="O72" s="17">
        <f t="shared" si="10"/>
        <v>0.51515151515151514</v>
      </c>
      <c r="P72" s="2">
        <f>COUNTIFS([1]統計用!A:A,A72,[1]統計用!B:B,"*陶芸*",[1]統計用!D:D,"*岸和田*")</f>
        <v>9</v>
      </c>
      <c r="Q72" s="17">
        <f t="shared" si="11"/>
        <v>0.27272727272727271</v>
      </c>
    </row>
    <row r="73" spans="1:17" hidden="1">
      <c r="A73" s="2" t="s">
        <v>20</v>
      </c>
      <c r="B73" s="2">
        <f>COUNTIFS([1]統計用!A:A,A73,[1]統計用!B:B,"陶芸")</f>
        <v>22</v>
      </c>
      <c r="C73" s="2">
        <v>2</v>
      </c>
      <c r="D73" s="11">
        <f>AVERAGEIFS([1]統計用!E:E,[1]統計用!A:A,A73,[1]統計用!B:B,"*陶芸*")</f>
        <v>67.36363636363636</v>
      </c>
      <c r="E73" s="2">
        <f>COUNTIFS([1]統計用!A:A,A73,[1]統計用!B:B,"*陶芸*",[1]統計用!E:E,"&lt;40")</f>
        <v>0</v>
      </c>
      <c r="F73" s="2">
        <f>COUNTIFS([1]統計用!A:A,A73,[1]統計用!B:B,"*陶芸*",[1]統計用!E:E,"&lt;20")</f>
        <v>0</v>
      </c>
      <c r="G73" s="2">
        <f>COUNTIFS([1]統計用!A:A,A73,[1]統計用!B:B,"*陶芸*",[1]統計用!E:E,"&gt;=20",[1]統計用!E:E,"&lt;30")</f>
        <v>0</v>
      </c>
      <c r="H73" s="2">
        <f>COUNTIFS([1]統計用!A:A,A73,[1]統計用!B:B,"*陶芸*",[1]統計用!E:E,"&gt;=30",[1]統計用!E:E,"&lt;40")</f>
        <v>0</v>
      </c>
      <c r="I73" s="2">
        <f>COUNTIFS([1]統計用!A:A,A73,[1]統計用!B:B,"*陶芸*",[1]統計用!E:E,"&gt;=40",[1]統計用!E:E,"&lt;50")</f>
        <v>1</v>
      </c>
      <c r="J73" s="2">
        <f>COUNTIFS([1]統計用!A:A,A73,[1]統計用!B:B,"*陶芸*",[1]統計用!E:E,"&gt;=50",[1]統計用!E:E,"&lt;60")</f>
        <v>4</v>
      </c>
      <c r="K73" s="2">
        <f>COUNTIFS([1]統計用!A:A,A73,[1]統計用!B:B,"*陶芸*",[1]統計用!E:E,"&gt;=60",[1]統計用!E:E,"&lt;70")</f>
        <v>7</v>
      </c>
      <c r="L73" s="2">
        <f>COUNTIFS([1]統計用!A:A,A73,[1]統計用!B:B,"*陶芸*",[1]統計用!E:E,"&gt;=70",[1]統計用!E:E,"&lt;80")</f>
        <v>9</v>
      </c>
      <c r="M73" s="2">
        <f>COUNTIFS([1]統計用!A:A,A73,[1]統計用!B:B,"*陶芸*",[1]統計用!E:E,"&gt;=80")</f>
        <v>1</v>
      </c>
      <c r="N73" s="2">
        <f t="shared" si="9"/>
        <v>10</v>
      </c>
      <c r="O73" s="17">
        <f t="shared" si="10"/>
        <v>0.45454545454545453</v>
      </c>
      <c r="P73" s="2">
        <f>COUNTIFS([1]統計用!A:A,A73,[1]統計用!B:B,"*陶芸*",[1]統計用!D:D,"*岸和田*")</f>
        <v>8</v>
      </c>
      <c r="Q73" s="17">
        <f t="shared" si="11"/>
        <v>0.36363636363636365</v>
      </c>
    </row>
    <row r="74" spans="1:17" hidden="1">
      <c r="A74" s="2" t="s">
        <v>22</v>
      </c>
      <c r="B74" s="2">
        <f>COUNTIFS([1]統計用!A:A,A74,[1]統計用!B:B,"陶芸")</f>
        <v>23</v>
      </c>
      <c r="C74" s="2">
        <v>3</v>
      </c>
      <c r="D74" s="11">
        <f>AVERAGEIFS([1]統計用!E:E,[1]統計用!A:A,A74,[1]統計用!B:B,"*陶芸*")</f>
        <v>72.130434782608702</v>
      </c>
      <c r="E74" s="2">
        <f>COUNTIFS([1]統計用!A:A,A74,[1]統計用!B:B,"*陶芸*",[1]統計用!E:E,"&lt;40")</f>
        <v>0</v>
      </c>
      <c r="F74" s="2">
        <f>COUNTIFS([1]統計用!A:A,A74,[1]統計用!B:B,"*陶芸*",[1]統計用!E:E,"&lt;20")</f>
        <v>0</v>
      </c>
      <c r="G74" s="2">
        <f>COUNTIFS([1]統計用!A:A,A74,[1]統計用!B:B,"*陶芸*",[1]統計用!E:E,"&gt;=20",[1]統計用!E:E,"&lt;30")</f>
        <v>0</v>
      </c>
      <c r="H74" s="2">
        <f>COUNTIFS([1]統計用!A:A,A74,[1]統計用!B:B,"*陶芸*",[1]統計用!E:E,"&gt;=30",[1]統計用!E:E,"&lt;40")</f>
        <v>0</v>
      </c>
      <c r="I74" s="2">
        <f>COUNTIFS([1]統計用!A:A,A74,[1]統計用!B:B,"*陶芸*",[1]統計用!E:E,"&gt;=40",[1]統計用!E:E,"&lt;50")</f>
        <v>0</v>
      </c>
      <c r="J74" s="2">
        <f>COUNTIFS([1]統計用!A:A,A74,[1]統計用!B:B,"*陶芸*",[1]統計用!E:E,"&gt;=50",[1]統計用!E:E,"&lt;60")</f>
        <v>3</v>
      </c>
      <c r="K74" s="2">
        <f>COUNTIFS([1]統計用!A:A,A74,[1]統計用!B:B,"*陶芸*",[1]統計用!E:E,"&gt;=60",[1]統計用!E:E,"&lt;70")</f>
        <v>5</v>
      </c>
      <c r="L74" s="2">
        <f>COUNTIFS([1]統計用!A:A,A74,[1]統計用!B:B,"*陶芸*",[1]統計用!E:E,"&gt;=70",[1]統計用!E:E,"&lt;80")</f>
        <v>11</v>
      </c>
      <c r="M74" s="2">
        <f>COUNTIFS([1]統計用!A:A,A74,[1]統計用!B:B,"*陶芸*",[1]統計用!E:E,"&gt;=80")</f>
        <v>4</v>
      </c>
      <c r="N74" s="2">
        <f t="shared" si="9"/>
        <v>15</v>
      </c>
      <c r="O74" s="17">
        <f t="shared" si="10"/>
        <v>0.65217391304347827</v>
      </c>
      <c r="P74" s="2">
        <f>COUNTIFS([1]統計用!A:A,A74,[1]統計用!B:B,"*陶芸*",[1]統計用!D:D,"*岸和田*")</f>
        <v>6</v>
      </c>
      <c r="Q74" s="17">
        <f t="shared" si="11"/>
        <v>0.2608695652173913</v>
      </c>
    </row>
    <row r="75" spans="1:17" hidden="1">
      <c r="A75" s="2" t="s">
        <v>24</v>
      </c>
      <c r="B75" s="2">
        <f>COUNTIFS([1]統計用!A:A,A75,[1]統計用!B:B,"陶芸")</f>
        <v>14</v>
      </c>
      <c r="C75" s="2">
        <v>3</v>
      </c>
      <c r="D75" s="11">
        <f>AVERAGEIFS([1]統計用!E:E,[1]統計用!A:A,A75,[1]統計用!B:B,"*陶芸*")</f>
        <v>69.357142857142861</v>
      </c>
      <c r="E75" s="2">
        <f>COUNTIFS([1]統計用!A:A,A75,[1]統計用!B:B,"*陶芸*",[1]統計用!E:E,"&lt;40")</f>
        <v>1</v>
      </c>
      <c r="F75" s="2">
        <f>COUNTIFS([1]統計用!A:A,A75,[1]統計用!B:B,"*陶芸*",[1]統計用!E:E,"&lt;20")</f>
        <v>0</v>
      </c>
      <c r="G75" s="2">
        <f>COUNTIFS([1]統計用!A:A,A75,[1]統計用!B:B,"*陶芸*",[1]統計用!E:E,"&gt;=20",[1]統計用!E:E,"&lt;30")</f>
        <v>0</v>
      </c>
      <c r="H75" s="2">
        <f>COUNTIFS([1]統計用!A:A,A75,[1]統計用!B:B,"*陶芸*",[1]統計用!E:E,"&gt;=30",[1]統計用!E:E,"&lt;40")</f>
        <v>1</v>
      </c>
      <c r="I75" s="2">
        <f>COUNTIFS([1]統計用!A:A,A75,[1]統計用!B:B,"*陶芸*",[1]統計用!E:E,"&gt;=40",[1]統計用!E:E,"&lt;50")</f>
        <v>0</v>
      </c>
      <c r="J75" s="2">
        <f>COUNTIFS([1]統計用!A:A,A75,[1]統計用!B:B,"*陶芸*",[1]統計用!E:E,"&gt;=50",[1]統計用!E:E,"&lt;60")</f>
        <v>2</v>
      </c>
      <c r="K75" s="2">
        <f>COUNTIFS([1]統計用!A:A,A75,[1]統計用!B:B,"*陶芸*",[1]統計用!E:E,"&gt;=60",[1]統計用!E:E,"&lt;70")</f>
        <v>1</v>
      </c>
      <c r="L75" s="2">
        <f>COUNTIFS([1]統計用!A:A,A75,[1]統計用!B:B,"*陶芸*",[1]統計用!E:E,"&gt;=70",[1]統計用!E:E,"&lt;80")</f>
        <v>7</v>
      </c>
      <c r="M75" s="2">
        <f>COUNTIFS([1]統計用!A:A,A75,[1]統計用!B:B,"*陶芸*",[1]統計用!E:E,"&gt;=80")</f>
        <v>3</v>
      </c>
      <c r="N75" s="2">
        <f t="shared" si="9"/>
        <v>10</v>
      </c>
      <c r="O75" s="17">
        <f t="shared" si="10"/>
        <v>0.7142857142857143</v>
      </c>
      <c r="P75" s="2">
        <f>COUNTIFS([1]統計用!A:A,A75,[1]統計用!B:B,"*陶芸*",[1]統計用!D:D,"*岸和田*")</f>
        <v>5</v>
      </c>
      <c r="Q75" s="17">
        <f t="shared" si="11"/>
        <v>0.35714285714285715</v>
      </c>
    </row>
    <row r="76" spans="1:17" hidden="1">
      <c r="A76" s="2" t="s">
        <v>13</v>
      </c>
      <c r="B76" s="2">
        <f>COUNTIFS([1]統計用!A:A,A76,[1]統計用!B:B,"陶芸")</f>
        <v>11</v>
      </c>
      <c r="C76" s="2">
        <v>4</v>
      </c>
      <c r="D76" s="11">
        <f>AVERAGEIFS([1]統計用!E:E,[1]統計用!A:A,A76,[1]統計用!B:B,"*陶芸*")</f>
        <v>66.818181818181813</v>
      </c>
      <c r="E76" s="2">
        <f>COUNTIFS([1]統計用!A:A,A76,[1]統計用!B:B,"*陶芸*",[1]統計用!E:E,"&lt;40")</f>
        <v>1</v>
      </c>
      <c r="F76" s="2">
        <f>COUNTIFS([1]統計用!A:A,A76,[1]統計用!B:B,"*陶芸*",[1]統計用!E:E,"&lt;20")</f>
        <v>0</v>
      </c>
      <c r="G76" s="2">
        <f>COUNTIFS([1]統計用!A:A,A76,[1]統計用!B:B,"*陶芸*",[1]統計用!E:E,"&gt;=20",[1]統計用!E:E,"&lt;30")</f>
        <v>0</v>
      </c>
      <c r="H76" s="2">
        <f>COUNTIFS([1]統計用!A:A,A76,[1]統計用!B:B,"*陶芸*",[1]統計用!E:E,"&gt;=30",[1]統計用!E:E,"&lt;40")</f>
        <v>1</v>
      </c>
      <c r="I76" s="2">
        <f>COUNTIFS([1]統計用!A:A,A76,[1]統計用!B:B,"*陶芸*",[1]統計用!E:E,"&gt;=40",[1]統計用!E:E,"&lt;50")</f>
        <v>1</v>
      </c>
      <c r="J76" s="2">
        <f>COUNTIFS([1]統計用!A:A,A76,[1]統計用!B:B,"*陶芸*",[1]統計用!E:E,"&gt;=50",[1]統計用!E:E,"&lt;60")</f>
        <v>1</v>
      </c>
      <c r="K76" s="2">
        <f>COUNTIFS([1]統計用!A:A,A76,[1]統計用!B:B,"*陶芸*",[1]統計用!E:E,"&gt;=60",[1]統計用!E:E,"&lt;70")</f>
        <v>1</v>
      </c>
      <c r="L76" s="2">
        <f>COUNTIFS([1]統計用!A:A,A76,[1]統計用!B:B,"*陶芸*",[1]統計用!E:E,"&gt;=70",[1]統計用!E:E,"&lt;80")</f>
        <v>5</v>
      </c>
      <c r="M76" s="2">
        <f>COUNTIFS([1]統計用!A:A,A76,[1]統計用!B:B,"*陶芸*",[1]統計用!E:E,"&gt;=80")</f>
        <v>2</v>
      </c>
      <c r="N76" s="2">
        <f t="shared" si="9"/>
        <v>7</v>
      </c>
      <c r="O76" s="17">
        <f t="shared" si="10"/>
        <v>0.63636363636363635</v>
      </c>
      <c r="P76" s="2">
        <f>COUNTIFS([1]統計用!A:A,A76,[1]統計用!B:B,"*陶芸*",[1]統計用!D:D,"*岸和田*")</f>
        <v>4</v>
      </c>
      <c r="Q76" s="17">
        <f t="shared" si="11"/>
        <v>0.36363636363636365</v>
      </c>
    </row>
    <row r="77" spans="1:17" hidden="1">
      <c r="A77" s="2" t="s">
        <v>26</v>
      </c>
      <c r="B77" s="2">
        <f>COUNTIFS([1]統計用!A:A,A77,[1]統計用!B:B,"陶芸")</f>
        <v>13</v>
      </c>
      <c r="C77" s="2">
        <v>4</v>
      </c>
      <c r="D77" s="11">
        <f>AVERAGEIFS([1]統計用!E:E,[1]統計用!A:A,A77,[1]統計用!B:B,"*陶芸*")</f>
        <v>65.84615384615384</v>
      </c>
      <c r="E77" s="2">
        <f>COUNTIFS([1]統計用!A:A,A77,[1]統計用!B:B,"*陶芸*",[1]統計用!E:E,"&lt;40")</f>
        <v>0</v>
      </c>
      <c r="F77" s="2">
        <f>COUNTIFS([1]統計用!A:A,A77,[1]統計用!B:B,"*陶芸*",[1]統計用!E:E,"&lt;20")</f>
        <v>0</v>
      </c>
      <c r="G77" s="2">
        <f>COUNTIFS([1]統計用!A:A,A77,[1]統計用!B:B,"*陶芸*",[1]統計用!E:E,"&gt;=20",[1]統計用!E:E,"&lt;30")</f>
        <v>0</v>
      </c>
      <c r="H77" s="2">
        <f>COUNTIFS([1]統計用!A:A,A77,[1]統計用!B:B,"*陶芸*",[1]統計用!E:E,"&gt;=30",[1]統計用!E:E,"&lt;40")</f>
        <v>0</v>
      </c>
      <c r="I77" s="2">
        <f>COUNTIFS([1]統計用!A:A,A77,[1]統計用!B:B,"*陶芸*",[1]統計用!E:E,"&gt;=40",[1]統計用!E:E,"&lt;50")</f>
        <v>1</v>
      </c>
      <c r="J77" s="2">
        <f>COUNTIFS([1]統計用!A:A,A77,[1]統計用!B:B,"*陶芸*",[1]統計用!E:E,"&gt;=50",[1]統計用!E:E,"&lt;60")</f>
        <v>2</v>
      </c>
      <c r="K77" s="2">
        <f>COUNTIFS([1]統計用!A:A,A77,[1]統計用!B:B,"*陶芸*",[1]統計用!E:E,"&gt;=60",[1]統計用!E:E,"&lt;70")</f>
        <v>4</v>
      </c>
      <c r="L77" s="2">
        <f>COUNTIFS([1]統計用!A:A,A77,[1]統計用!B:B,"*陶芸*",[1]統計用!E:E,"&gt;=70",[1]統計用!E:E,"&lt;80")</f>
        <v>5</v>
      </c>
      <c r="M77" s="2">
        <f>COUNTIFS([1]統計用!A:A,A77,[1]統計用!B:B,"*陶芸*",[1]統計用!E:E,"&gt;=80")</f>
        <v>1</v>
      </c>
      <c r="N77" s="2">
        <f t="shared" si="9"/>
        <v>6</v>
      </c>
      <c r="O77" s="17">
        <f t="shared" si="10"/>
        <v>0.46153846153846156</v>
      </c>
      <c r="P77" s="2">
        <f>COUNTIFS([1]統計用!A:A,A77,[1]統計用!B:B,"*陶芸*",[1]統計用!D:D,"*岸和田*")</f>
        <v>1</v>
      </c>
      <c r="Q77" s="17">
        <f t="shared" si="11"/>
        <v>7.6923076923076927e-002</v>
      </c>
    </row>
    <row r="78" spans="1:17" hidden="1">
      <c r="A78" s="2" t="s">
        <v>21</v>
      </c>
      <c r="B78" s="2">
        <f>COUNTIFS([1]統計用!A:A,A78,[1]統計用!B:B,"陶芸")</f>
        <v>10</v>
      </c>
      <c r="C78" s="2">
        <v>5</v>
      </c>
      <c r="D78" s="11">
        <f>AVERAGEIFS([1]統計用!E:E,[1]統計用!A:A,A78,[1]統計用!B:B,"*陶芸*")</f>
        <v>67.5</v>
      </c>
      <c r="E78" s="2">
        <f>COUNTIFS([1]統計用!A:A,A78,[1]統計用!B:B,"*陶芸*",[1]統計用!E:E,"&lt;40")</f>
        <v>0</v>
      </c>
      <c r="F78" s="2">
        <f>COUNTIFS([1]統計用!A:A,A78,[1]統計用!B:B,"*陶芸*",[1]統計用!E:E,"&lt;20")</f>
        <v>0</v>
      </c>
      <c r="G78" s="2">
        <f>COUNTIFS([1]統計用!A:A,A78,[1]統計用!B:B,"*陶芸*",[1]統計用!E:E,"&gt;=20",[1]統計用!E:E,"&lt;30")</f>
        <v>0</v>
      </c>
      <c r="H78" s="2">
        <f>COUNTIFS([1]統計用!A:A,A78,[1]統計用!B:B,"*陶芸*",[1]統計用!E:E,"&gt;=30",[1]統計用!E:E,"&lt;40")</f>
        <v>0</v>
      </c>
      <c r="I78" s="2">
        <f>COUNTIFS([1]統計用!A:A,A78,[1]統計用!B:B,"*陶芸*",[1]統計用!E:E,"&gt;=40",[1]統計用!E:E,"&lt;50")</f>
        <v>1</v>
      </c>
      <c r="J78" s="2">
        <f>COUNTIFS([1]統計用!A:A,A78,[1]統計用!B:B,"*陶芸*",[1]統計用!E:E,"&gt;=50",[1]統計用!E:E,"&lt;60")</f>
        <v>2</v>
      </c>
      <c r="K78" s="2">
        <f>COUNTIFS([1]統計用!A:A,A78,[1]統計用!B:B,"*陶芸*",[1]統計用!E:E,"&gt;=60",[1]統計用!E:E,"&lt;70")</f>
        <v>1</v>
      </c>
      <c r="L78" s="2">
        <f>COUNTIFS([1]統計用!A:A,A78,[1]統計用!B:B,"*陶芸*",[1]統計用!E:E,"&gt;=70",[1]統計用!E:E,"&lt;80")</f>
        <v>5</v>
      </c>
      <c r="M78" s="2">
        <f>COUNTIFS([1]統計用!A:A,A78,[1]統計用!B:B,"*陶芸*",[1]統計用!E:E,"&gt;=80")</f>
        <v>1</v>
      </c>
      <c r="N78" s="2">
        <f t="shared" si="9"/>
        <v>6</v>
      </c>
      <c r="O78" s="17">
        <f t="shared" si="10"/>
        <v>0.6</v>
      </c>
      <c r="P78" s="2">
        <f>COUNTIFS([1]統計用!A:A,A78,[1]統計用!B:B,"*陶芸*",[1]統計用!D:D,"*岸和田*")</f>
        <v>2</v>
      </c>
      <c r="Q78" s="17">
        <f t="shared" si="11"/>
        <v>0.2</v>
      </c>
    </row>
    <row r="79" spans="1:17" hidden="1">
      <c r="A79" s="2" t="s">
        <v>28</v>
      </c>
      <c r="B79" s="2">
        <f>COUNTIFS([1]統計用!A:A,A79,[1]統計用!B:B,"陶芸")</f>
        <v>11</v>
      </c>
      <c r="C79" s="2">
        <v>3</v>
      </c>
      <c r="D79" s="11">
        <f>AVERAGEIFS([1]統計用!E:E,[1]統計用!A:A,A79,[1]統計用!B:B,"*陶芸*")</f>
        <v>68</v>
      </c>
      <c r="E79" s="2">
        <f>COUNTIFS([1]統計用!A:A,A79,[1]統計用!B:B,"*陶芸*",[1]統計用!E:E,"&lt;40")</f>
        <v>0</v>
      </c>
      <c r="F79" s="2">
        <f>COUNTIFS([1]統計用!A:A,A79,[1]統計用!B:B,"*陶芸*",[1]統計用!E:E,"&lt;20")</f>
        <v>0</v>
      </c>
      <c r="G79" s="2">
        <f>COUNTIFS([1]統計用!A:A,A79,[1]統計用!B:B,"*陶芸*",[1]統計用!E:E,"&gt;=20",[1]統計用!E:E,"&lt;30")</f>
        <v>0</v>
      </c>
      <c r="H79" s="2">
        <f>COUNTIFS([1]統計用!A:A,A79,[1]統計用!B:B,"*陶芸*",[1]統計用!E:E,"&gt;=30",[1]統計用!E:E,"&lt;40")</f>
        <v>0</v>
      </c>
      <c r="I79" s="2">
        <f>COUNTIFS([1]統計用!A:A,A79,[1]統計用!B:B,"*陶芸*",[1]統計用!E:E,"&gt;=40",[1]統計用!E:E,"&lt;50")</f>
        <v>1</v>
      </c>
      <c r="J79" s="2">
        <f>COUNTIFS([1]統計用!A:A,A79,[1]統計用!B:B,"*陶芸*",[1]統計用!E:E,"&gt;=50",[1]統計用!E:E,"&lt;60")</f>
        <v>2</v>
      </c>
      <c r="K79" s="2">
        <f>COUNTIFS([1]統計用!A:A,A79,[1]統計用!B:B,"*陶芸*",[1]統計用!E:E,"&gt;=60",[1]統計用!E:E,"&lt;70")</f>
        <v>2</v>
      </c>
      <c r="L79" s="2">
        <f>COUNTIFS([1]統計用!A:A,A79,[1]統計用!B:B,"*陶芸*",[1]統計用!E:E,"&gt;=70",[1]統計用!E:E,"&lt;80")</f>
        <v>6</v>
      </c>
      <c r="M79" s="2">
        <f>COUNTIFS([1]統計用!A:A,A79,[1]統計用!B:B,"*陶芸*",[1]統計用!E:E,"&gt;=80")</f>
        <v>0</v>
      </c>
      <c r="N79" s="2">
        <f t="shared" si="9"/>
        <v>6</v>
      </c>
      <c r="O79" s="17">
        <f t="shared" si="10"/>
        <v>0.54545454545454541</v>
      </c>
      <c r="P79" s="2">
        <f>COUNTIFS([1]統計用!A:A,A79,[1]統計用!B:B,"*陶芸*",[1]統計用!D:D,"*岸和田*")</f>
        <v>3</v>
      </c>
      <c r="Q79" s="17">
        <f t="shared" si="11"/>
        <v>0.27272727272727271</v>
      </c>
    </row>
    <row r="80" spans="1:17" hidden="1"/>
    <row r="81" spans="1:17" ht="36" hidden="1">
      <c r="A81" s="6" t="s">
        <v>31</v>
      </c>
      <c r="B81" s="2" t="s">
        <v>39</v>
      </c>
      <c r="C81" s="2" t="s">
        <v>40</v>
      </c>
      <c r="D81" s="2" t="s">
        <v>46</v>
      </c>
      <c r="E81" s="2" t="s">
        <v>48</v>
      </c>
      <c r="F81" s="2" t="s">
        <v>7</v>
      </c>
      <c r="G81" s="14" t="s">
        <v>49</v>
      </c>
      <c r="H81" s="14" t="s">
        <v>0</v>
      </c>
      <c r="I81" s="14" t="s">
        <v>50</v>
      </c>
      <c r="J81" s="14" t="s">
        <v>38</v>
      </c>
      <c r="K81" s="14" t="s">
        <v>37</v>
      </c>
      <c r="L81" s="14" t="s">
        <v>6</v>
      </c>
      <c r="M81" s="2" t="s">
        <v>51</v>
      </c>
      <c r="N81" s="14" t="s">
        <v>52</v>
      </c>
      <c r="O81" s="14" t="s">
        <v>35</v>
      </c>
      <c r="P81" s="14" t="s">
        <v>53</v>
      </c>
      <c r="Q81" s="14" t="s">
        <v>54</v>
      </c>
    </row>
    <row r="82" spans="1:17" hidden="1">
      <c r="A82" s="2" t="s">
        <v>5</v>
      </c>
      <c r="B82" s="2">
        <f>COUNTIFS([1]統計用!A:A,A82,[1]統計用!B:B,"書")</f>
        <v>48</v>
      </c>
      <c r="C82" s="2">
        <v>9</v>
      </c>
      <c r="D82" s="11">
        <f>AVERAGEIFS([1]統計用!E:E,[1]統計用!A:A,A82,[1]統計用!B:B,"*書*")</f>
        <v>62.404255319148938</v>
      </c>
      <c r="E82" s="2">
        <f>COUNTIFS([1]統計用!A:A,A82,[1]統計用!B:B,"*書*",[1]統計用!E:E,"&lt;40")</f>
        <v>5</v>
      </c>
      <c r="F82" s="2">
        <f>COUNTIFS([1]統計用!A:A,A82,[1]統計用!B:B,"*書*",[1]統計用!E:E,"&lt;20")</f>
        <v>2</v>
      </c>
      <c r="G82" s="2">
        <f>COUNTIFS([1]統計用!A:A,A82,[1]統計用!B:B,"*書*",[1]統計用!E:E,"&gt;=20",[1]統計用!E:E,"&lt;30")</f>
        <v>0</v>
      </c>
      <c r="H82" s="2">
        <f>COUNTIFS([1]統計用!A:A,A82,[1]統計用!B:B,"*書*",[1]統計用!E:E,"&gt;=30",[1]統計用!E:E,"&lt;40")</f>
        <v>3</v>
      </c>
      <c r="I82" s="2">
        <f>COUNTIFS([1]統計用!A:A,A82,[1]統計用!B:B,"*書*",[1]統計用!E:E,"&gt;=40",[1]統計用!E:E,"&lt;50")</f>
        <v>4</v>
      </c>
      <c r="J82" s="2">
        <f>COUNTIFS([1]統計用!A:A,A82,[1]統計用!B:B,"*書*",[1]統計用!E:E,"&gt;=50",[1]統計用!E:E,"&lt;60")</f>
        <v>7</v>
      </c>
      <c r="K82" s="2">
        <f>COUNTIFS([1]統計用!A:A,A82,[1]統計用!B:B,"*書*",[1]統計用!E:E,"&gt;=60",[1]統計用!E:E,"&lt;70")</f>
        <v>11</v>
      </c>
      <c r="L82" s="2">
        <f>COUNTIFS([1]統計用!A:A,A82,[1]統計用!B:B,"*書*",[1]統計用!E:E,"&gt;=70",[1]統計用!E:E,"&lt;80")</f>
        <v>16</v>
      </c>
      <c r="M82" s="2">
        <f>COUNTIFS([1]統計用!A:A,A82,[1]統計用!B:B,"*書*",[1]統計用!E:E,"&gt;=80")</f>
        <v>4</v>
      </c>
      <c r="N82" s="2">
        <f t="shared" ref="N82:N99" si="12">L82+M82</f>
        <v>20</v>
      </c>
      <c r="O82" s="17">
        <f t="shared" ref="O82:O99" si="13">N82/B82</f>
        <v>0.41666666666666669</v>
      </c>
      <c r="P82" s="2">
        <f>COUNTIFS([1]統計用!A:A,A82,[1]統計用!B:B,"*書*",[1]統計用!D:D,"*岸和田*")</f>
        <v>32</v>
      </c>
      <c r="Q82" s="17">
        <f t="shared" ref="Q82:Q99" si="14">P82/B82</f>
        <v>0.66666666666666663</v>
      </c>
    </row>
    <row r="83" spans="1:17" hidden="1">
      <c r="A83" s="2" t="s">
        <v>10</v>
      </c>
      <c r="B83" s="2">
        <f>COUNTIFS([1]統計用!A:A,A83,[1]統計用!B:B,"書")</f>
        <v>30</v>
      </c>
      <c r="C83" s="2">
        <v>4</v>
      </c>
      <c r="D83" s="11">
        <f>AVERAGEIFS([1]統計用!E:E,[1]統計用!A:A,A83,[1]統計用!B:B,"*書*")</f>
        <v>63.93333333333333</v>
      </c>
      <c r="E83" s="2">
        <f>COUNTIFS([1]統計用!A:A,A83,[1]統計用!B:B,"*書*",[1]統計用!E:E,"&lt;40")</f>
        <v>1</v>
      </c>
      <c r="F83" s="2">
        <f>COUNTIFS([1]統計用!A:A,A83,[1]統計用!B:B,"*書*",[1]統計用!E:E,"&lt;20")</f>
        <v>1</v>
      </c>
      <c r="G83" s="2">
        <f>COUNTIFS([1]統計用!A:A,A83,[1]統計用!B:B,"*書*",[1]統計用!E:E,"&gt;=20",[1]統計用!E:E,"&lt;30")</f>
        <v>0</v>
      </c>
      <c r="H83" s="2">
        <f>COUNTIFS([1]統計用!A:A,A83,[1]統計用!B:B,"*書*",[1]統計用!E:E,"&gt;=30",[1]統計用!E:E,"&lt;40")</f>
        <v>0</v>
      </c>
      <c r="I83" s="2">
        <f>COUNTIFS([1]統計用!A:A,A83,[1]統計用!B:B,"*書*",[1]統計用!E:E,"&gt;=40",[1]統計用!E:E,"&lt;50")</f>
        <v>4</v>
      </c>
      <c r="J83" s="2">
        <f>COUNTIFS([1]統計用!A:A,A83,[1]統計用!B:B,"*書*",[1]統計用!E:E,"&gt;=50",[1]統計用!E:E,"&lt;60")</f>
        <v>3</v>
      </c>
      <c r="K83" s="2">
        <f>COUNTIFS([1]統計用!A:A,A83,[1]統計用!B:B,"*書*",[1]統計用!E:E,"&gt;=60",[1]統計用!E:E,"&lt;70")</f>
        <v>9</v>
      </c>
      <c r="L83" s="2">
        <f>COUNTIFS([1]統計用!A:A,A83,[1]統計用!B:B,"*書*",[1]統計用!E:E,"&gt;=70",[1]統計用!E:E,"&lt;80")</f>
        <v>11</v>
      </c>
      <c r="M83" s="2">
        <f>COUNTIFS([1]統計用!A:A,A83,[1]統計用!B:B,"*書*",[1]統計用!E:E,"&gt;=80")</f>
        <v>2</v>
      </c>
      <c r="N83" s="2">
        <f t="shared" si="12"/>
        <v>13</v>
      </c>
      <c r="O83" s="17">
        <f t="shared" si="13"/>
        <v>0.43333333333333335</v>
      </c>
      <c r="P83" s="2">
        <f>COUNTIFS([1]統計用!A:A,A83,[1]統計用!B:B,"*書*",[1]統計用!D:D,"*岸和田*")</f>
        <v>24</v>
      </c>
      <c r="Q83" s="17">
        <f t="shared" si="14"/>
        <v>0.8</v>
      </c>
    </row>
    <row r="84" spans="1:17" hidden="1">
      <c r="A84" s="2" t="s">
        <v>12</v>
      </c>
      <c r="B84" s="2">
        <f>COUNTIFS([1]統計用!A:A,A84,[1]統計用!B:B,"書")</f>
        <v>44</v>
      </c>
      <c r="C84" s="2">
        <v>20</v>
      </c>
      <c r="D84" s="11">
        <f>AVERAGEIFS([1]統計用!E:E,[1]統計用!A:A,A84,[1]統計用!B:B,"*書*")</f>
        <v>52.886363636363633</v>
      </c>
      <c r="E84" s="2">
        <f>COUNTIFS([1]統計用!A:A,A84,[1]統計用!B:B,"*書*",[1]統計用!E:E,"&lt;40")</f>
        <v>12</v>
      </c>
      <c r="F84" s="2">
        <f>COUNTIFS([1]統計用!A:A,A84,[1]統計用!B:B,"*書*",[1]統計用!E:E,"&lt;20")</f>
        <v>12</v>
      </c>
      <c r="G84" s="2">
        <f>COUNTIFS([1]統計用!A:A,A84,[1]統計用!B:B,"*書*",[1]統計用!E:E,"&gt;=20",[1]統計用!E:E,"&lt;30")</f>
        <v>0</v>
      </c>
      <c r="H84" s="2">
        <f>COUNTIFS([1]統計用!A:A,A84,[1]統計用!B:B,"*書*",[1]統計用!E:E,"&gt;=30",[1]統計用!E:E,"&lt;40")</f>
        <v>0</v>
      </c>
      <c r="I84" s="2">
        <f>COUNTIFS([1]統計用!A:A,A84,[1]統計用!B:B,"*書*",[1]統計用!E:E,"&gt;=40",[1]統計用!E:E,"&lt;50")</f>
        <v>4</v>
      </c>
      <c r="J84" s="2">
        <f>COUNTIFS([1]統計用!A:A,A84,[1]統計用!B:B,"*書*",[1]統計用!E:E,"&gt;=50",[1]統計用!E:E,"&lt;60")</f>
        <v>4</v>
      </c>
      <c r="K84" s="2">
        <f>COUNTIFS([1]統計用!A:A,A84,[1]統計用!B:B,"*書*",[1]統計用!E:E,"&gt;=60",[1]統計用!E:E,"&lt;70")</f>
        <v>10</v>
      </c>
      <c r="L84" s="2">
        <f>COUNTIFS([1]統計用!A:A,A84,[1]統計用!B:B,"*書*",[1]統計用!E:E,"&gt;=70",[1]統計用!E:E,"&lt;80")</f>
        <v>10</v>
      </c>
      <c r="M84" s="2">
        <f>COUNTIFS([1]統計用!A:A,A84,[1]統計用!B:B,"*書*",[1]統計用!E:E,"&gt;=80")</f>
        <v>4</v>
      </c>
      <c r="N84" s="2">
        <f t="shared" si="12"/>
        <v>14</v>
      </c>
      <c r="O84" s="17">
        <f t="shared" si="13"/>
        <v>0.31818181818181818</v>
      </c>
      <c r="P84" s="2">
        <f>COUNTIFS([1]統計用!A:A,A84,[1]統計用!B:B,"*書*",[1]統計用!D:D,"*岸和田*")</f>
        <v>27</v>
      </c>
      <c r="Q84" s="17">
        <f t="shared" si="14"/>
        <v>0.61363636363636365</v>
      </c>
    </row>
    <row r="85" spans="1:17" hidden="1">
      <c r="A85" s="2" t="s">
        <v>8</v>
      </c>
      <c r="B85" s="2">
        <f>COUNTIFS([1]統計用!A:A,A85,[1]統計用!B:B,"書")</f>
        <v>45</v>
      </c>
      <c r="C85" s="2">
        <v>19</v>
      </c>
      <c r="D85" s="11">
        <f>AVERAGEIFS([1]統計用!E:E,[1]統計用!A:A,A85,[1]統計用!B:B,"*書*")</f>
        <v>65.325581395348834</v>
      </c>
      <c r="E85" s="2">
        <f>COUNTIFS([1]統計用!A:A,A85,[1]統計用!B:B,"*書*",[1]統計用!E:E,"&lt;40")</f>
        <v>1</v>
      </c>
      <c r="F85" s="2">
        <f>COUNTIFS([1]統計用!A:A,A85,[1]統計用!B:B,"*書*",[1]統計用!E:E,"&lt;20")</f>
        <v>0</v>
      </c>
      <c r="G85" s="2">
        <f>COUNTIFS([1]統計用!A:A,A85,[1]統計用!B:B,"*書*",[1]統計用!E:E,"&gt;=20",[1]統計用!E:E,"&lt;30")</f>
        <v>0</v>
      </c>
      <c r="H85" s="2">
        <f>COUNTIFS([1]統計用!A:A,A85,[1]統計用!B:B,"*書*",[1]統計用!E:E,"&gt;=30",[1]統計用!E:E,"&lt;40")</f>
        <v>1</v>
      </c>
      <c r="I85" s="2">
        <f>COUNTIFS([1]統計用!A:A,A85,[1]統計用!B:B,"*書*",[1]統計用!E:E,"&gt;=40",[1]統計用!E:E,"&lt;50")</f>
        <v>5</v>
      </c>
      <c r="J85" s="2">
        <f>COUNTIFS([1]統計用!A:A,A85,[1]統計用!B:B,"*書*",[1]統計用!E:E,"&gt;=50",[1]統計用!E:E,"&lt;60")</f>
        <v>7</v>
      </c>
      <c r="K85" s="2">
        <f>COUNTIFS([1]統計用!A:A,A85,[1]統計用!B:B,"*書*",[1]統計用!E:E,"&gt;=60",[1]統計用!E:E,"&lt;70")</f>
        <v>12</v>
      </c>
      <c r="L85" s="2">
        <f>COUNTIFS([1]統計用!A:A,A85,[1]統計用!B:B,"*書*",[1]統計用!E:E,"&gt;=70",[1]統計用!E:E,"&lt;80")</f>
        <v>14</v>
      </c>
      <c r="M85" s="2">
        <f>COUNTIFS([1]統計用!A:A,A85,[1]統計用!B:B,"*書*",[1]統計用!E:E,"&gt;=80")</f>
        <v>4</v>
      </c>
      <c r="N85" s="2">
        <f t="shared" si="12"/>
        <v>18</v>
      </c>
      <c r="O85" s="17">
        <f t="shared" si="13"/>
        <v>0.4</v>
      </c>
      <c r="P85" s="2">
        <f>COUNTIFS([1]統計用!A:A,A85,[1]統計用!B:B,"*書*",[1]統計用!D:D,"*岸和田*")</f>
        <v>38</v>
      </c>
      <c r="Q85" s="17">
        <f t="shared" si="14"/>
        <v>0.84444444444444444</v>
      </c>
    </row>
    <row r="86" spans="1:17" hidden="1">
      <c r="A86" s="2" t="s">
        <v>14</v>
      </c>
      <c r="B86" s="2">
        <f>COUNTIFS([1]統計用!A:A,A86,[1]統計用!B:B,"書")</f>
        <v>42</v>
      </c>
      <c r="C86" s="2">
        <v>12</v>
      </c>
      <c r="D86" s="11">
        <f>AVERAGEIFS([1]統計用!E:E,[1]統計用!A:A,A86,[1]統計用!B:B,"*書*")</f>
        <v>63.243902439024389</v>
      </c>
      <c r="E86" s="2">
        <f>COUNTIFS([1]統計用!A:A,A86,[1]統計用!B:B,"*書*",[1]統計用!E:E,"&lt;40")</f>
        <v>2</v>
      </c>
      <c r="F86" s="2">
        <f>COUNTIFS([1]統計用!A:A,A86,[1]統計用!B:B,"*書*",[1]統計用!E:E,"&lt;20")</f>
        <v>1</v>
      </c>
      <c r="G86" s="2">
        <f>COUNTIFS([1]統計用!A:A,A86,[1]統計用!B:B,"*書*",[1]統計用!E:E,"&gt;=20",[1]統計用!E:E,"&lt;30")</f>
        <v>0</v>
      </c>
      <c r="H86" s="2">
        <f>COUNTIFS([1]統計用!A:A,A86,[1]統計用!B:B,"*書*",[1]統計用!E:E,"&gt;=30",[1]統計用!E:E,"&lt;40")</f>
        <v>1</v>
      </c>
      <c r="I86" s="2">
        <f>COUNTIFS([1]統計用!A:A,A86,[1]統計用!B:B,"*書*",[1]統計用!E:E,"&gt;=40",[1]統計用!E:E,"&lt;50")</f>
        <v>5</v>
      </c>
      <c r="J86" s="2">
        <f>COUNTIFS([1]統計用!A:A,A86,[1]統計用!B:B,"*書*",[1]統計用!E:E,"&gt;=50",[1]統計用!E:E,"&lt;60")</f>
        <v>7</v>
      </c>
      <c r="K86" s="2">
        <f>COUNTIFS([1]統計用!A:A,A86,[1]統計用!B:B,"*書*",[1]統計用!E:E,"&gt;=60",[1]統計用!E:E,"&lt;70")</f>
        <v>11</v>
      </c>
      <c r="L86" s="2">
        <f>COUNTIFS([1]統計用!A:A,A86,[1]統計用!B:B,"*書*",[1]統計用!E:E,"&gt;=70",[1]統計用!E:E,"&lt;80")</f>
        <v>12</v>
      </c>
      <c r="M86" s="2">
        <f>COUNTIFS([1]統計用!A:A,A86,[1]統計用!B:B,"*書*",[1]統計用!E:E,"&gt;=80")</f>
        <v>4</v>
      </c>
      <c r="N86" s="2">
        <f t="shared" si="12"/>
        <v>16</v>
      </c>
      <c r="O86" s="17">
        <f t="shared" si="13"/>
        <v>0.38095238095238093</v>
      </c>
      <c r="P86" s="2">
        <f>COUNTIFS([1]統計用!A:A,A86,[1]統計用!B:B,"*書*",[1]統計用!D:D,"*岸和田*")</f>
        <v>37</v>
      </c>
      <c r="Q86" s="17">
        <f t="shared" si="14"/>
        <v>0.88095238095238093</v>
      </c>
    </row>
    <row r="87" spans="1:17" hidden="1">
      <c r="A87" s="2" t="s">
        <v>2</v>
      </c>
      <c r="B87" s="2">
        <f>COUNTIFS([1]統計用!A:A,A87,[1]統計用!B:B,"書")</f>
        <v>64</v>
      </c>
      <c r="C87" s="2">
        <v>28</v>
      </c>
      <c r="D87" s="11">
        <f>AVERAGEIFS([1]統計用!E:E,[1]統計用!A:A,A87,[1]統計用!B:B,"*書*")</f>
        <v>59.796875</v>
      </c>
      <c r="E87" s="2">
        <f>COUNTIFS([1]統計用!A:A,A87,[1]統計用!B:B,"*書*",[1]統計用!E:E,"&lt;40")</f>
        <v>12</v>
      </c>
      <c r="F87" s="2">
        <f>COUNTIFS([1]統計用!A:A,A87,[1]統計用!B:B,"*書*",[1]統計用!E:E,"&lt;20")</f>
        <v>8</v>
      </c>
      <c r="G87" s="2">
        <f>COUNTIFS([1]統計用!A:A,A87,[1]統計用!B:B,"*書*",[1]統計用!E:E,"&gt;=20",[1]統計用!E:E,"&lt;30")</f>
        <v>2</v>
      </c>
      <c r="H87" s="2">
        <f>COUNTIFS([1]統計用!A:A,A87,[1]統計用!B:B,"*書*",[1]統計用!E:E,"&gt;=30",[1]統計用!E:E,"&lt;40")</f>
        <v>2</v>
      </c>
      <c r="I87" s="2">
        <f>COUNTIFS([1]統計用!A:A,A87,[1]統計用!B:B,"*書*",[1]統計用!E:E,"&gt;=40",[1]統計用!E:E,"&lt;50")</f>
        <v>3</v>
      </c>
      <c r="J87" s="2">
        <f>COUNTIFS([1]統計用!A:A,A87,[1]統計用!B:B,"*書*",[1]統計用!E:E,"&gt;=50",[1]統計用!E:E,"&lt;60")</f>
        <v>7</v>
      </c>
      <c r="K87" s="2">
        <f>COUNTIFS([1]統計用!A:A,A87,[1]統計用!B:B,"*書*",[1]統計用!E:E,"&gt;=60",[1]統計用!E:E,"&lt;70")</f>
        <v>15</v>
      </c>
      <c r="L87" s="2">
        <f>COUNTIFS([1]統計用!A:A,A87,[1]統計用!B:B,"*書*",[1]統計用!E:E,"&gt;=70",[1]統計用!E:E,"&lt;80")</f>
        <v>22</v>
      </c>
      <c r="M87" s="2">
        <f>COUNTIFS([1]統計用!A:A,A87,[1]統計用!B:B,"*書*",[1]統計用!E:E,"&gt;=80")</f>
        <v>5</v>
      </c>
      <c r="N87" s="2">
        <f t="shared" si="12"/>
        <v>27</v>
      </c>
      <c r="O87" s="17">
        <f t="shared" si="13"/>
        <v>0.421875</v>
      </c>
      <c r="P87" s="2">
        <f>COUNTIFS([1]統計用!A:A,A87,[1]統計用!B:B,"*書*",[1]統計用!D:D,"*岸和田*")</f>
        <v>40</v>
      </c>
      <c r="Q87" s="17">
        <f t="shared" si="14"/>
        <v>0.625</v>
      </c>
    </row>
    <row r="88" spans="1:17" hidden="1">
      <c r="A88" s="2" t="s">
        <v>1</v>
      </c>
      <c r="B88" s="2">
        <f>COUNTIFS([1]統計用!A:A,A88,[1]統計用!B:B,"書")</f>
        <v>67</v>
      </c>
      <c r="C88" s="2">
        <v>14</v>
      </c>
      <c r="D88" s="11">
        <f>AVERAGEIFS([1]統計用!E:E,[1]統計用!A:A,A88,[1]統計用!B:B,"*書*")</f>
        <v>65.268656716417908</v>
      </c>
      <c r="E88" s="2">
        <f>COUNTIFS([1]統計用!A:A,A88,[1]統計用!B:B,"*書*",[1]統計用!E:E,"&lt;40")</f>
        <v>6</v>
      </c>
      <c r="F88" s="2">
        <f>COUNTIFS([1]統計用!A:A,A88,[1]統計用!B:B,"*書*",[1]統計用!E:E,"&lt;20")</f>
        <v>0</v>
      </c>
      <c r="G88" s="2">
        <f>COUNTIFS([1]統計用!A:A,A88,[1]統計用!B:B,"*書*",[1]統計用!E:E,"&gt;=20",[1]統計用!E:E,"&lt;30")</f>
        <v>3</v>
      </c>
      <c r="H88" s="2">
        <f>COUNTIFS([1]統計用!A:A,A88,[1]統計用!B:B,"*書*",[1]統計用!E:E,"&gt;=30",[1]統計用!E:E,"&lt;40")</f>
        <v>3</v>
      </c>
      <c r="I88" s="2">
        <f>COUNTIFS([1]統計用!A:A,A88,[1]統計用!B:B,"*書*",[1]統計用!E:E,"&gt;=40",[1]統計用!E:E,"&lt;50")</f>
        <v>3</v>
      </c>
      <c r="J88" s="2">
        <f>COUNTIFS([1]統計用!A:A,A88,[1]統計用!B:B,"*書*",[1]統計用!E:E,"&gt;=50",[1]統計用!E:E,"&lt;60")</f>
        <v>7</v>
      </c>
      <c r="K88" s="2">
        <f>COUNTIFS([1]統計用!A:A,A88,[1]統計用!B:B,"*書*",[1]統計用!E:E,"&gt;=60",[1]統計用!E:E,"&lt;70")</f>
        <v>18</v>
      </c>
      <c r="L88" s="2">
        <f>COUNTIFS([1]統計用!A:A,A88,[1]統計用!B:B,"*書*",[1]統計用!E:E,"&gt;=70",[1]統計用!E:E,"&lt;80")</f>
        <v>27</v>
      </c>
      <c r="M88" s="2">
        <f>COUNTIFS([1]統計用!A:A,A88,[1]統計用!B:B,"*書*",[1]統計用!E:E,"&gt;=80")</f>
        <v>6</v>
      </c>
      <c r="N88" s="2">
        <f t="shared" si="12"/>
        <v>33</v>
      </c>
      <c r="O88" s="17">
        <f t="shared" si="13"/>
        <v>0.4925373134328358</v>
      </c>
      <c r="P88" s="2">
        <f>COUNTIFS([1]統計用!A:A,A88,[1]統計用!B:B,"*書*",[1]統計用!D:D,"*岸和田*")</f>
        <v>51</v>
      </c>
      <c r="Q88" s="17">
        <f t="shared" si="14"/>
        <v>0.76119402985074625</v>
      </c>
    </row>
    <row r="89" spans="1:17" hidden="1">
      <c r="A89" s="2" t="s">
        <v>15</v>
      </c>
      <c r="B89" s="2">
        <f>COUNTIFS([1]統計用!A:A,A89,[1]統計用!B:B,"書")</f>
        <v>48</v>
      </c>
      <c r="C89" s="2">
        <v>8</v>
      </c>
      <c r="D89" s="11">
        <f>AVERAGEIFS([1]統計用!E:E,[1]統計用!A:A,A89,[1]統計用!B:B,"*書*")</f>
        <v>68.729166666666671</v>
      </c>
      <c r="E89" s="2">
        <f>COUNTIFS([1]統計用!A:A,A89,[1]統計用!B:B,"*書*",[1]統計用!E:E,"&lt;40")</f>
        <v>2</v>
      </c>
      <c r="F89" s="2">
        <f>COUNTIFS([1]統計用!A:A,A89,[1]統計用!B:B,"*書*",[1]統計用!E:E,"&lt;20")</f>
        <v>0</v>
      </c>
      <c r="G89" s="2">
        <f>COUNTIFS([1]統計用!A:A,A89,[1]統計用!B:B,"*書*",[1]統計用!E:E,"&gt;=20",[1]統計用!E:E,"&lt;30")</f>
        <v>0</v>
      </c>
      <c r="H89" s="2">
        <f>COUNTIFS([1]統計用!A:A,A89,[1]統計用!B:B,"*書*",[1]統計用!E:E,"&gt;=30",[1]統計用!E:E,"&lt;40")</f>
        <v>2</v>
      </c>
      <c r="I89" s="2">
        <f>COUNTIFS([1]統計用!A:A,A89,[1]統計用!B:B,"*書*",[1]統計用!E:E,"&gt;=40",[1]統計用!E:E,"&lt;50")</f>
        <v>4</v>
      </c>
      <c r="J89" s="2">
        <f>COUNTIFS([1]統計用!A:A,A89,[1]統計用!B:B,"*書*",[1]統計用!E:E,"&gt;=50",[1]統計用!E:E,"&lt;60")</f>
        <v>3</v>
      </c>
      <c r="K89" s="2">
        <f>COUNTIFS([1]統計用!A:A,A89,[1]統計用!B:B,"*書*",[1]統計用!E:E,"&gt;=60",[1]統計用!E:E,"&lt;70")</f>
        <v>9</v>
      </c>
      <c r="L89" s="2">
        <f>COUNTIFS([1]統計用!A:A,A89,[1]統計用!B:B,"*書*",[1]統計用!E:E,"&gt;=70",[1]統計用!E:E,"&lt;80")</f>
        <v>20</v>
      </c>
      <c r="M89" s="2">
        <f>COUNTIFS([1]統計用!A:A,A89,[1]統計用!B:B,"*書*",[1]統計用!E:E,"&gt;=80")</f>
        <v>10</v>
      </c>
      <c r="N89" s="2">
        <f t="shared" si="12"/>
        <v>30</v>
      </c>
      <c r="O89" s="17">
        <f t="shared" si="13"/>
        <v>0.625</v>
      </c>
      <c r="P89" s="2">
        <f>COUNTIFS([1]統計用!A:A,A89,[1]統計用!B:B,"*書*",[1]統計用!D:D,"*岸和田*")</f>
        <v>37</v>
      </c>
      <c r="Q89" s="17">
        <f t="shared" si="14"/>
        <v>0.77083333333333337</v>
      </c>
    </row>
    <row r="90" spans="1:17" hidden="1">
      <c r="A90" s="2" t="s">
        <v>16</v>
      </c>
      <c r="B90" s="2">
        <f>COUNTIFS([1]統計用!A:A,A90,[1]統計用!B:B,"書")</f>
        <v>44</v>
      </c>
      <c r="C90" s="2">
        <v>12</v>
      </c>
      <c r="D90" s="11">
        <f>AVERAGEIFS([1]統計用!E:E,[1]統計用!A:A,A90,[1]統計用!B:B,"*書*")</f>
        <v>58.840909090909093</v>
      </c>
      <c r="E90" s="2">
        <f>COUNTIFS([1]統計用!A:A,A90,[1]統計用!B:B,"*書*",[1]統計用!E:E,"&lt;40")</f>
        <v>9</v>
      </c>
      <c r="F90" s="2">
        <f>COUNTIFS([1]統計用!A:A,A90,[1]統計用!B:B,"*書*",[1]統計用!E:E,"&lt;20")</f>
        <v>1</v>
      </c>
      <c r="G90" s="2">
        <f>COUNTIFS([1]統計用!A:A,A90,[1]統計用!B:B,"*書*",[1]統計用!E:E,"&gt;=20",[1]統計用!E:E,"&lt;30")</f>
        <v>7</v>
      </c>
      <c r="H90" s="2">
        <f>COUNTIFS([1]統計用!A:A,A90,[1]統計用!B:B,"*書*",[1]統計用!E:E,"&gt;=30",[1]統計用!E:E,"&lt;40")</f>
        <v>1</v>
      </c>
      <c r="I90" s="2">
        <f>COUNTIFS([1]統計用!A:A,A90,[1]統計用!B:B,"*書*",[1]統計用!E:E,"&gt;=40",[1]統計用!E:E,"&lt;50")</f>
        <v>4</v>
      </c>
      <c r="J90" s="2">
        <f>COUNTIFS([1]統計用!A:A,A90,[1]統計用!B:B,"*書*",[1]統計用!E:E,"&gt;=50",[1]統計用!E:E,"&lt;60")</f>
        <v>6</v>
      </c>
      <c r="K90" s="2">
        <f>COUNTIFS([1]統計用!A:A,A90,[1]統計用!B:B,"*書*",[1]統計用!E:E,"&gt;=60",[1]統計用!E:E,"&lt;70")</f>
        <v>7</v>
      </c>
      <c r="L90" s="2">
        <f>COUNTIFS([1]統計用!A:A,A90,[1]統計用!B:B,"*書*",[1]統計用!E:E,"&gt;=70",[1]統計用!E:E,"&lt;80")</f>
        <v>11</v>
      </c>
      <c r="M90" s="2">
        <f>COUNTIFS([1]統計用!A:A,A90,[1]統計用!B:B,"*書*",[1]統計用!E:E,"&gt;=80")</f>
        <v>7</v>
      </c>
      <c r="N90" s="2">
        <f t="shared" si="12"/>
        <v>18</v>
      </c>
      <c r="O90" s="17">
        <f t="shared" si="13"/>
        <v>0.40909090909090912</v>
      </c>
      <c r="P90" s="2">
        <f>COUNTIFS([1]統計用!A:A,A90,[1]統計用!B:B,"*書*",[1]統計用!D:D,"*岸和田*")</f>
        <v>34</v>
      </c>
      <c r="Q90" s="17">
        <f t="shared" si="14"/>
        <v>0.77272727272727271</v>
      </c>
    </row>
    <row r="91" spans="1:17" hidden="1">
      <c r="A91" s="2" t="s">
        <v>9</v>
      </c>
      <c r="B91" s="2">
        <f>COUNTIFS([1]統計用!A:A,A91,[1]統計用!B:B,"書")</f>
        <v>46</v>
      </c>
      <c r="C91" s="2">
        <v>10</v>
      </c>
      <c r="D91" s="11">
        <f>AVERAGEIFS([1]統計用!E:E,[1]統計用!A:A,A91,[1]統計用!B:B,"*書*")</f>
        <v>54.521739130434781</v>
      </c>
      <c r="E91" s="2">
        <f>COUNTIFS([1]統計用!A:A,A91,[1]統計用!B:B,"*書*",[1]統計用!E:E,"&lt;40")</f>
        <v>14</v>
      </c>
      <c r="F91" s="2">
        <f>COUNTIFS([1]統計用!A:A,A91,[1]統計用!B:B,"*書*",[1]統計用!E:E,"&lt;20")</f>
        <v>8</v>
      </c>
      <c r="G91" s="2">
        <f>COUNTIFS([1]統計用!A:A,A91,[1]統計用!B:B,"*書*",[1]統計用!E:E,"&gt;=20",[1]統計用!E:E,"&lt;30")</f>
        <v>5</v>
      </c>
      <c r="H91" s="2">
        <f>COUNTIFS([1]統計用!A:A,A91,[1]統計用!B:B,"*書*",[1]統計用!E:E,"&gt;=30",[1]統計用!E:E,"&lt;40")</f>
        <v>1</v>
      </c>
      <c r="I91" s="2">
        <f>COUNTIFS([1]統計用!A:A,A91,[1]統計用!B:B,"*書*",[1]統計用!E:E,"&gt;=40",[1]統計用!E:E,"&lt;50")</f>
        <v>2</v>
      </c>
      <c r="J91" s="2">
        <f>COUNTIFS([1]統計用!A:A,A91,[1]統計用!B:B,"*書*",[1]統計用!E:E,"&gt;=50",[1]統計用!E:E,"&lt;60")</f>
        <v>6</v>
      </c>
      <c r="K91" s="2">
        <f>COUNTIFS([1]統計用!A:A,A91,[1]統計用!B:B,"*書*",[1]統計用!E:E,"&gt;=60",[1]統計用!E:E,"&lt;70")</f>
        <v>6</v>
      </c>
      <c r="L91" s="2">
        <f>COUNTIFS([1]統計用!A:A,A91,[1]統計用!B:B,"*書*",[1]統計用!E:E,"&gt;=70",[1]統計用!E:E,"&lt;80")</f>
        <v>10</v>
      </c>
      <c r="M91" s="2">
        <f>COUNTIFS([1]統計用!A:A,A91,[1]統計用!B:B,"*書*",[1]統計用!E:E,"&gt;=80")</f>
        <v>8</v>
      </c>
      <c r="N91" s="2">
        <f t="shared" si="12"/>
        <v>18</v>
      </c>
      <c r="O91" s="17">
        <f t="shared" si="13"/>
        <v>0.39130434782608697</v>
      </c>
      <c r="P91" s="2">
        <f>COUNTIFS([1]統計用!A:A,A91,[1]統計用!B:B,"*書*",[1]統計用!D:D,"*岸和田*")</f>
        <v>31</v>
      </c>
      <c r="Q91" s="17">
        <f t="shared" si="14"/>
        <v>0.67391304347826086</v>
      </c>
    </row>
    <row r="92" spans="1:17" hidden="1">
      <c r="A92" s="2" t="s">
        <v>18</v>
      </c>
      <c r="B92" s="2">
        <f>COUNTIFS([1]統計用!A:A,A92,[1]統計用!B:B,"書")</f>
        <v>48</v>
      </c>
      <c r="C92" s="2">
        <v>6</v>
      </c>
      <c r="D92" s="11">
        <f>AVERAGEIFS([1]統計用!E:E,[1]統計用!A:A,A92,[1]統計用!B:B,"*書*")</f>
        <v>63.4375</v>
      </c>
      <c r="E92" s="2">
        <f>COUNTIFS([1]統計用!A:A,A92,[1]統計用!B:B,"*書*",[1]統計用!E:E,"&lt;40")</f>
        <v>7</v>
      </c>
      <c r="F92" s="2">
        <f>COUNTIFS([1]統計用!A:A,A92,[1]統計用!B:B,"*書*",[1]統計用!E:E,"&lt;20")</f>
        <v>1</v>
      </c>
      <c r="G92" s="2">
        <f>COUNTIFS([1]統計用!A:A,A92,[1]統計用!B:B,"*書*",[1]統計用!E:E,"&gt;=20",[1]統計用!E:E,"&lt;30")</f>
        <v>5</v>
      </c>
      <c r="H92" s="2">
        <f>COUNTIFS([1]統計用!A:A,A92,[1]統計用!B:B,"*書*",[1]統計用!E:E,"&gt;=30",[1]統計用!E:E,"&lt;40")</f>
        <v>1</v>
      </c>
      <c r="I92" s="2">
        <f>COUNTIFS([1]統計用!A:A,A92,[1]統計用!B:B,"*書*",[1]統計用!E:E,"&gt;=40",[1]統計用!E:E,"&lt;50")</f>
        <v>2</v>
      </c>
      <c r="J92" s="2">
        <f>COUNTIFS([1]統計用!A:A,A92,[1]統計用!B:B,"*書*",[1]統計用!E:E,"&gt;=50",[1]統計用!E:E,"&lt;60")</f>
        <v>7</v>
      </c>
      <c r="K92" s="2">
        <f>COUNTIFS([1]統計用!A:A,A92,[1]統計用!B:B,"*書*",[1]統計用!E:E,"&gt;=60",[1]統計用!E:E,"&lt;70")</f>
        <v>10</v>
      </c>
      <c r="L92" s="2">
        <f>COUNTIFS([1]統計用!A:A,A92,[1]統計用!B:B,"*書*",[1]統計用!E:E,"&gt;=70",[1]統計用!E:E,"&lt;80")</f>
        <v>11</v>
      </c>
      <c r="M92" s="2">
        <f>COUNTIFS([1]統計用!A:A,A92,[1]統計用!B:B,"*書*",[1]統計用!E:E,"&gt;=80")</f>
        <v>11</v>
      </c>
      <c r="N92" s="2">
        <f t="shared" si="12"/>
        <v>22</v>
      </c>
      <c r="O92" s="17">
        <f t="shared" si="13"/>
        <v>0.45833333333333331</v>
      </c>
      <c r="P92" s="2">
        <f>COUNTIFS([1]統計用!A:A,A92,[1]統計用!B:B,"*書*",[1]統計用!D:D,"*岸和田*")</f>
        <v>38</v>
      </c>
      <c r="Q92" s="17">
        <f t="shared" si="14"/>
        <v>0.79166666666666663</v>
      </c>
    </row>
    <row r="93" spans="1:17" hidden="1">
      <c r="A93" s="2" t="s">
        <v>20</v>
      </c>
      <c r="B93" s="2">
        <f>COUNTIFS([1]統計用!A:A,A93,[1]統計用!B:B,"書")</f>
        <v>51</v>
      </c>
      <c r="C93" s="2">
        <v>7</v>
      </c>
      <c r="D93" s="11">
        <f>AVERAGEIFS([1]統計用!E:E,[1]統計用!A:A,A93,[1]統計用!B:B,"*書*")</f>
        <v>61.823529411764703</v>
      </c>
      <c r="E93" s="2">
        <f>COUNTIFS([1]統計用!A:A,A93,[1]統計用!B:B,"*書*",[1]統計用!E:E,"&lt;40")</f>
        <v>7</v>
      </c>
      <c r="F93" s="2">
        <f>COUNTIFS([1]統計用!A:A,A93,[1]統計用!B:B,"*書*",[1]統計用!E:E,"&lt;20")</f>
        <v>0</v>
      </c>
      <c r="G93" s="2">
        <f>COUNTIFS([1]統計用!A:A,A93,[1]統計用!B:B,"*書*",[1]統計用!E:E,"&gt;=20",[1]統計用!E:E,"&lt;30")</f>
        <v>5</v>
      </c>
      <c r="H93" s="2">
        <f>COUNTIFS([1]統計用!A:A,A93,[1]統計用!B:B,"*書*",[1]統計用!E:E,"&gt;=30",[1]統計用!E:E,"&lt;40")</f>
        <v>2</v>
      </c>
      <c r="I93" s="2">
        <f>COUNTIFS([1]統計用!A:A,A93,[1]統計用!B:B,"*書*",[1]統計用!E:E,"&gt;=40",[1]統計用!E:E,"&lt;50")</f>
        <v>4</v>
      </c>
      <c r="J93" s="2">
        <f>COUNTIFS([1]統計用!A:A,A93,[1]統計用!B:B,"*書*",[1]統計用!E:E,"&gt;=50",[1]統計用!E:E,"&lt;60")</f>
        <v>9</v>
      </c>
      <c r="K93" s="2">
        <f>COUNTIFS([1]統計用!A:A,A93,[1]統計用!B:B,"*書*",[1]統計用!E:E,"&gt;=60",[1]統計用!E:E,"&lt;70")</f>
        <v>10</v>
      </c>
      <c r="L93" s="2">
        <f>COUNTIFS([1]統計用!A:A,A93,[1]統計用!B:B,"*書*",[1]統計用!E:E,"&gt;=70",[1]統計用!E:E,"&lt;80")</f>
        <v>12</v>
      </c>
      <c r="M93" s="2">
        <f>COUNTIFS([1]統計用!A:A,A93,[1]統計用!B:B,"*書*",[1]統計用!E:E,"&gt;=80")</f>
        <v>9</v>
      </c>
      <c r="N93" s="2">
        <f t="shared" si="12"/>
        <v>21</v>
      </c>
      <c r="O93" s="17">
        <f t="shared" si="13"/>
        <v>0.41176470588235292</v>
      </c>
      <c r="P93" s="2">
        <f>COUNTIFS([1]統計用!A:A,A93,[1]統計用!B:B,"*書*",[1]統計用!D:D,"*岸和田*")</f>
        <v>40</v>
      </c>
      <c r="Q93" s="17">
        <f t="shared" si="14"/>
        <v>0.78431372549019607</v>
      </c>
    </row>
    <row r="94" spans="1:17" hidden="1">
      <c r="A94" s="2" t="s">
        <v>22</v>
      </c>
      <c r="B94" s="2">
        <f>COUNTIFS([1]統計用!A:A,A94,[1]統計用!B:B,"書")</f>
        <v>45</v>
      </c>
      <c r="C94" s="2">
        <v>5</v>
      </c>
      <c r="D94" s="11">
        <f>AVERAGEIFS([1]統計用!E:E,[1]統計用!A:A,A94,[1]統計用!B:B,"*書*")</f>
        <v>60.844444444444441</v>
      </c>
      <c r="E94" s="2">
        <f>COUNTIFS([1]統計用!A:A,A94,[1]統計用!B:B,"*書*",[1]統計用!E:E,"&lt;40")</f>
        <v>9</v>
      </c>
      <c r="F94" s="2">
        <f>COUNTIFS([1]統計用!A:A,A94,[1]統計用!B:B,"*書*",[1]統計用!E:E,"&lt;20")</f>
        <v>2</v>
      </c>
      <c r="G94" s="2">
        <f>COUNTIFS([1]統計用!A:A,A94,[1]統計用!B:B,"*書*",[1]統計用!E:E,"&gt;=20",[1]統計用!E:E,"&lt;30")</f>
        <v>6</v>
      </c>
      <c r="H94" s="2">
        <f>COUNTIFS([1]統計用!A:A,A94,[1]統計用!B:B,"*書*",[1]統計用!E:E,"&gt;=30",[1]統計用!E:E,"&lt;40")</f>
        <v>1</v>
      </c>
      <c r="I94" s="2">
        <f>COUNTIFS([1]統計用!A:A,A94,[1]統計用!B:B,"*書*",[1]統計用!E:E,"&gt;=40",[1]統計用!E:E,"&lt;50")</f>
        <v>3</v>
      </c>
      <c r="J94" s="2">
        <f>COUNTIFS([1]統計用!A:A,A94,[1]統計用!B:B,"*書*",[1]統計用!E:E,"&gt;=50",[1]統計用!E:E,"&lt;60")</f>
        <v>4</v>
      </c>
      <c r="K94" s="2">
        <f>COUNTIFS([1]統計用!A:A,A94,[1]統計用!B:B,"*書*",[1]統計用!E:E,"&gt;=60",[1]統計用!E:E,"&lt;70")</f>
        <v>9</v>
      </c>
      <c r="L94" s="2">
        <f>COUNTIFS([1]統計用!A:A,A94,[1]統計用!B:B,"*書*",[1]統計用!E:E,"&gt;=70",[1]統計用!E:E,"&lt;80")</f>
        <v>12</v>
      </c>
      <c r="M94" s="2">
        <f>COUNTIFS([1]統計用!A:A,A94,[1]統計用!B:B,"*書*",[1]統計用!E:E,"&gt;=80")</f>
        <v>8</v>
      </c>
      <c r="N94" s="2">
        <f t="shared" si="12"/>
        <v>20</v>
      </c>
      <c r="O94" s="17">
        <f t="shared" si="13"/>
        <v>0.44444444444444442</v>
      </c>
      <c r="P94" s="2">
        <f>COUNTIFS([1]統計用!A:A,A94,[1]統計用!B:B,"*書*",[1]統計用!D:D,"*岸和田*")</f>
        <v>37</v>
      </c>
      <c r="Q94" s="17">
        <f t="shared" si="14"/>
        <v>0.82222222222222219</v>
      </c>
    </row>
    <row r="95" spans="1:17" hidden="1">
      <c r="A95" s="2" t="s">
        <v>24</v>
      </c>
      <c r="B95" s="2">
        <f>COUNTIFS([1]統計用!A:A,A95,[1]統計用!B:B,"書")</f>
        <v>39</v>
      </c>
      <c r="C95" s="2">
        <v>17</v>
      </c>
      <c r="D95" s="11">
        <f>AVERAGEIFS([1]統計用!E:E,[1]統計用!A:A,A95,[1]統計用!B:B,"*書*")</f>
        <v>66.692307692307693</v>
      </c>
      <c r="E95" s="2">
        <f>COUNTIFS([1]統計用!A:A,A95,[1]統計用!B:B,"*書*",[1]統計用!E:E,"&lt;40")</f>
        <v>3</v>
      </c>
      <c r="F95" s="2">
        <f>COUNTIFS([1]統計用!A:A,A95,[1]統計用!B:B,"*書*",[1]統計用!E:E,"&lt;20")</f>
        <v>1</v>
      </c>
      <c r="G95" s="2">
        <f>COUNTIFS([1]統計用!A:A,A95,[1]統計用!B:B,"*書*",[1]統計用!E:E,"&gt;=20",[1]統計用!E:E,"&lt;30")</f>
        <v>1</v>
      </c>
      <c r="H95" s="2">
        <f>COUNTIFS([1]統計用!A:A,A95,[1]統計用!B:B,"*書*",[1]統計用!E:E,"&gt;=30",[1]統計用!E:E,"&lt;40")</f>
        <v>1</v>
      </c>
      <c r="I95" s="2">
        <f>COUNTIFS([1]統計用!A:A,A95,[1]統計用!B:B,"*書*",[1]統計用!E:E,"&gt;=40",[1]統計用!E:E,"&lt;50")</f>
        <v>4</v>
      </c>
      <c r="J95" s="2">
        <f>COUNTIFS([1]統計用!A:A,A95,[1]統計用!B:B,"*書*",[1]統計用!E:E,"&gt;=50",[1]統計用!E:E,"&lt;60")</f>
        <v>5</v>
      </c>
      <c r="K95" s="2">
        <f>COUNTIFS([1]統計用!A:A,A95,[1]統計用!B:B,"*書*",[1]統計用!E:E,"&gt;=60",[1]統計用!E:E,"&lt;70")</f>
        <v>2</v>
      </c>
      <c r="L95" s="2">
        <f>COUNTIFS([1]統計用!A:A,A95,[1]統計用!B:B,"*書*",[1]統計用!E:E,"&gt;=70",[1]統計用!E:E,"&lt;80")</f>
        <v>17</v>
      </c>
      <c r="M95" s="2">
        <f>COUNTIFS([1]統計用!A:A,A95,[1]統計用!B:B,"*書*",[1]統計用!E:E,"&gt;=80")</f>
        <v>8</v>
      </c>
      <c r="N95" s="2">
        <f t="shared" si="12"/>
        <v>25</v>
      </c>
      <c r="O95" s="17">
        <f t="shared" si="13"/>
        <v>0.64102564102564108</v>
      </c>
      <c r="P95" s="2">
        <f>COUNTIFS([1]統計用!A:A,A95,[1]統計用!B:B,"*書*",[1]統計用!D:D,"*岸和田*")</f>
        <v>33</v>
      </c>
      <c r="Q95" s="17">
        <f t="shared" si="14"/>
        <v>0.84615384615384615</v>
      </c>
    </row>
    <row r="96" spans="1:17" hidden="1">
      <c r="A96" s="2" t="s">
        <v>13</v>
      </c>
      <c r="B96" s="2">
        <f>COUNTIFS([1]統計用!A:A,A96,[1]統計用!B:B,"書")</f>
        <v>37</v>
      </c>
      <c r="C96" s="2">
        <v>8</v>
      </c>
      <c r="D96" s="11">
        <f>AVERAGEIFS([1]統計用!E:E,[1]統計用!A:A,A96,[1]統計用!B:B,"*書*")</f>
        <v>66.297297297297291</v>
      </c>
      <c r="E96" s="2">
        <f>COUNTIFS([1]統計用!A:A,A96,[1]統計用!B:B,"*書*",[1]統計用!E:E,"&lt;40")</f>
        <v>4</v>
      </c>
      <c r="F96" s="2">
        <f>COUNTIFS([1]統計用!A:A,A96,[1]統計用!B:B,"*書*",[1]統計用!E:E,"&lt;20")</f>
        <v>2</v>
      </c>
      <c r="G96" s="2">
        <f>COUNTIFS([1]統計用!A:A,A96,[1]統計用!B:B,"*書*",[1]統計用!E:E,"&gt;=20",[1]統計用!E:E,"&lt;30")</f>
        <v>0</v>
      </c>
      <c r="H96" s="2">
        <f>COUNTIFS([1]統計用!A:A,A96,[1]統計用!B:B,"*書*",[1]統計用!E:E,"&gt;=30",[1]統計用!E:E,"&lt;40")</f>
        <v>2</v>
      </c>
      <c r="I96" s="2">
        <f>COUNTIFS([1]統計用!A:A,A96,[1]統計用!B:B,"*書*",[1]統計用!E:E,"&gt;=40",[1]統計用!E:E,"&lt;50")</f>
        <v>3</v>
      </c>
      <c r="J96" s="2">
        <f>COUNTIFS([1]統計用!A:A,A96,[1]統計用!B:B,"*書*",[1]統計用!E:E,"&gt;=50",[1]統計用!E:E,"&lt;60")</f>
        <v>5</v>
      </c>
      <c r="K96" s="2">
        <f>COUNTIFS([1]統計用!A:A,A96,[1]統計用!B:B,"*書*",[1]統計用!E:E,"&gt;=60",[1]統計用!E:E,"&lt;70")</f>
        <v>4</v>
      </c>
      <c r="L96" s="2">
        <f>COUNTIFS([1]統計用!A:A,A96,[1]統計用!B:B,"*書*",[1]統計用!E:E,"&gt;=70",[1]統計用!E:E,"&lt;80")</f>
        <v>13</v>
      </c>
      <c r="M96" s="2">
        <f>COUNTIFS([1]統計用!A:A,A96,[1]統計用!B:B,"*書*",[1]統計用!E:E,"&gt;=80")</f>
        <v>8</v>
      </c>
      <c r="N96" s="2">
        <f t="shared" si="12"/>
        <v>21</v>
      </c>
      <c r="O96" s="17">
        <f t="shared" si="13"/>
        <v>0.56756756756756754</v>
      </c>
      <c r="P96" s="2">
        <f>COUNTIFS([1]統計用!A:A,A96,[1]統計用!B:B,"*書*",[1]統計用!D:D,"*岸和田*")</f>
        <v>29</v>
      </c>
      <c r="Q96" s="17">
        <f t="shared" si="14"/>
        <v>0.78378378378378377</v>
      </c>
    </row>
    <row r="97" spans="1:17" hidden="1">
      <c r="A97" s="2" t="s">
        <v>26</v>
      </c>
      <c r="B97" s="2">
        <f>COUNTIFS([1]統計用!A:A,A97,[1]統計用!B:B,"書")</f>
        <v>37</v>
      </c>
      <c r="C97" s="2">
        <v>13</v>
      </c>
      <c r="D97" s="11">
        <f>AVERAGEIFS([1]統計用!E:E,[1]統計用!A:A,A97,[1]統計用!B:B,"*書*")</f>
        <v>60.567567567567565</v>
      </c>
      <c r="E97" s="2">
        <f>COUNTIFS([1]統計用!A:A,A97,[1]統計用!B:B,"*書*",[1]統計用!E:E,"&lt;40")</f>
        <v>6</v>
      </c>
      <c r="F97" s="2">
        <f>COUNTIFS([1]統計用!A:A,A97,[1]統計用!B:B,"*書*",[1]統計用!E:E,"&lt;20")</f>
        <v>4</v>
      </c>
      <c r="G97" s="2">
        <f>COUNTIFS([1]統計用!A:A,A97,[1]統計用!B:B,"*書*",[1]統計用!E:E,"&gt;=20",[1]統計用!E:E,"&lt;30")</f>
        <v>2</v>
      </c>
      <c r="H97" s="2">
        <f>COUNTIFS([1]統計用!A:A,A97,[1]統計用!B:B,"*書*",[1]統計用!E:E,"&gt;=30",[1]統計用!E:E,"&lt;40")</f>
        <v>0</v>
      </c>
      <c r="I97" s="2">
        <f>COUNTIFS([1]統計用!A:A,A97,[1]統計用!B:B,"*書*",[1]統計用!E:E,"&gt;=40",[1]統計用!E:E,"&lt;50")</f>
        <v>3</v>
      </c>
      <c r="J97" s="2">
        <f>COUNTIFS([1]統計用!A:A,A97,[1]統計用!B:B,"*書*",[1]統計用!E:E,"&gt;=50",[1]統計用!E:E,"&lt;60")</f>
        <v>6</v>
      </c>
      <c r="K97" s="2">
        <f>COUNTIFS([1]統計用!A:A,A97,[1]統計用!B:B,"*書*",[1]統計用!E:E,"&gt;=60",[1]統計用!E:E,"&lt;70")</f>
        <v>7</v>
      </c>
      <c r="L97" s="2">
        <f>COUNTIFS([1]統計用!A:A,A97,[1]統計用!B:B,"*書*",[1]統計用!E:E,"&gt;=70",[1]統計用!E:E,"&lt;80")</f>
        <v>7</v>
      </c>
      <c r="M97" s="2">
        <f>COUNTIFS([1]統計用!A:A,A97,[1]統計用!B:B,"*書*",[1]統計用!E:E,"&gt;=80")</f>
        <v>8</v>
      </c>
      <c r="N97" s="2">
        <f t="shared" si="12"/>
        <v>15</v>
      </c>
      <c r="O97" s="17">
        <f t="shared" si="13"/>
        <v>0.40540540540540543</v>
      </c>
      <c r="P97" s="2">
        <f>COUNTIFS([1]統計用!A:A,A97,[1]統計用!B:B,"*書*",[1]統計用!D:D,"*岸和田*")</f>
        <v>26</v>
      </c>
      <c r="Q97" s="17">
        <f t="shared" si="14"/>
        <v>0.70270270270270274</v>
      </c>
    </row>
    <row r="98" spans="1:17" hidden="1">
      <c r="A98" s="2" t="s">
        <v>21</v>
      </c>
      <c r="B98" s="2">
        <f>COUNTIFS([1]統計用!A:A,A98,[1]統計用!B:B,"書")</f>
        <v>36</v>
      </c>
      <c r="C98" s="2">
        <v>13</v>
      </c>
      <c r="D98" s="11">
        <f>AVERAGEIFS([1]統計用!E:E,[1]統計用!A:A,A98,[1]統計用!B:B,"*書*")</f>
        <v>56.5</v>
      </c>
      <c r="E98" s="2">
        <f>COUNTIFS([1]統計用!A:A,A98,[1]統計用!B:B,"*書*",[1]統計用!E:E,"&lt;40")</f>
        <v>8</v>
      </c>
      <c r="F98" s="2">
        <f>COUNTIFS([1]統計用!A:A,A98,[1]統計用!B:B,"*書*",[1]統計用!E:E,"&lt;20")</f>
        <v>7</v>
      </c>
      <c r="G98" s="2">
        <f>COUNTIFS([1]統計用!A:A,A98,[1]統計用!B:B,"*書*",[1]統計用!E:E,"&gt;=20",[1]統計用!E:E,"&lt;30")</f>
        <v>1</v>
      </c>
      <c r="H98" s="2">
        <f>COUNTIFS([1]統計用!A:A,A98,[1]統計用!B:B,"*書*",[1]統計用!E:E,"&gt;=30",[1]統計用!E:E,"&lt;40")</f>
        <v>0</v>
      </c>
      <c r="I98" s="2">
        <f>COUNTIFS([1]統計用!A:A,A98,[1]統計用!B:B,"*書*",[1]統計用!E:E,"&gt;=40",[1]統計用!E:E,"&lt;50")</f>
        <v>4</v>
      </c>
      <c r="J98" s="2">
        <f>COUNTIFS([1]統計用!A:A,A98,[1]統計用!B:B,"*書*",[1]統計用!E:E,"&gt;=50",[1]統計用!E:E,"&lt;60")</f>
        <v>6</v>
      </c>
      <c r="K98" s="2">
        <f>COUNTIFS([1]統計用!A:A,A98,[1]統計用!B:B,"*書*",[1]統計用!E:E,"&gt;=60",[1]統計用!E:E,"&lt;70")</f>
        <v>4</v>
      </c>
      <c r="L98" s="2">
        <f>COUNTIFS([1]統計用!A:A,A98,[1]統計用!B:B,"*書*",[1]統計用!E:E,"&gt;=70",[1]統計用!E:E,"&lt;80")</f>
        <v>4</v>
      </c>
      <c r="M98" s="2">
        <f>COUNTIFS([1]統計用!A:A,A98,[1]統計用!B:B,"*書*",[1]統計用!E:E,"&gt;=80")</f>
        <v>10</v>
      </c>
      <c r="N98" s="2">
        <f t="shared" si="12"/>
        <v>14</v>
      </c>
      <c r="O98" s="17">
        <f t="shared" si="13"/>
        <v>0.3888888888888889</v>
      </c>
      <c r="P98" s="2">
        <f>COUNTIFS([1]統計用!A:A,A98,[1]統計用!B:B,"*書*",[1]統計用!D:D,"*岸和田*")</f>
        <v>25</v>
      </c>
      <c r="Q98" s="17">
        <f t="shared" si="14"/>
        <v>0.69444444444444442</v>
      </c>
    </row>
    <row r="99" spans="1:17" hidden="1">
      <c r="A99" s="2" t="s">
        <v>28</v>
      </c>
      <c r="B99" s="2">
        <f>COUNTIFS([1]統計用!A:A,A99,[1]統計用!B:B,"書")</f>
        <v>30</v>
      </c>
      <c r="C99" s="2">
        <v>14</v>
      </c>
      <c r="D99" s="11">
        <f>AVERAGEIFS([1]統計用!E:E,[1]統計用!A:A,A99,[1]統計用!B:B,"*書*")</f>
        <v>49.366666666666667</v>
      </c>
      <c r="E99" s="2">
        <f>COUNTIFS([1]統計用!A:A,A99,[1]統計用!B:B,"*書*",[1]統計用!E:E,"&lt;40")</f>
        <v>10</v>
      </c>
      <c r="F99" s="2">
        <f>COUNTIFS([1]統計用!A:A,A99,[1]統計用!B:B,"*書*",[1]統計用!E:E,"&lt;20")</f>
        <v>10</v>
      </c>
      <c r="G99" s="2">
        <f>COUNTIFS([1]統計用!A:A,A99,[1]統計用!B:B,"*書*",[1]統計用!E:E,"&gt;=20",[1]統計用!E:E,"&lt;30")</f>
        <v>0</v>
      </c>
      <c r="H99" s="2">
        <f>COUNTIFS([1]統計用!A:A,A99,[1]統計用!B:B,"*書*",[1]統計用!E:E,"&gt;=30",[1]統計用!E:E,"&lt;40")</f>
        <v>0</v>
      </c>
      <c r="I99" s="2">
        <f>COUNTIFS([1]統計用!A:A,A99,[1]統計用!B:B,"*書*",[1]統計用!E:E,"&gt;=40",[1]統計用!E:E,"&lt;50")</f>
        <v>3</v>
      </c>
      <c r="J99" s="2">
        <f>COUNTIFS([1]統計用!A:A,A99,[1]統計用!B:B,"*書*",[1]統計用!E:E,"&gt;=50",[1]統計用!E:E,"&lt;60")</f>
        <v>5</v>
      </c>
      <c r="K99" s="2">
        <f>COUNTIFS([1]統計用!A:A,A99,[1]統計用!B:B,"*書*",[1]統計用!E:E,"&gt;=60",[1]統計用!E:E,"&lt;70")</f>
        <v>4</v>
      </c>
      <c r="L99" s="2">
        <f>COUNTIFS([1]統計用!A:A,A99,[1]統計用!B:B,"*書*",[1]統計用!E:E,"&gt;=70",[1]統計用!E:E,"&lt;80")</f>
        <v>2</v>
      </c>
      <c r="M99" s="2">
        <f>COUNTIFS([1]統計用!A:A,A99,[1]統計用!B:B,"*書*",[1]統計用!E:E,"&gt;=80")</f>
        <v>6</v>
      </c>
      <c r="N99" s="2">
        <f t="shared" si="12"/>
        <v>8</v>
      </c>
      <c r="O99" s="17">
        <f t="shared" si="13"/>
        <v>0.26666666666666666</v>
      </c>
      <c r="P99" s="2">
        <f>COUNTIFS([1]統計用!A:A,A99,[1]統計用!B:B,"*書*",[1]統計用!D:D,"*岸和田*")</f>
        <v>20</v>
      </c>
      <c r="Q99" s="17">
        <f t="shared" si="14"/>
        <v>0.66666666666666663</v>
      </c>
    </row>
    <row r="100" spans="1:17" hidden="1"/>
    <row r="101" spans="1:17" ht="36" hidden="1">
      <c r="A101" s="7" t="s">
        <v>25</v>
      </c>
      <c r="B101" s="2" t="s">
        <v>11</v>
      </c>
      <c r="C101" s="2" t="s">
        <v>40</v>
      </c>
      <c r="D101" s="2" t="s">
        <v>42</v>
      </c>
      <c r="E101" s="2" t="s">
        <v>48</v>
      </c>
      <c r="F101" s="2" t="s">
        <v>7</v>
      </c>
      <c r="G101" s="14" t="s">
        <v>49</v>
      </c>
      <c r="H101" s="14" t="s">
        <v>0</v>
      </c>
      <c r="I101" s="14" t="s">
        <v>50</v>
      </c>
      <c r="J101" s="14" t="s">
        <v>38</v>
      </c>
      <c r="K101" s="14" t="s">
        <v>37</v>
      </c>
      <c r="L101" s="14" t="s">
        <v>6</v>
      </c>
      <c r="M101" s="2" t="s">
        <v>51</v>
      </c>
      <c r="N101" s="14" t="s">
        <v>52</v>
      </c>
      <c r="O101" s="14" t="s">
        <v>35</v>
      </c>
      <c r="P101" s="14" t="s">
        <v>53</v>
      </c>
      <c r="Q101" s="14" t="s">
        <v>54</v>
      </c>
    </row>
    <row r="102" spans="1:17" hidden="1">
      <c r="A102" s="2" t="s">
        <v>5</v>
      </c>
      <c r="B102" s="2">
        <f>COUNTIFS([1]統計用!A:A,A102,[1]統計用!B:B,"日本画")</f>
        <v>18</v>
      </c>
      <c r="C102" s="2">
        <v>3</v>
      </c>
      <c r="D102" s="11">
        <f>AVERAGEIFS([1]統計用!E:E,[1]統計用!A:A,A102,[1]統計用!B:B,"*日本画*")</f>
        <v>62.944444444444443</v>
      </c>
      <c r="E102" s="2">
        <f>COUNTIFS([1]統計用!A:A,A102,[1]統計用!B:B,"*日本画*",[1]統計用!E:E,"&lt;40")</f>
        <v>0</v>
      </c>
      <c r="F102" s="2">
        <f>COUNTIFS([1]統計用!A:A,A102,[1]統計用!B:B,"*日本画*",[1]統計用!E:E,"&lt;20")</f>
        <v>0</v>
      </c>
      <c r="G102" s="2">
        <f>COUNTIFS([1]統計用!A:A,A102,[1]統計用!B:B,"*日本画*",[1]統計用!E:E,"&gt;=20",[1]統計用!E:E,"&lt;30")</f>
        <v>0</v>
      </c>
      <c r="H102" s="2">
        <f>COUNTIFS([1]統計用!A:A,A102,[1]統計用!B:B,"*日本画*",[1]統計用!E:E,"&gt;=30",[1]統計用!E:E,"&lt;40")</f>
        <v>0</v>
      </c>
      <c r="I102" s="2">
        <f>COUNTIFS([1]統計用!A:A,A102,[1]統計用!B:B,"*日本画*",[1]統計用!E:E,"&gt;=40",[1]統計用!E:E,"&lt;50")</f>
        <v>1</v>
      </c>
      <c r="J102" s="2">
        <f>COUNTIFS([1]統計用!A:A,A102,[1]統計用!B:B,"*日本画*",[1]統計用!E:E,"&gt;=50",[1]統計用!E:E,"&lt;60")</f>
        <v>4</v>
      </c>
      <c r="K102" s="2">
        <f>COUNTIFS([1]統計用!A:A,A102,[1]統計用!B:B,"*日本画*",[1]統計用!E:E,"&gt;=60",[1]統計用!E:E,"&lt;70")</f>
        <v>11</v>
      </c>
      <c r="L102" s="2">
        <f>COUNTIFS([1]統計用!A:A,A102,[1]統計用!B:B,"*日本画*",[1]統計用!E:E,"&gt;=70",[1]統計用!E:E,"&lt;80")</f>
        <v>2</v>
      </c>
      <c r="M102" s="2">
        <f>COUNTIFS([1]統計用!A:A,A102,[1]統計用!B:B,"*日本画*",[1]統計用!E:E,"&gt;=80")</f>
        <v>0</v>
      </c>
      <c r="N102" s="2">
        <f t="shared" ref="N102:N119" si="15">L102+M102</f>
        <v>2</v>
      </c>
      <c r="O102" s="17">
        <f t="shared" ref="O102:O119" si="16">N102/B102</f>
        <v>0.1111111111111111</v>
      </c>
      <c r="P102" s="2">
        <f>COUNTIFS([1]統計用!A:A,A102,[1]統計用!B:B,"*日本画*",[1]統計用!D:D,"*岸和田*")</f>
        <v>12</v>
      </c>
      <c r="Q102" s="17">
        <f t="shared" ref="Q102:Q119" si="17">P102/B102</f>
        <v>0.66666666666666663</v>
      </c>
    </row>
    <row r="103" spans="1:17" hidden="1">
      <c r="A103" s="2" t="s">
        <v>10</v>
      </c>
      <c r="B103" s="2">
        <f>COUNTIFS([1]統計用!A:A,A103,[1]統計用!B:B,"日本画")</f>
        <v>17</v>
      </c>
      <c r="C103" s="2">
        <v>5</v>
      </c>
      <c r="D103" s="11">
        <f>AVERAGEIFS([1]統計用!E:E,[1]統計用!A:A,A103,[1]統計用!B:B,"*日本画*")</f>
        <v>64.17647058823529</v>
      </c>
      <c r="E103" s="2">
        <f>COUNTIFS([1]統計用!A:A,A103,[1]統計用!B:B,"*日本画*",[1]統計用!E:E,"&lt;40")</f>
        <v>0</v>
      </c>
      <c r="F103" s="2">
        <f>COUNTIFS([1]統計用!A:A,A103,[1]統計用!B:B,"*日本画*",[1]統計用!E:E,"&lt;20")</f>
        <v>0</v>
      </c>
      <c r="G103" s="2">
        <f>COUNTIFS([1]統計用!A:A,A103,[1]統計用!B:B,"*日本画*",[1]統計用!E:E,"&gt;=20",[1]統計用!E:E,"&lt;30")</f>
        <v>0</v>
      </c>
      <c r="H103" s="2">
        <f>COUNTIFS([1]統計用!A:A,A103,[1]統計用!B:B,"*日本画*",[1]統計用!E:E,"&gt;=30",[1]統計用!E:E,"&lt;40")</f>
        <v>0</v>
      </c>
      <c r="I103" s="2">
        <f>COUNTIFS([1]統計用!A:A,A103,[1]統計用!B:B,"*日本画*",[1]統計用!E:E,"&gt;=40",[1]統計用!E:E,"&lt;50")</f>
        <v>1</v>
      </c>
      <c r="J103" s="2">
        <f>COUNTIFS([1]統計用!A:A,A103,[1]統計用!B:B,"*日本画*",[1]統計用!E:E,"&gt;=50",[1]統計用!E:E,"&lt;60")</f>
        <v>3</v>
      </c>
      <c r="K103" s="2">
        <f>COUNTIFS([1]統計用!A:A,A103,[1]統計用!B:B,"*日本画*",[1]統計用!E:E,"&gt;=60",[1]統計用!E:E,"&lt;70")</f>
        <v>9</v>
      </c>
      <c r="L103" s="2">
        <f>COUNTIFS([1]統計用!A:A,A103,[1]統計用!B:B,"*日本画*",[1]統計用!E:E,"&gt;=70",[1]統計用!E:E,"&lt;80")</f>
        <v>4</v>
      </c>
      <c r="M103" s="2">
        <f>COUNTIFS([1]統計用!A:A,A103,[1]統計用!B:B,"*日本画*",[1]統計用!E:E,"&gt;=80")</f>
        <v>0</v>
      </c>
      <c r="N103" s="2">
        <f t="shared" si="15"/>
        <v>4</v>
      </c>
      <c r="O103" s="17">
        <f t="shared" si="16"/>
        <v>0.23529411764705882</v>
      </c>
      <c r="P103" s="2">
        <f>COUNTIFS([1]統計用!A:A,A103,[1]統計用!B:B,"*日本画*",[1]統計用!D:D,"*岸和田*")</f>
        <v>8</v>
      </c>
      <c r="Q103" s="17">
        <f t="shared" si="17"/>
        <v>0.47058823529411764</v>
      </c>
    </row>
    <row r="104" spans="1:17" hidden="1">
      <c r="A104" s="2" t="s">
        <v>12</v>
      </c>
      <c r="B104" s="2">
        <f>COUNTIFS([1]統計用!A:A,A104,[1]統計用!B:B,"日本画")</f>
        <v>11</v>
      </c>
      <c r="C104" s="2">
        <v>0</v>
      </c>
      <c r="D104" s="11">
        <f>AVERAGEIFS([1]統計用!E:E,[1]統計用!A:A,A104,[1]統計用!B:B,"*日本画*")</f>
        <v>64.090909090909093</v>
      </c>
      <c r="E104" s="2">
        <f>COUNTIFS([1]統計用!A:A,A104,[1]統計用!B:B,"*日本画*",[1]統計用!E:E,"&lt;40")</f>
        <v>0</v>
      </c>
      <c r="F104" s="2">
        <f>COUNTIFS([1]統計用!A:A,A104,[1]統計用!B:B,"*日本画*",[1]統計用!E:E,"&lt;20")</f>
        <v>0</v>
      </c>
      <c r="G104" s="2">
        <f>COUNTIFS([1]統計用!A:A,A104,[1]統計用!B:B,"*日本画*",[1]統計用!E:E,"&gt;=20",[1]統計用!E:E,"&lt;30")</f>
        <v>0</v>
      </c>
      <c r="H104" s="2">
        <f>COUNTIFS([1]統計用!A:A,A104,[1]統計用!B:B,"*日本画*",[1]統計用!E:E,"&gt;=30",[1]統計用!E:E,"&lt;40")</f>
        <v>0</v>
      </c>
      <c r="I104" s="2">
        <f>COUNTIFS([1]統計用!A:A,A104,[1]統計用!B:B,"*日本画*",[1]統計用!E:E,"&gt;=40",[1]統計用!E:E,"&lt;50")</f>
        <v>0</v>
      </c>
      <c r="J104" s="2">
        <f>COUNTIFS([1]統計用!A:A,A104,[1]統計用!B:B,"*日本画*",[1]統計用!E:E,"&gt;=50",[1]統計用!E:E,"&lt;60")</f>
        <v>3</v>
      </c>
      <c r="K104" s="2">
        <f>COUNTIFS([1]統計用!A:A,A104,[1]統計用!B:B,"*日本画*",[1]統計用!E:E,"&gt;=60",[1]統計用!E:E,"&lt;70")</f>
        <v>5</v>
      </c>
      <c r="L104" s="2">
        <f>COUNTIFS([1]統計用!A:A,A104,[1]統計用!B:B,"*日本画*",[1]統計用!E:E,"&gt;=70",[1]統計用!E:E,"&lt;80")</f>
        <v>3</v>
      </c>
      <c r="M104" s="2">
        <f>COUNTIFS([1]統計用!A:A,A104,[1]統計用!B:B,"*日本画*",[1]統計用!E:E,"&gt;=80")</f>
        <v>0</v>
      </c>
      <c r="N104" s="2">
        <f t="shared" si="15"/>
        <v>3</v>
      </c>
      <c r="O104" s="17">
        <f t="shared" si="16"/>
        <v>0.27272727272727271</v>
      </c>
      <c r="P104" s="2">
        <f>COUNTIFS([1]統計用!A:A,A104,[1]統計用!B:B,"*日本画*",[1]統計用!D:D,"*岸和田*")</f>
        <v>8</v>
      </c>
      <c r="Q104" s="17">
        <f t="shared" si="17"/>
        <v>0.72727272727272729</v>
      </c>
    </row>
    <row r="105" spans="1:17" hidden="1">
      <c r="A105" s="2" t="s">
        <v>8</v>
      </c>
      <c r="B105" s="2">
        <f>COUNTIFS([1]統計用!A:A,A105,[1]統計用!B:B,"日本画")</f>
        <v>15</v>
      </c>
      <c r="C105" s="2">
        <v>7</v>
      </c>
      <c r="D105" s="11">
        <f>AVERAGEIFS([1]統計用!E:E,[1]統計用!A:A,A105,[1]統計用!B:B,"*日本画*")</f>
        <v>57.928571428571431</v>
      </c>
      <c r="E105" s="2">
        <f>COUNTIFS([1]統計用!A:A,A105,[1]統計用!B:B,"*日本画*",[1]統計用!E:E,"&lt;40")</f>
        <v>2</v>
      </c>
      <c r="F105" s="2">
        <f>COUNTIFS([1]統計用!A:A,A105,[1]統計用!B:B,"*日本画*",[1]統計用!E:E,"&lt;20")</f>
        <v>0</v>
      </c>
      <c r="G105" s="2">
        <f>COUNTIFS([1]統計用!A:A,A105,[1]統計用!B:B,"*日本画*",[1]統計用!E:E,"&gt;=20",[1]統計用!E:E,"&lt;30")</f>
        <v>1</v>
      </c>
      <c r="H105" s="2">
        <f>COUNTIFS([1]統計用!A:A,A105,[1]統計用!B:B,"*日本画*",[1]統計用!E:E,"&gt;=30",[1]統計用!E:E,"&lt;40")</f>
        <v>1</v>
      </c>
      <c r="I105" s="2">
        <f>COUNTIFS([1]統計用!A:A,A105,[1]統計用!B:B,"*日本画*",[1]統計用!E:E,"&gt;=40",[1]統計用!E:E,"&lt;50")</f>
        <v>1</v>
      </c>
      <c r="J105" s="2">
        <f>COUNTIFS([1]統計用!A:A,A105,[1]統計用!B:B,"*日本画*",[1]統計用!E:E,"&gt;=50",[1]統計用!E:E,"&lt;60")</f>
        <v>2</v>
      </c>
      <c r="K105" s="2">
        <f>COUNTIFS([1]統計用!A:A,A105,[1]統計用!B:B,"*日本画*",[1]統計用!E:E,"&gt;=60",[1]統計用!E:E,"&lt;70")</f>
        <v>7</v>
      </c>
      <c r="L105" s="2">
        <f>COUNTIFS([1]統計用!A:A,A105,[1]統計用!B:B,"*日本画*",[1]統計用!E:E,"&gt;=70",[1]統計用!E:E,"&lt;80")</f>
        <v>2</v>
      </c>
      <c r="M105" s="2">
        <f>COUNTIFS([1]統計用!A:A,A105,[1]統計用!B:B,"*日本画*",[1]統計用!E:E,"&gt;=80")</f>
        <v>0</v>
      </c>
      <c r="N105" s="2">
        <f t="shared" si="15"/>
        <v>2</v>
      </c>
      <c r="O105" s="17">
        <f t="shared" si="16"/>
        <v>0.13333333333333333</v>
      </c>
      <c r="P105" s="2">
        <f>COUNTIFS([1]統計用!A:A,A105,[1]統計用!B:B,"*日本画*",[1]統計用!D:D,"*岸和田*")</f>
        <v>10</v>
      </c>
      <c r="Q105" s="17">
        <f t="shared" si="17"/>
        <v>0.66666666666666663</v>
      </c>
    </row>
    <row r="106" spans="1:17" hidden="1">
      <c r="A106" s="2" t="s">
        <v>14</v>
      </c>
      <c r="B106" s="2">
        <f>COUNTIFS([1]統計用!A:A,A106,[1]統計用!B:B,"日本画")</f>
        <v>16</v>
      </c>
      <c r="C106" s="2">
        <v>5</v>
      </c>
      <c r="D106" s="11">
        <f>AVERAGEIFS([1]統計用!E:E,[1]統計用!A:A,A106,[1]統計用!B:B,"*日本画*")</f>
        <v>65</v>
      </c>
      <c r="E106" s="2">
        <f>COUNTIFS([1]統計用!A:A,A106,[1]統計用!B:B,"*日本画*",[1]統計用!E:E,"&lt;40")</f>
        <v>0</v>
      </c>
      <c r="F106" s="2">
        <f>COUNTIFS([1]統計用!A:A,A106,[1]統計用!B:B,"*日本画*",[1]統計用!E:E,"&lt;20")</f>
        <v>0</v>
      </c>
      <c r="G106" s="2">
        <f>COUNTIFS([1]統計用!A:A,A106,[1]統計用!B:B,"*日本画*",[1]統計用!E:E,"&gt;=20",[1]統計用!E:E,"&lt;30")</f>
        <v>0</v>
      </c>
      <c r="H106" s="2">
        <f>COUNTIFS([1]統計用!A:A,A106,[1]統計用!B:B,"*日本画*",[1]統計用!E:E,"&gt;=30",[1]統計用!E:E,"&lt;40")</f>
        <v>0</v>
      </c>
      <c r="I106" s="2">
        <f>COUNTIFS([1]統計用!A:A,A106,[1]統計用!B:B,"*日本画*",[1]統計用!E:E,"&gt;=40",[1]統計用!E:E,"&lt;50")</f>
        <v>1</v>
      </c>
      <c r="J106" s="2">
        <f>COUNTIFS([1]統計用!A:A,A106,[1]統計用!B:B,"*日本画*",[1]統計用!E:E,"&gt;=50",[1]統計用!E:E,"&lt;60")</f>
        <v>2</v>
      </c>
      <c r="K106" s="2">
        <f>COUNTIFS([1]統計用!A:A,A106,[1]統計用!B:B,"*日本画*",[1]統計用!E:E,"&gt;=60",[1]統計用!E:E,"&lt;70")</f>
        <v>9</v>
      </c>
      <c r="L106" s="2">
        <f>COUNTIFS([1]統計用!A:A,A106,[1]統計用!B:B,"*日本画*",[1]統計用!E:E,"&gt;=70",[1]統計用!E:E,"&lt;80")</f>
        <v>4</v>
      </c>
      <c r="M106" s="2">
        <f>COUNTIFS([1]統計用!A:A,A106,[1]統計用!B:B,"*日本画*",[1]統計用!E:E,"&gt;=80")</f>
        <v>0</v>
      </c>
      <c r="N106" s="2">
        <f t="shared" si="15"/>
        <v>4</v>
      </c>
      <c r="O106" s="17">
        <f t="shared" si="16"/>
        <v>0.25</v>
      </c>
      <c r="P106" s="2">
        <f>COUNTIFS([1]統計用!A:A,A106,[1]統計用!B:B,"*日本画*",[1]統計用!D:D,"*岸和田*")</f>
        <v>9</v>
      </c>
      <c r="Q106" s="17">
        <f t="shared" si="17"/>
        <v>0.5625</v>
      </c>
    </row>
    <row r="107" spans="1:17" hidden="1">
      <c r="A107" s="2" t="s">
        <v>2</v>
      </c>
      <c r="B107" s="2">
        <f>COUNTIFS([1]統計用!A:A,A107,[1]統計用!B:B,"日本画")</f>
        <v>15</v>
      </c>
      <c r="C107" s="2">
        <v>2</v>
      </c>
      <c r="D107" s="11">
        <f>AVERAGEIFS([1]統計用!E:E,[1]統計用!A:A,A107,[1]統計用!B:B,"*日本画*")</f>
        <v>65.86666666666666</v>
      </c>
      <c r="E107" s="2">
        <f>COUNTIFS([1]統計用!A:A,A107,[1]統計用!B:B,"*日本画*",[1]統計用!E:E,"&lt;40")</f>
        <v>0</v>
      </c>
      <c r="F107" s="2">
        <f>COUNTIFS([1]統計用!A:A,A107,[1]統計用!B:B,"*日本画*",[1]統計用!E:E,"&lt;20")</f>
        <v>0</v>
      </c>
      <c r="G107" s="2">
        <f>COUNTIFS([1]統計用!A:A,A107,[1]統計用!B:B,"*日本画*",[1]統計用!E:E,"&gt;=20",[1]統計用!E:E,"&lt;30")</f>
        <v>0</v>
      </c>
      <c r="H107" s="2">
        <f>COUNTIFS([1]統計用!A:A,A107,[1]統計用!B:B,"*日本画*",[1]統計用!E:E,"&gt;=30",[1]統計用!E:E,"&lt;40")</f>
        <v>0</v>
      </c>
      <c r="I107" s="2">
        <f>COUNTIFS([1]統計用!A:A,A107,[1]統計用!B:B,"*日本画*",[1]統計用!E:E,"&gt;=40",[1]統計用!E:E,"&lt;50")</f>
        <v>1</v>
      </c>
      <c r="J107" s="2">
        <f>COUNTIFS([1]統計用!A:A,A107,[1]統計用!B:B,"*日本画*",[1]統計用!E:E,"&gt;=50",[1]統計用!E:E,"&lt;60")</f>
        <v>2</v>
      </c>
      <c r="K107" s="2">
        <f>COUNTIFS([1]統計用!A:A,A107,[1]統計用!B:B,"*日本画*",[1]統計用!E:E,"&gt;=60",[1]統計用!E:E,"&lt;70")</f>
        <v>6</v>
      </c>
      <c r="L107" s="2">
        <f>COUNTIFS([1]統計用!A:A,A107,[1]統計用!B:B,"*日本画*",[1]統計用!E:E,"&gt;=70",[1]統計用!E:E,"&lt;80")</f>
        <v>6</v>
      </c>
      <c r="M107" s="2">
        <f>COUNTIFS([1]統計用!A:A,A107,[1]統計用!B:B,"*日本画*",[1]統計用!E:E,"&gt;=80")</f>
        <v>0</v>
      </c>
      <c r="N107" s="2">
        <f t="shared" si="15"/>
        <v>6</v>
      </c>
      <c r="O107" s="17">
        <f t="shared" si="16"/>
        <v>0.4</v>
      </c>
      <c r="P107" s="2">
        <f>COUNTIFS([1]統計用!A:A,A107,[1]統計用!B:B,"*日本画*",[1]統計用!D:D,"*岸和田*")</f>
        <v>9</v>
      </c>
      <c r="Q107" s="17">
        <f t="shared" si="17"/>
        <v>0.6</v>
      </c>
    </row>
    <row r="108" spans="1:17" hidden="1">
      <c r="A108" s="2" t="s">
        <v>1</v>
      </c>
      <c r="B108" s="2">
        <f>COUNTIFS([1]統計用!A:A,A108,[1]統計用!B:B,"日本画")</f>
        <v>10</v>
      </c>
      <c r="C108" s="2">
        <v>2</v>
      </c>
      <c r="D108" s="11">
        <f>AVERAGEIFS([1]統計用!E:E,[1]統計用!A:A,A108,[1]統計用!B:B,"*日本画*")</f>
        <v>69.2</v>
      </c>
      <c r="E108" s="2">
        <f>COUNTIFS([1]統計用!A:A,A108,[1]統計用!B:B,"*日本画*",[1]統計用!E:E,"&lt;40")</f>
        <v>0</v>
      </c>
      <c r="F108" s="2">
        <f>COUNTIFS([1]統計用!A:A,A108,[1]統計用!B:B,"*日本画*",[1]統計用!E:E,"&lt;20")</f>
        <v>0</v>
      </c>
      <c r="G108" s="2">
        <f>COUNTIFS([1]統計用!A:A,A108,[1]統計用!B:B,"*日本画*",[1]統計用!E:E,"&gt;=20",[1]統計用!E:E,"&lt;30")</f>
        <v>0</v>
      </c>
      <c r="H108" s="2">
        <f>COUNTIFS([1]統計用!A:A,A108,[1]統計用!B:B,"*日本画*",[1]統計用!E:E,"&gt;=30",[1]統計用!E:E,"&lt;40")</f>
        <v>0</v>
      </c>
      <c r="I108" s="2">
        <f>COUNTIFS([1]統計用!A:A,A108,[1]統計用!B:B,"*日本画*",[1]統計用!E:E,"&gt;=40",[1]統計用!E:E,"&lt;50")</f>
        <v>0</v>
      </c>
      <c r="J108" s="2">
        <f>COUNTIFS([1]統計用!A:A,A108,[1]統計用!B:B,"*日本画*",[1]統計用!E:E,"&gt;=50",[1]統計用!E:E,"&lt;60")</f>
        <v>1</v>
      </c>
      <c r="K108" s="2">
        <f>COUNTIFS([1]統計用!A:A,A108,[1]統計用!B:B,"*日本画*",[1]統計用!E:E,"&gt;=60",[1]統計用!E:E,"&lt;70")</f>
        <v>3</v>
      </c>
      <c r="L108" s="2">
        <f>COUNTIFS([1]統計用!A:A,A108,[1]統計用!B:B,"*日本画*",[1]統計用!E:E,"&gt;=70",[1]統計用!E:E,"&lt;80")</f>
        <v>6</v>
      </c>
      <c r="M108" s="2">
        <f>COUNTIFS([1]統計用!A:A,A108,[1]統計用!B:B,"*日本画*",[1]統計用!E:E,"&gt;=80")</f>
        <v>0</v>
      </c>
      <c r="N108" s="2">
        <f t="shared" si="15"/>
        <v>6</v>
      </c>
      <c r="O108" s="17">
        <f t="shared" si="16"/>
        <v>0.6</v>
      </c>
      <c r="P108" s="2">
        <f>COUNTIFS([1]統計用!A:A,A108,[1]統計用!B:B,"*日本画*",[1]統計用!D:D,"*岸和田*")</f>
        <v>6</v>
      </c>
      <c r="Q108" s="17">
        <f t="shared" si="17"/>
        <v>0.6</v>
      </c>
    </row>
    <row r="109" spans="1:17" hidden="1">
      <c r="A109" s="2" t="s">
        <v>15</v>
      </c>
      <c r="B109" s="2">
        <f>COUNTIFS([1]統計用!A:A,A109,[1]統計用!B:B,"日本画")</f>
        <v>22</v>
      </c>
      <c r="C109" s="2">
        <v>11</v>
      </c>
      <c r="D109" s="11">
        <f>AVERAGEIFS([1]統計用!E:E,[1]統計用!A:A,A109,[1]統計用!B:B,"*日本画*")</f>
        <v>67.454545454545453</v>
      </c>
      <c r="E109" s="2">
        <f>COUNTIFS([1]統計用!A:A,A109,[1]統計用!B:B,"*日本画*",[1]統計用!E:E,"&lt;40")</f>
        <v>0</v>
      </c>
      <c r="F109" s="2">
        <f>COUNTIFS([1]統計用!A:A,A109,[1]統計用!B:B,"*日本画*",[1]統計用!E:E,"&lt;20")</f>
        <v>0</v>
      </c>
      <c r="G109" s="2">
        <f>COUNTIFS([1]統計用!A:A,A109,[1]統計用!B:B,"*日本画*",[1]統計用!E:E,"&gt;=20",[1]統計用!E:E,"&lt;30")</f>
        <v>0</v>
      </c>
      <c r="H109" s="2">
        <f>COUNTIFS([1]統計用!A:A,A109,[1]統計用!B:B,"*日本画*",[1]統計用!E:E,"&gt;=30",[1]統計用!E:E,"&lt;40")</f>
        <v>0</v>
      </c>
      <c r="I109" s="2">
        <f>COUNTIFS([1]統計用!A:A,A109,[1]統計用!B:B,"*日本画*",[1]統計用!E:E,"&gt;=40",[1]統計用!E:E,"&lt;50")</f>
        <v>1</v>
      </c>
      <c r="J109" s="2">
        <f>COUNTIFS([1]統計用!A:A,A109,[1]統計用!B:B,"*日本画*",[1]統計用!E:E,"&gt;=50",[1]統計用!E:E,"&lt;60")</f>
        <v>1</v>
      </c>
      <c r="K109" s="2">
        <f>COUNTIFS([1]統計用!A:A,A109,[1]統計用!B:B,"*日本画*",[1]統計用!E:E,"&gt;=60",[1]統計用!E:E,"&lt;70")</f>
        <v>10</v>
      </c>
      <c r="L109" s="2">
        <f>COUNTIFS([1]統計用!A:A,A109,[1]統計用!B:B,"*日本画*",[1]統計用!E:E,"&gt;=70",[1]統計用!E:E,"&lt;80")</f>
        <v>10</v>
      </c>
      <c r="M109" s="2">
        <f>COUNTIFS([1]統計用!A:A,A109,[1]統計用!B:B,"*日本画*",[1]統計用!E:E,"&gt;=80")</f>
        <v>0</v>
      </c>
      <c r="N109" s="2">
        <f t="shared" si="15"/>
        <v>10</v>
      </c>
      <c r="O109" s="17">
        <f t="shared" si="16"/>
        <v>0.45454545454545453</v>
      </c>
      <c r="P109" s="2">
        <f>COUNTIFS([1]統計用!A:A,A109,[1]統計用!B:B,"*日本画*",[1]統計用!D:D,"*岸和田*")</f>
        <v>11</v>
      </c>
      <c r="Q109" s="17">
        <f t="shared" si="17"/>
        <v>0.5</v>
      </c>
    </row>
    <row r="110" spans="1:17" hidden="1">
      <c r="A110" s="2" t="s">
        <v>16</v>
      </c>
      <c r="B110" s="2">
        <f>COUNTIFS([1]統計用!A:A,A110,[1]統計用!B:B,"日本画")</f>
        <v>24</v>
      </c>
      <c r="C110" s="2">
        <v>8</v>
      </c>
      <c r="D110" s="11">
        <f>AVERAGEIFS([1]統計用!E:E,[1]統計用!A:A,A110,[1]統計用!B:B,"*日本画*")</f>
        <v>67.75</v>
      </c>
      <c r="E110" s="2">
        <f>COUNTIFS([1]統計用!A:A,A110,[1]統計用!B:B,"*日本画*",[1]統計用!E:E,"&lt;40")</f>
        <v>0</v>
      </c>
      <c r="F110" s="2">
        <f>COUNTIFS([1]統計用!A:A,A110,[1]統計用!B:B,"*日本画*",[1]統計用!E:E,"&lt;20")</f>
        <v>0</v>
      </c>
      <c r="G110" s="2">
        <f>COUNTIFS([1]統計用!A:A,A110,[1]統計用!B:B,"*日本画*",[1]統計用!E:E,"&gt;=20",[1]統計用!E:E,"&lt;30")</f>
        <v>0</v>
      </c>
      <c r="H110" s="2">
        <f>COUNTIFS([1]統計用!A:A,A110,[1]統計用!B:B,"*日本画*",[1]統計用!E:E,"&gt;=30",[1]統計用!E:E,"&lt;40")</f>
        <v>0</v>
      </c>
      <c r="I110" s="2">
        <f>COUNTIFS([1]統計用!A:A,A110,[1]統計用!B:B,"*日本画*",[1]統計用!E:E,"&gt;=40",[1]統計用!E:E,"&lt;50")</f>
        <v>2</v>
      </c>
      <c r="J110" s="2">
        <f>COUNTIFS([1]統計用!A:A,A110,[1]統計用!B:B,"*日本画*",[1]統計用!E:E,"&gt;=50",[1]統計用!E:E,"&lt;60")</f>
        <v>1</v>
      </c>
      <c r="K110" s="2">
        <f>COUNTIFS([1]統計用!A:A,A110,[1]統計用!B:B,"*日本画*",[1]統計用!E:E,"&gt;=60",[1]統計用!E:E,"&lt;70")</f>
        <v>8</v>
      </c>
      <c r="L110" s="2">
        <f>COUNTIFS([1]統計用!A:A,A110,[1]統計用!B:B,"*日本画*",[1]統計用!E:E,"&gt;=70",[1]統計用!E:E,"&lt;80")</f>
        <v>13</v>
      </c>
      <c r="M110" s="2">
        <f>COUNTIFS([1]統計用!A:A,A110,[1]統計用!B:B,"*日本画*",[1]統計用!E:E,"&gt;=80")</f>
        <v>0</v>
      </c>
      <c r="N110" s="2">
        <f t="shared" si="15"/>
        <v>13</v>
      </c>
      <c r="O110" s="17">
        <f t="shared" si="16"/>
        <v>0.54166666666666663</v>
      </c>
      <c r="P110" s="2">
        <f>COUNTIFS([1]統計用!A:A,A110,[1]統計用!B:B,"*日本画*",[1]統計用!D:D,"*岸和田*")</f>
        <v>12</v>
      </c>
      <c r="Q110" s="17">
        <f t="shared" si="17"/>
        <v>0.5</v>
      </c>
    </row>
    <row r="111" spans="1:17" hidden="1">
      <c r="A111" s="2" t="s">
        <v>9</v>
      </c>
      <c r="B111" s="2">
        <f>COUNTIFS([1]統計用!A:A,A111,[1]統計用!B:B,"日本画")</f>
        <v>21</v>
      </c>
      <c r="C111" s="2">
        <v>2</v>
      </c>
      <c r="D111" s="11">
        <f>AVERAGEIFS([1]統計用!E:E,[1]統計用!A:A,A111,[1]統計用!B:B,"*日本画*")</f>
        <v>70.428571428571431</v>
      </c>
      <c r="E111" s="2">
        <f>COUNTIFS([1]統計用!A:A,A111,[1]統計用!B:B,"*日本画*",[1]統計用!E:E,"&lt;40")</f>
        <v>0</v>
      </c>
      <c r="F111" s="2">
        <f>COUNTIFS([1]統計用!A:A,A111,[1]統計用!B:B,"*日本画*",[1]統計用!E:E,"&lt;20")</f>
        <v>0</v>
      </c>
      <c r="G111" s="2">
        <f>COUNTIFS([1]統計用!A:A,A111,[1]統計用!B:B,"*日本画*",[1]統計用!E:E,"&gt;=20",[1]統計用!E:E,"&lt;30")</f>
        <v>0</v>
      </c>
      <c r="H111" s="2">
        <f>COUNTIFS([1]統計用!A:A,A111,[1]統計用!B:B,"*日本画*",[1]統計用!E:E,"&gt;=30",[1]統計用!E:E,"&lt;40")</f>
        <v>0</v>
      </c>
      <c r="I111" s="2">
        <f>COUNTIFS([1]統計用!A:A,A111,[1]統計用!B:B,"*日本画*",[1]統計用!E:E,"&gt;=40",[1]統計用!E:E,"&lt;50")</f>
        <v>1</v>
      </c>
      <c r="J111" s="2">
        <f>COUNTIFS([1]統計用!A:A,A111,[1]統計用!B:B,"*日本画*",[1]統計用!E:E,"&gt;=50",[1]統計用!E:E,"&lt;60")</f>
        <v>0</v>
      </c>
      <c r="K111" s="2">
        <f>COUNTIFS([1]統計用!A:A,A111,[1]統計用!B:B,"*日本画*",[1]統計用!E:E,"&gt;=60",[1]統計用!E:E,"&lt;70")</f>
        <v>7</v>
      </c>
      <c r="L111" s="2">
        <f>COUNTIFS([1]統計用!A:A,A111,[1]統計用!B:B,"*日本画*",[1]統計用!E:E,"&gt;=70",[1]統計用!E:E,"&lt;80")</f>
        <v>12</v>
      </c>
      <c r="M111" s="2">
        <f>COUNTIFS([1]統計用!A:A,A111,[1]統計用!B:B,"*日本画*",[1]統計用!E:E,"&gt;=80")</f>
        <v>1</v>
      </c>
      <c r="N111" s="2">
        <f t="shared" si="15"/>
        <v>13</v>
      </c>
      <c r="O111" s="17">
        <f t="shared" si="16"/>
        <v>0.61904761904761907</v>
      </c>
      <c r="P111" s="2">
        <f>COUNTIFS([1]統計用!A:A,A111,[1]統計用!B:B,"*日本画*",[1]統計用!D:D,"*岸和田*")</f>
        <v>12</v>
      </c>
      <c r="Q111" s="17">
        <f t="shared" si="17"/>
        <v>0.5714285714285714</v>
      </c>
    </row>
    <row r="112" spans="1:17" hidden="1">
      <c r="A112" s="2" t="s">
        <v>18</v>
      </c>
      <c r="B112" s="2">
        <f>COUNTIFS([1]統計用!A:A,A112,[1]統計用!B:B,"日本画")</f>
        <v>21</v>
      </c>
      <c r="C112" s="2">
        <v>1</v>
      </c>
      <c r="D112" s="11">
        <f>AVERAGEIFS([1]統計用!E:E,[1]統計用!A:A,A112,[1]統計用!B:B,"*日本画*")</f>
        <v>69.61904761904762</v>
      </c>
      <c r="E112" s="2">
        <f>COUNTIFS([1]統計用!A:A,A112,[1]統計用!B:B,"*日本画*",[1]統計用!E:E,"&lt;40")</f>
        <v>0</v>
      </c>
      <c r="F112" s="2">
        <f>COUNTIFS([1]統計用!A:A,A112,[1]統計用!B:B,"*日本画*",[1]統計用!E:E,"&lt;20")</f>
        <v>0</v>
      </c>
      <c r="G112" s="2">
        <f>COUNTIFS([1]統計用!A:A,A112,[1]統計用!B:B,"*日本画*",[1]統計用!E:E,"&gt;=20",[1]統計用!E:E,"&lt;30")</f>
        <v>0</v>
      </c>
      <c r="H112" s="2">
        <f>COUNTIFS([1]統計用!A:A,A112,[1]統計用!B:B,"*日本画*",[1]統計用!E:E,"&gt;=30",[1]統計用!E:E,"&lt;40")</f>
        <v>0</v>
      </c>
      <c r="I112" s="2">
        <f>COUNTIFS([1]統計用!A:A,A112,[1]統計用!B:B,"*日本画*",[1]統計用!E:E,"&gt;=40",[1]統計用!E:E,"&lt;50")</f>
        <v>1</v>
      </c>
      <c r="J112" s="2">
        <f>COUNTIFS([1]統計用!A:A,A112,[1]統計用!B:B,"*日本画*",[1]統計用!E:E,"&gt;=50",[1]統計用!E:E,"&lt;60")</f>
        <v>1</v>
      </c>
      <c r="K112" s="2">
        <f>COUNTIFS([1]統計用!A:A,A112,[1]統計用!B:B,"*日本画*",[1]統計用!E:E,"&gt;=60",[1]統計用!E:E,"&lt;70")</f>
        <v>4</v>
      </c>
      <c r="L112" s="2">
        <f>COUNTIFS([1]統計用!A:A,A112,[1]統計用!B:B,"*日本画*",[1]統計用!E:E,"&gt;=70",[1]統計用!E:E,"&lt;80")</f>
        <v>13</v>
      </c>
      <c r="M112" s="2">
        <f>COUNTIFS([1]統計用!A:A,A112,[1]統計用!B:B,"*日本画*",[1]統計用!E:E,"&gt;=80")</f>
        <v>2</v>
      </c>
      <c r="N112" s="2">
        <f t="shared" si="15"/>
        <v>15</v>
      </c>
      <c r="O112" s="17">
        <f t="shared" si="16"/>
        <v>0.7142857142857143</v>
      </c>
      <c r="P112" s="2">
        <f>COUNTIFS([1]統計用!A:A,A112,[1]統計用!B:B,"*日本画*",[1]統計用!D:D,"*岸和田*")</f>
        <v>10</v>
      </c>
      <c r="Q112" s="17">
        <f t="shared" si="17"/>
        <v>0.47619047619047616</v>
      </c>
    </row>
    <row r="113" spans="1:17" hidden="1">
      <c r="A113" s="2" t="s">
        <v>20</v>
      </c>
      <c r="B113" s="2">
        <f>COUNTIFS([1]統計用!A:A,A113,[1]統計用!B:B,"日本画")</f>
        <v>23</v>
      </c>
      <c r="C113" s="2">
        <v>5</v>
      </c>
      <c r="D113" s="11">
        <f>AVERAGEIFS([1]統計用!E:E,[1]統計用!A:A,A113,[1]統計用!B:B,"*日本画*")</f>
        <v>69.521739130434781</v>
      </c>
      <c r="E113" s="2">
        <f>COUNTIFS([1]統計用!A:A,A113,[1]統計用!B:B,"*日本画*",[1]統計用!E:E,"&lt;40")</f>
        <v>1</v>
      </c>
      <c r="F113" s="2">
        <f>COUNTIFS([1]統計用!A:A,A113,[1]統計用!B:B,"*日本画*",[1]統計用!E:E,"&lt;20")</f>
        <v>1</v>
      </c>
      <c r="G113" s="2">
        <f>COUNTIFS([1]統計用!A:A,A113,[1]統計用!B:B,"*日本画*",[1]統計用!E:E,"&gt;=20",[1]統計用!E:E,"&lt;30")</f>
        <v>0</v>
      </c>
      <c r="H113" s="2">
        <f>COUNTIFS([1]統計用!A:A,A113,[1]統計用!B:B,"*日本画*",[1]統計用!E:E,"&gt;=30",[1]統計用!E:E,"&lt;40")</f>
        <v>0</v>
      </c>
      <c r="I113" s="2">
        <f>COUNTIFS([1]統計用!A:A,A113,[1]統計用!B:B,"*日本画*",[1]統計用!E:E,"&gt;=40",[1]統計用!E:E,"&lt;50")</f>
        <v>1</v>
      </c>
      <c r="J113" s="2">
        <f>COUNTIFS([1]統計用!A:A,A113,[1]統計用!B:B,"*日本画*",[1]統計用!E:E,"&gt;=50",[1]統計用!E:E,"&lt;60")</f>
        <v>1</v>
      </c>
      <c r="K113" s="2">
        <f>COUNTIFS([1]統計用!A:A,A113,[1]統計用!B:B,"*日本画*",[1]統計用!E:E,"&gt;=60",[1]統計用!E:E,"&lt;70")</f>
        <v>4</v>
      </c>
      <c r="L113" s="2">
        <f>COUNTIFS([1]統計用!A:A,A113,[1]統計用!B:B,"*日本画*",[1]統計用!E:E,"&gt;=70",[1]統計用!E:E,"&lt;80")</f>
        <v>12</v>
      </c>
      <c r="M113" s="2">
        <f>COUNTIFS([1]統計用!A:A,A113,[1]統計用!B:B,"*日本画*",[1]統計用!E:E,"&gt;=80")</f>
        <v>4</v>
      </c>
      <c r="N113" s="2">
        <f t="shared" si="15"/>
        <v>16</v>
      </c>
      <c r="O113" s="17">
        <f t="shared" si="16"/>
        <v>0.69565217391304346</v>
      </c>
      <c r="P113" s="2">
        <f>COUNTIFS([1]統計用!A:A,A113,[1]統計用!B:B,"*日本画*",[1]統計用!D:D,"*岸和田*")</f>
        <v>8</v>
      </c>
      <c r="Q113" s="17">
        <f t="shared" si="17"/>
        <v>0.34782608695652173</v>
      </c>
    </row>
    <row r="114" spans="1:17" hidden="1">
      <c r="A114" s="2" t="s">
        <v>22</v>
      </c>
      <c r="B114" s="2">
        <f>COUNTIFS([1]統計用!A:A,A114,[1]統計用!B:B,"日本画")</f>
        <v>22</v>
      </c>
      <c r="C114" s="2">
        <v>5</v>
      </c>
      <c r="D114" s="11">
        <f>AVERAGEIFS([1]統計用!E:E,[1]統計用!A:A,A114,[1]統計用!B:B,"*日本画*")</f>
        <v>71.181818181818187</v>
      </c>
      <c r="E114" s="2">
        <f>COUNTIFS([1]統計用!A:A,A114,[1]統計用!B:B,"*日本画*",[1]統計用!E:E,"&lt;40")</f>
        <v>0</v>
      </c>
      <c r="F114" s="2">
        <f>COUNTIFS([1]統計用!A:A,A114,[1]統計用!B:B,"*日本画*",[1]統計用!E:E,"&lt;20")</f>
        <v>0</v>
      </c>
      <c r="G114" s="2">
        <f>COUNTIFS([1]統計用!A:A,A114,[1]統計用!B:B,"*日本画*",[1]統計用!E:E,"&gt;=20",[1]統計用!E:E,"&lt;30")</f>
        <v>0</v>
      </c>
      <c r="H114" s="2">
        <f>COUNTIFS([1]統計用!A:A,A114,[1]統計用!B:B,"*日本画*",[1]統計用!E:E,"&gt;=30",[1]統計用!E:E,"&lt;40")</f>
        <v>0</v>
      </c>
      <c r="I114" s="2">
        <f>COUNTIFS([1]統計用!A:A,A114,[1]統計用!B:B,"*日本画*",[1]統計用!E:E,"&gt;=40",[1]統計用!E:E,"&lt;50")</f>
        <v>0</v>
      </c>
      <c r="J114" s="2">
        <f>COUNTIFS([1]統計用!A:A,A114,[1]統計用!B:B,"*日本画*",[1]統計用!E:E,"&gt;=50",[1]統計用!E:E,"&lt;60")</f>
        <v>2</v>
      </c>
      <c r="K114" s="2">
        <f>COUNTIFS([1]統計用!A:A,A114,[1]統計用!B:B,"*日本画*",[1]統計用!E:E,"&gt;=60",[1]統計用!E:E,"&lt;70")</f>
        <v>6</v>
      </c>
      <c r="L114" s="2">
        <f>COUNTIFS([1]統計用!A:A,A114,[1]統計用!B:B,"*日本画*",[1]統計用!E:E,"&gt;=70",[1]統計用!E:E,"&lt;80")</f>
        <v>11</v>
      </c>
      <c r="M114" s="2">
        <f>COUNTIFS([1]統計用!A:A,A114,[1]統計用!B:B,"*日本画*",[1]統計用!E:E,"&gt;=80")</f>
        <v>3</v>
      </c>
      <c r="N114" s="2">
        <f t="shared" si="15"/>
        <v>14</v>
      </c>
      <c r="O114" s="17">
        <f t="shared" si="16"/>
        <v>0.63636363636363635</v>
      </c>
      <c r="P114" s="2">
        <f>COUNTIFS([1]統計用!A:A,A114,[1]統計用!B:B,"*日本画*",[1]統計用!D:D,"*岸和田*")</f>
        <v>7</v>
      </c>
      <c r="Q114" s="17">
        <f t="shared" si="17"/>
        <v>0.31818181818181818</v>
      </c>
    </row>
    <row r="115" spans="1:17" hidden="1">
      <c r="A115" s="2" t="s">
        <v>24</v>
      </c>
      <c r="B115" s="2">
        <f>COUNTIFS([1]統計用!A:A,A115,[1]統計用!B:B,"日本画")</f>
        <v>21</v>
      </c>
      <c r="C115" s="2">
        <v>2</v>
      </c>
      <c r="D115" s="11">
        <f>AVERAGEIFS([1]統計用!E:E,[1]統計用!A:A,A115,[1]統計用!B:B,"*日本画*")</f>
        <v>75.428571428571431</v>
      </c>
      <c r="E115" s="2">
        <f>COUNTIFS([1]統計用!A:A,A115,[1]統計用!B:B,"*日本画*",[1]統計用!E:E,"&lt;40")</f>
        <v>0</v>
      </c>
      <c r="F115" s="2">
        <f>COUNTIFS([1]統計用!A:A,A115,[1]統計用!B:B,"*日本画*",[1]統計用!E:E,"&lt;20")</f>
        <v>0</v>
      </c>
      <c r="G115" s="2">
        <f>COUNTIFS([1]統計用!A:A,A115,[1]統計用!B:B,"*日本画*",[1]統計用!E:E,"&gt;=20",[1]統計用!E:E,"&lt;30")</f>
        <v>0</v>
      </c>
      <c r="H115" s="2">
        <f>COUNTIFS([1]統計用!A:A,A115,[1]統計用!B:B,"*日本画*",[1]統計用!E:E,"&gt;=30",[1]統計用!E:E,"&lt;40")</f>
        <v>0</v>
      </c>
      <c r="I115" s="2">
        <f>COUNTIFS([1]統計用!A:A,A115,[1]統計用!B:B,"*日本画*",[1]統計用!E:E,"&gt;=40",[1]統計用!E:E,"&lt;50")</f>
        <v>0</v>
      </c>
      <c r="J115" s="2">
        <f>COUNTIFS([1]統計用!A:A,A115,[1]統計用!B:B,"*日本画*",[1]統計用!E:E,"&gt;=50",[1]統計用!E:E,"&lt;60")</f>
        <v>2</v>
      </c>
      <c r="K115" s="2">
        <f>COUNTIFS([1]統計用!A:A,A115,[1]統計用!B:B,"*日本画*",[1]統計用!E:E,"&gt;=60",[1]統計用!E:E,"&lt;70")</f>
        <v>1</v>
      </c>
      <c r="L115" s="2">
        <f>COUNTIFS([1]統計用!A:A,A115,[1]統計用!B:B,"*日本画*",[1]統計用!E:E,"&gt;=70",[1]統計用!E:E,"&lt;80")</f>
        <v>11</v>
      </c>
      <c r="M115" s="2">
        <f>COUNTIFS([1]統計用!A:A,A115,[1]統計用!B:B,"*日本画*",[1]統計用!E:E,"&gt;=80")</f>
        <v>7</v>
      </c>
      <c r="N115" s="2">
        <f t="shared" si="15"/>
        <v>18</v>
      </c>
      <c r="O115" s="17">
        <f t="shared" si="16"/>
        <v>0.8571428571428571</v>
      </c>
      <c r="P115" s="2">
        <f>COUNTIFS([1]統計用!A:A,A115,[1]統計用!B:B,"*日本画*",[1]統計用!D:D,"*岸和田*")</f>
        <v>7</v>
      </c>
      <c r="Q115" s="17">
        <f t="shared" si="17"/>
        <v>0.33333333333333331</v>
      </c>
    </row>
    <row r="116" spans="1:17" hidden="1">
      <c r="A116" s="2" t="s">
        <v>13</v>
      </c>
      <c r="B116" s="2">
        <f>COUNTIFS([1]統計用!A:A,A116,[1]統計用!B:B,"日本画")</f>
        <v>18</v>
      </c>
      <c r="C116" s="2">
        <v>6</v>
      </c>
      <c r="D116" s="11">
        <f>AVERAGEIFS([1]統計用!E:E,[1]統計用!A:A,A116,[1]統計用!B:B,"*日本画*")</f>
        <v>69.611111111111114</v>
      </c>
      <c r="E116" s="2">
        <f>COUNTIFS([1]統計用!A:A,A116,[1]統計用!B:B,"*日本画*",[1]統計用!E:E,"&lt;40")</f>
        <v>1</v>
      </c>
      <c r="F116" s="2">
        <f>COUNTIFS([1]統計用!A:A,A116,[1]統計用!B:B,"*日本画*",[1]統計用!E:E,"&lt;20")</f>
        <v>0</v>
      </c>
      <c r="G116" s="2">
        <f>COUNTIFS([1]統計用!A:A,A116,[1]統計用!B:B,"*日本画*",[1]統計用!E:E,"&gt;=20",[1]統計用!E:E,"&lt;30")</f>
        <v>0</v>
      </c>
      <c r="H116" s="2">
        <f>COUNTIFS([1]統計用!A:A,A116,[1]統計用!B:B,"*日本画*",[1]統計用!E:E,"&gt;=30",[1]統計用!E:E,"&lt;40")</f>
        <v>1</v>
      </c>
      <c r="I116" s="2">
        <f>COUNTIFS([1]統計用!A:A,A116,[1]統計用!B:B,"*日本画*",[1]統計用!E:E,"&gt;=40",[1]統計用!E:E,"&lt;50")</f>
        <v>1</v>
      </c>
      <c r="J116" s="2">
        <f>COUNTIFS([1]統計用!A:A,A116,[1]統計用!B:B,"*日本画*",[1]統計用!E:E,"&gt;=50",[1]統計用!E:E,"&lt;60")</f>
        <v>3</v>
      </c>
      <c r="K116" s="2">
        <f>COUNTIFS([1]統計用!A:A,A116,[1]統計用!B:B,"*日本画*",[1]統計用!E:E,"&gt;=60",[1]統計用!E:E,"&lt;70")</f>
        <v>1</v>
      </c>
      <c r="L116" s="2">
        <f>COUNTIFS([1]統計用!A:A,A116,[1]統計用!B:B,"*日本画*",[1]統計用!E:E,"&gt;=70",[1]統計用!E:E,"&lt;80")</f>
        <v>9</v>
      </c>
      <c r="M116" s="2">
        <f>COUNTIFS([1]統計用!A:A,A116,[1]統計用!B:B,"*日本画*",[1]統計用!E:E,"&gt;=80")</f>
        <v>3</v>
      </c>
      <c r="N116" s="2">
        <f t="shared" si="15"/>
        <v>12</v>
      </c>
      <c r="O116" s="17">
        <f t="shared" si="16"/>
        <v>0.66666666666666663</v>
      </c>
      <c r="P116" s="2">
        <f>COUNTIFS([1]統計用!A:A,A116,[1]統計用!B:B,"*日本画*",[1]統計用!D:D,"*岸和田*")</f>
        <v>7</v>
      </c>
      <c r="Q116" s="17">
        <f t="shared" si="17"/>
        <v>0.3888888888888889</v>
      </c>
    </row>
    <row r="117" spans="1:17" hidden="1">
      <c r="A117" s="2" t="s">
        <v>26</v>
      </c>
      <c r="B117" s="2">
        <f>COUNTIFS([1]統計用!A:A,A117,[1]統計用!B:B,"日本画")</f>
        <v>17</v>
      </c>
      <c r="C117" s="2">
        <v>2</v>
      </c>
      <c r="D117" s="11">
        <f>AVERAGEIFS([1]統計用!E:E,[1]統計用!A:A,A117,[1]統計用!B:B,"*日本画*")</f>
        <v>73.058823529411768</v>
      </c>
      <c r="E117" s="2">
        <f>COUNTIFS([1]統計用!A:A,A117,[1]統計用!B:B,"*日本画*",[1]統計用!E:E,"&lt;40")</f>
        <v>1</v>
      </c>
      <c r="F117" s="2">
        <f>COUNTIFS([1]統計用!A:A,A117,[1]統計用!B:B,"*日本画*",[1]統計用!E:E,"&lt;20")</f>
        <v>0</v>
      </c>
      <c r="G117" s="2">
        <f>COUNTIFS([1]統計用!A:A,A117,[1]統計用!B:B,"*日本画*",[1]統計用!E:E,"&gt;=20",[1]統計用!E:E,"&lt;30")</f>
        <v>0</v>
      </c>
      <c r="H117" s="2">
        <f>COUNTIFS([1]統計用!A:A,A117,[1]統計用!B:B,"*日本画*",[1]統計用!E:E,"&gt;=30",[1]統計用!E:E,"&lt;40")</f>
        <v>1</v>
      </c>
      <c r="I117" s="2">
        <f>COUNTIFS([1]統計用!A:A,A117,[1]統計用!B:B,"*日本画*",[1]統計用!E:E,"&gt;=40",[1]統計用!E:E,"&lt;50")</f>
        <v>0</v>
      </c>
      <c r="J117" s="2">
        <f>COUNTIFS([1]統計用!A:A,A117,[1]統計用!B:B,"*日本画*",[1]統計用!E:E,"&gt;=50",[1]統計用!E:E,"&lt;60")</f>
        <v>1</v>
      </c>
      <c r="K117" s="2">
        <f>COUNTIFS([1]統計用!A:A,A117,[1]統計用!B:B,"*日本画*",[1]統計用!E:E,"&gt;=60",[1]統計用!E:E,"&lt;70")</f>
        <v>1</v>
      </c>
      <c r="L117" s="2">
        <f>COUNTIFS([1]統計用!A:A,A117,[1]統計用!B:B,"*日本画*",[1]統計用!E:E,"&gt;=70",[1]統計用!E:E,"&lt;80")</f>
        <v>9</v>
      </c>
      <c r="M117" s="2">
        <f>COUNTIFS([1]統計用!A:A,A117,[1]統計用!B:B,"*日本画*",[1]統計用!E:E,"&gt;=80")</f>
        <v>5</v>
      </c>
      <c r="N117" s="2">
        <f t="shared" si="15"/>
        <v>14</v>
      </c>
      <c r="O117" s="17">
        <f t="shared" si="16"/>
        <v>0.82352941176470584</v>
      </c>
      <c r="P117" s="2">
        <f>COUNTIFS([1]統計用!A:A,A117,[1]統計用!B:B,"*日本画*",[1]統計用!D:D,"*岸和田*")</f>
        <v>5</v>
      </c>
      <c r="Q117" s="17">
        <f t="shared" si="17"/>
        <v>0.29411764705882354</v>
      </c>
    </row>
    <row r="118" spans="1:17" hidden="1">
      <c r="A118" s="2" t="s">
        <v>21</v>
      </c>
      <c r="B118" s="2">
        <f>COUNTIFS([1]統計用!A:A,A118,[1]統計用!B:B,"日本画")</f>
        <v>9</v>
      </c>
      <c r="C118" s="2">
        <v>1</v>
      </c>
      <c r="D118" s="11">
        <f>AVERAGEIFS([1]統計用!E:E,[1]統計用!A:A,A118,[1]統計用!B:B,"*日本画*")</f>
        <v>76.555555555555557</v>
      </c>
      <c r="E118" s="2">
        <f>COUNTIFS([1]統計用!A:A,A118,[1]統計用!B:B,"*日本画*",[1]統計用!E:E,"&lt;40")</f>
        <v>0</v>
      </c>
      <c r="F118" s="2">
        <f>COUNTIFS([1]統計用!A:A,A118,[1]統計用!B:B,"*日本画*",[1]統計用!E:E,"&lt;20")</f>
        <v>0</v>
      </c>
      <c r="G118" s="2">
        <f>COUNTIFS([1]統計用!A:A,A118,[1]統計用!B:B,"*日本画*",[1]統計用!E:E,"&gt;=20",[1]統計用!E:E,"&lt;30")</f>
        <v>0</v>
      </c>
      <c r="H118" s="2">
        <f>COUNTIFS([1]統計用!A:A,A118,[1]統計用!B:B,"*日本画*",[1]統計用!E:E,"&gt;=30",[1]統計用!E:E,"&lt;40")</f>
        <v>0</v>
      </c>
      <c r="I118" s="2">
        <f>COUNTIFS([1]統計用!A:A,A118,[1]統計用!B:B,"*日本画*",[1]統計用!E:E,"&gt;=40",[1]統計用!E:E,"&lt;50")</f>
        <v>0</v>
      </c>
      <c r="J118" s="2">
        <f>COUNTIFS([1]統計用!A:A,A118,[1]統計用!B:B,"*日本画*",[1]統計用!E:E,"&gt;=50",[1]統計用!E:E,"&lt;60")</f>
        <v>0</v>
      </c>
      <c r="K118" s="2">
        <f>COUNTIFS([1]統計用!A:A,A118,[1]統計用!B:B,"*日本画*",[1]統計用!E:E,"&gt;=60",[1]統計用!E:E,"&lt;70")</f>
        <v>1</v>
      </c>
      <c r="L118" s="2">
        <f>COUNTIFS([1]統計用!A:A,A118,[1]統計用!B:B,"*日本画*",[1]統計用!E:E,"&gt;=70",[1]統計用!E:E,"&lt;80")</f>
        <v>3</v>
      </c>
      <c r="M118" s="2">
        <f>COUNTIFS([1]統計用!A:A,A118,[1]統計用!B:B,"*日本画*",[1]統計用!E:E,"&gt;=80")</f>
        <v>5</v>
      </c>
      <c r="N118" s="2">
        <f t="shared" si="15"/>
        <v>8</v>
      </c>
      <c r="O118" s="17">
        <f t="shared" si="16"/>
        <v>0.88888888888888884</v>
      </c>
      <c r="P118" s="2">
        <f>COUNTIFS([1]統計用!A:A,A118,[1]統計用!B:B,"*日本画*",[1]統計用!D:D,"*岸和田*")</f>
        <v>4</v>
      </c>
      <c r="Q118" s="17">
        <f t="shared" si="17"/>
        <v>0.44444444444444442</v>
      </c>
    </row>
    <row r="119" spans="1:17" hidden="1">
      <c r="A119" s="2" t="s">
        <v>28</v>
      </c>
      <c r="B119" s="2">
        <f>COUNTIFS([1]統計用!A:A,A119,[1]統計用!B:B,"日本画")</f>
        <v>9</v>
      </c>
      <c r="C119" s="2">
        <v>1</v>
      </c>
      <c r="D119" s="11">
        <f>AVERAGEIFS([1]統計用!E:E,[1]統計用!A:A,A119,[1]統計用!B:B,"*日本画*")</f>
        <v>81</v>
      </c>
      <c r="E119" s="2">
        <f>COUNTIFS([1]統計用!A:A,A119,[1]統計用!B:B,"*日本画*",[1]統計用!E:E,"&lt;40")</f>
        <v>0</v>
      </c>
      <c r="F119" s="2">
        <f>COUNTIFS([1]統計用!A:A,A119,[1]統計用!B:B,"*日本画*",[1]統計用!E:E,"&lt;20")</f>
        <v>0</v>
      </c>
      <c r="G119" s="2">
        <f>COUNTIFS([1]統計用!A:A,A119,[1]統計用!B:B,"*日本画*",[1]統計用!E:E,"&gt;=20",[1]統計用!E:E,"&lt;30")</f>
        <v>0</v>
      </c>
      <c r="H119" s="2">
        <f>COUNTIFS([1]統計用!A:A,A119,[1]統計用!B:B,"*日本画*",[1]統計用!E:E,"&gt;=30",[1]統計用!E:E,"&lt;40")</f>
        <v>0</v>
      </c>
      <c r="I119" s="2">
        <f>COUNTIFS([1]統計用!A:A,A119,[1]統計用!B:B,"*日本画*",[1]統計用!E:E,"&gt;=40",[1]統計用!E:E,"&lt;50")</f>
        <v>0</v>
      </c>
      <c r="J119" s="2">
        <f>COUNTIFS([1]統計用!A:A,A119,[1]統計用!B:B,"*日本画*",[1]統計用!E:E,"&gt;=50",[1]統計用!E:E,"&lt;60")</f>
        <v>0</v>
      </c>
      <c r="K119" s="2">
        <f>COUNTIFS([1]統計用!A:A,A119,[1]統計用!B:B,"*日本画*",[1]統計用!E:E,"&gt;=60",[1]統計用!E:E,"&lt;70")</f>
        <v>0</v>
      </c>
      <c r="L119" s="2">
        <f>COUNTIFS([1]統計用!A:A,A119,[1]統計用!B:B,"*日本画*",[1]統計用!E:E,"&gt;=70",[1]統計用!E:E,"&lt;80")</f>
        <v>5</v>
      </c>
      <c r="M119" s="2">
        <f>COUNTIFS([1]統計用!A:A,A119,[1]統計用!B:B,"*日本画*",[1]統計用!E:E,"&gt;=80")</f>
        <v>4</v>
      </c>
      <c r="N119" s="2">
        <f t="shared" si="15"/>
        <v>9</v>
      </c>
      <c r="O119" s="17">
        <f t="shared" si="16"/>
        <v>1</v>
      </c>
      <c r="P119" s="2">
        <f>COUNTIFS([1]統計用!A:A,A119,[1]統計用!B:B,"*日本画*",[1]統計用!D:D,"*岸和田*")</f>
        <v>4</v>
      </c>
      <c r="Q119" s="17">
        <f t="shared" si="17"/>
        <v>0.44444444444444442</v>
      </c>
    </row>
    <row r="120" spans="1:17" hidden="1"/>
    <row r="121" spans="1:17" ht="52.9" customHeight="1">
      <c r="A121" s="8" t="s">
        <v>34</v>
      </c>
      <c r="B121" s="10" t="s">
        <v>45</v>
      </c>
      <c r="C121" s="10" t="s">
        <v>17</v>
      </c>
      <c r="D121" s="10" t="s">
        <v>29</v>
      </c>
      <c r="E121" s="10" t="s">
        <v>47</v>
      </c>
      <c r="L121" s="15"/>
      <c r="M121" s="16"/>
    </row>
    <row r="122" spans="1:17" ht="22.2">
      <c r="A122" s="8" t="s">
        <v>5</v>
      </c>
      <c r="B122" s="8">
        <f t="shared" ref="B122:C139" si="18">B2+B22+B42+B62+B82+B102</f>
        <v>338</v>
      </c>
      <c r="C122" s="8">
        <f t="shared" si="18"/>
        <v>61</v>
      </c>
      <c r="D122" s="8">
        <f t="shared" ref="D122:D139" si="19">E2+E22+E42+E62+E82+E102</f>
        <v>18</v>
      </c>
      <c r="E122" s="12">
        <f t="shared" ref="E122:E139" si="20">D122/B122</f>
        <v>5.3254437869822487e-002</v>
      </c>
    </row>
    <row r="123" spans="1:17" ht="22.2">
      <c r="A123" s="8" t="s">
        <v>10</v>
      </c>
      <c r="B123" s="8">
        <f t="shared" si="18"/>
        <v>348</v>
      </c>
      <c r="C123" s="8">
        <f t="shared" si="18"/>
        <v>73</v>
      </c>
      <c r="D123" s="8">
        <f t="shared" si="19"/>
        <v>13</v>
      </c>
      <c r="E123" s="12">
        <f t="shared" si="20"/>
        <v>3.7356321839080463e-002</v>
      </c>
    </row>
    <row r="124" spans="1:17" ht="22.2">
      <c r="A124" s="8" t="s">
        <v>12</v>
      </c>
      <c r="B124" s="8">
        <f t="shared" si="18"/>
        <v>343</v>
      </c>
      <c r="C124" s="8">
        <f t="shared" si="18"/>
        <v>73</v>
      </c>
      <c r="D124" s="8">
        <f t="shared" si="19"/>
        <v>29</v>
      </c>
      <c r="E124" s="12">
        <f t="shared" si="20"/>
        <v>8.4548104956268216e-002</v>
      </c>
    </row>
    <row r="125" spans="1:17" ht="22.2">
      <c r="A125" s="8" t="s">
        <v>8</v>
      </c>
      <c r="B125" s="8">
        <f t="shared" si="18"/>
        <v>349</v>
      </c>
      <c r="C125" s="8">
        <f t="shared" si="18"/>
        <v>93</v>
      </c>
      <c r="D125" s="8">
        <f t="shared" si="19"/>
        <v>6</v>
      </c>
      <c r="E125" s="12">
        <f t="shared" si="20"/>
        <v>1.7191977077363897e-002</v>
      </c>
    </row>
    <row r="126" spans="1:17" ht="22.2">
      <c r="A126" s="8" t="s">
        <v>14</v>
      </c>
      <c r="B126" s="8">
        <f t="shared" si="18"/>
        <v>341</v>
      </c>
      <c r="C126" s="8">
        <f t="shared" si="18"/>
        <v>66</v>
      </c>
      <c r="D126" s="8">
        <f t="shared" si="19"/>
        <v>6</v>
      </c>
      <c r="E126" s="12">
        <f t="shared" si="20"/>
        <v>1.7595307917888565e-002</v>
      </c>
    </row>
    <row r="127" spans="1:17" ht="22.2">
      <c r="A127" s="8" t="s">
        <v>2</v>
      </c>
      <c r="B127" s="8">
        <f t="shared" si="18"/>
        <v>356</v>
      </c>
      <c r="C127" s="8">
        <f t="shared" si="18"/>
        <v>60</v>
      </c>
      <c r="D127" s="8">
        <f t="shared" si="19"/>
        <v>19</v>
      </c>
      <c r="E127" s="12">
        <f t="shared" si="20"/>
        <v>5.3370786516853931e-002</v>
      </c>
    </row>
    <row r="128" spans="1:17" ht="22.2">
      <c r="A128" s="8" t="s">
        <v>1</v>
      </c>
      <c r="B128" s="8">
        <f t="shared" si="18"/>
        <v>366</v>
      </c>
      <c r="C128" s="8">
        <f t="shared" si="18"/>
        <v>60</v>
      </c>
      <c r="D128" s="8">
        <f t="shared" si="19"/>
        <v>7</v>
      </c>
      <c r="E128" s="12">
        <f t="shared" si="20"/>
        <v>1.912568306010929e-002</v>
      </c>
    </row>
    <row r="129" spans="1:5" ht="22.2">
      <c r="A129" s="8" t="s">
        <v>15</v>
      </c>
      <c r="B129" s="8">
        <f t="shared" si="18"/>
        <v>345</v>
      </c>
      <c r="C129" s="8">
        <f t="shared" si="18"/>
        <v>56</v>
      </c>
      <c r="D129" s="8">
        <f t="shared" si="19"/>
        <v>5</v>
      </c>
      <c r="E129" s="12">
        <f t="shared" si="20"/>
        <v>1.4492753623188406e-002</v>
      </c>
    </row>
    <row r="130" spans="1:5" ht="22.2">
      <c r="A130" s="8" t="s">
        <v>16</v>
      </c>
      <c r="B130" s="8">
        <f t="shared" si="18"/>
        <v>356</v>
      </c>
      <c r="C130" s="8">
        <f t="shared" si="18"/>
        <v>60</v>
      </c>
      <c r="D130" s="8">
        <f t="shared" si="19"/>
        <v>9</v>
      </c>
      <c r="E130" s="12">
        <f t="shared" si="20"/>
        <v>2.5280898876404494e-002</v>
      </c>
    </row>
    <row r="131" spans="1:5" ht="22.2">
      <c r="A131" s="8" t="s">
        <v>9</v>
      </c>
      <c r="B131" s="8">
        <f t="shared" si="18"/>
        <v>355</v>
      </c>
      <c r="C131" s="8">
        <f t="shared" si="18"/>
        <v>55</v>
      </c>
      <c r="D131" s="8">
        <f t="shared" si="19"/>
        <v>15</v>
      </c>
      <c r="E131" s="12">
        <f t="shared" si="20"/>
        <v>4.2253521126760563e-002</v>
      </c>
    </row>
    <row r="132" spans="1:5" ht="22.2">
      <c r="A132" s="8" t="s">
        <v>18</v>
      </c>
      <c r="B132" s="8">
        <f t="shared" si="18"/>
        <v>348</v>
      </c>
      <c r="C132" s="8">
        <f t="shared" si="18"/>
        <v>46</v>
      </c>
      <c r="D132" s="8">
        <f t="shared" si="19"/>
        <v>11</v>
      </c>
      <c r="E132" s="12">
        <f t="shared" si="20"/>
        <v>3.1609195402298854e-002</v>
      </c>
    </row>
    <row r="133" spans="1:5" ht="22.2">
      <c r="A133" s="8" t="s">
        <v>20</v>
      </c>
      <c r="B133" s="8">
        <f t="shared" si="18"/>
        <v>352</v>
      </c>
      <c r="C133" s="8">
        <f t="shared" si="18"/>
        <v>59</v>
      </c>
      <c r="D133" s="8">
        <f t="shared" si="19"/>
        <v>11</v>
      </c>
      <c r="E133" s="12">
        <f t="shared" si="20"/>
        <v>3.125e-002</v>
      </c>
    </row>
    <row r="134" spans="1:5" ht="22.2">
      <c r="A134" s="8" t="s">
        <v>22</v>
      </c>
      <c r="B134" s="8">
        <f t="shared" si="18"/>
        <v>314</v>
      </c>
      <c r="C134" s="8">
        <f t="shared" si="18"/>
        <v>27</v>
      </c>
      <c r="D134" s="8">
        <f t="shared" si="19"/>
        <v>11</v>
      </c>
      <c r="E134" s="12">
        <f t="shared" si="20"/>
        <v>3.5031847133757961e-002</v>
      </c>
    </row>
    <row r="135" spans="1:5" ht="22.2">
      <c r="A135" s="8" t="s">
        <v>24</v>
      </c>
      <c r="B135" s="8">
        <f t="shared" si="18"/>
        <v>253</v>
      </c>
      <c r="C135" s="8">
        <f t="shared" si="18"/>
        <v>54</v>
      </c>
      <c r="D135" s="8">
        <f t="shared" si="19"/>
        <v>6</v>
      </c>
      <c r="E135" s="12">
        <f t="shared" si="20"/>
        <v>2.3715415019762844e-002</v>
      </c>
    </row>
    <row r="136" spans="1:5" ht="22.2">
      <c r="A136" s="8" t="s">
        <v>13</v>
      </c>
      <c r="B136" s="8">
        <f t="shared" si="18"/>
        <v>227</v>
      </c>
      <c r="C136" s="8">
        <f t="shared" si="18"/>
        <v>41</v>
      </c>
      <c r="D136" s="8">
        <f t="shared" si="19"/>
        <v>7</v>
      </c>
      <c r="E136" s="12">
        <f t="shared" si="20"/>
        <v>3.0837004405286344e-002</v>
      </c>
    </row>
    <row r="137" spans="1:5" ht="22.2">
      <c r="A137" s="9" t="s">
        <v>26</v>
      </c>
      <c r="B137" s="9">
        <f t="shared" si="18"/>
        <v>216</v>
      </c>
      <c r="C137" s="9">
        <f t="shared" si="18"/>
        <v>39</v>
      </c>
      <c r="D137" s="9">
        <f t="shared" si="19"/>
        <v>9</v>
      </c>
      <c r="E137" s="13">
        <f t="shared" si="20"/>
        <v>4.1666666666666664e-002</v>
      </c>
    </row>
    <row r="138" spans="1:5" ht="22.2">
      <c r="A138" s="9" t="s">
        <v>21</v>
      </c>
      <c r="B138" s="9">
        <f t="shared" si="18"/>
        <v>218</v>
      </c>
      <c r="C138" s="9">
        <f t="shared" si="18"/>
        <v>47</v>
      </c>
      <c r="D138" s="9">
        <f t="shared" si="19"/>
        <v>10</v>
      </c>
      <c r="E138" s="13">
        <f t="shared" si="20"/>
        <v>4.5871559633027525e-002</v>
      </c>
    </row>
    <row r="139" spans="1:5" ht="22.2">
      <c r="A139" s="9" t="s">
        <v>28</v>
      </c>
      <c r="B139" s="9">
        <f t="shared" si="18"/>
        <v>209</v>
      </c>
      <c r="C139" s="9">
        <f t="shared" si="18"/>
        <v>48</v>
      </c>
      <c r="D139" s="9">
        <f t="shared" si="19"/>
        <v>15</v>
      </c>
      <c r="E139" s="13">
        <f t="shared" si="20"/>
        <v>7.1770334928229665e-002</v>
      </c>
    </row>
  </sheetData>
  <mergeCells count="1">
    <mergeCell ref="L121:M121"/>
  </mergeCells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0" fitToWidth="1" fitToHeight="1" orientation="landscape" usePrinterDefaults="1" r:id="rId1"/>
  <headerFooter>
    <oddHeader>&amp;R&amp;20資料３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まとめ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俊裕</dc:creator>
  <cp:lastModifiedBy>田中　俊裕</cp:lastModifiedBy>
  <dcterms:created xsi:type="dcterms:W3CDTF">2026-07-12T05:56:24Z</dcterms:created>
  <dcterms:modified xsi:type="dcterms:W3CDTF">2026-07-16T03:54:33Z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2026-07-16T03:54:33Z</vt:filetime>
  </property>
</Properties>
</file>