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H31年版年報(R2年度作成分)\Ｈ31年版年報\"/>
    </mc:Choice>
  </mc:AlternateContent>
  <bookViews>
    <workbookView xWindow="9075" yWindow="1065" windowWidth="10425" windowHeight="8265" tabRatio="940"/>
  </bookViews>
  <sheets>
    <sheet name="総務" sheetId="21" r:id="rId1"/>
    <sheet name="本部・署所の分布図 　庁舎の現況20" sheetId="19" r:id="rId2"/>
    <sheet name="組織機構21" sheetId="20" r:id="rId3"/>
    <sheet name="事務分掌22" sheetId="1" r:id="rId4"/>
    <sheet name="事務分掌23" sheetId="17" r:id="rId5"/>
    <sheet name="職員の配置・資格取得状況24" sheetId="2" r:id="rId6"/>
    <sheet name="資格取得統計" sheetId="15" state="hidden" r:id="rId7"/>
    <sheet name="職員の勤続年数・年齢別職員数25" sheetId="3" r:id="rId8"/>
    <sheet name="勤続年数抽出" sheetId="16" state="hidden" r:id="rId9"/>
    <sheet name="データベース" sheetId="14" state="hidden" r:id="rId10"/>
    <sheet name="当初予算の推移26" sheetId="4" r:id="rId11"/>
    <sheet name="決算状況・人口、世帯数に対する消防費27" sheetId="5" r:id="rId12"/>
    <sheet name="岸和田市の消防力28" sheetId="6" r:id="rId13"/>
    <sheet name="消防車両一覧表29" sheetId="8" r:id="rId14"/>
    <sheet name="消防車両一覧表 (2)" sheetId="18" r:id="rId15"/>
    <sheet name="消防車の配置・整備状況31" sheetId="7" r:id="rId16"/>
    <sheet name="平成31年度職員教養実施状況32" sheetId="13" r:id="rId17"/>
    <sheet name="Sheet1" sheetId="22" r:id="rId18"/>
  </sheets>
  <definedNames>
    <definedName name="_xlnm._FilterDatabase" localSheetId="9" hidden="1">データベース!$A$4:$Y$4</definedName>
    <definedName name="_xlnm._FilterDatabase" localSheetId="8" hidden="1">勤続年数抽出!$B$4:$F$186</definedName>
    <definedName name="_xlnm._FilterDatabase" localSheetId="6" hidden="1">資格取得統計!$A$1:$E$811</definedName>
    <definedName name="_xlnm.Print_Area" localSheetId="12">岸和田市の消防力28!$A$1:$I$32</definedName>
    <definedName name="_xlnm.Print_Area" localSheetId="11">'決算状況・人口、世帯数に対する消防費27'!$A$1:$G$27</definedName>
    <definedName name="_xlnm.Print_Area" localSheetId="3">事務分掌22!$A$1:$D$52</definedName>
    <definedName name="_xlnm.Print_Area" localSheetId="4">事務分掌23!$A$1:$D$41</definedName>
    <definedName name="_xlnm.Print_Area" localSheetId="15">消防車の配置・整備状況31!$A$1:$L$32</definedName>
    <definedName name="_xlnm.Print_Area" localSheetId="13">消防車両一覧表29!$A$1:$N$39</definedName>
    <definedName name="_xlnm.Print_Area" localSheetId="5">職員の配置・資格取得状況24!$A$1:$V$44</definedName>
    <definedName name="_xlnm.Print_Area" localSheetId="2">組織機構21!$A$1:$Y$56</definedName>
    <definedName name="_xlnm.Print_Area" localSheetId="0">総務!$A$1:$G$35</definedName>
    <definedName name="_xlnm.Print_Area" localSheetId="10">当初予算の推移26!$A$1:$H$25</definedName>
    <definedName name="_xlnm.Print_Area" localSheetId="16">平成31年度職員教養実施状況32!$A$1:$F$39</definedName>
    <definedName name="_xlnm.Print_Area" localSheetId="1">'本部・署所の分布図 　庁舎の現況20'!$A$1:$G$52</definedName>
  </definedNames>
  <calcPr calcId="162913"/>
</workbook>
</file>

<file path=xl/calcChain.xml><?xml version="1.0" encoding="utf-8"?>
<calcChain xmlns="http://schemas.openxmlformats.org/spreadsheetml/2006/main">
  <c r="H6" i="4" l="1"/>
  <c r="E26" i="5" l="1"/>
  <c r="F26" i="5"/>
  <c r="F22" i="5"/>
  <c r="E22" i="5"/>
  <c r="K17" i="8" l="1"/>
  <c r="I17" i="8"/>
  <c r="C17" i="8"/>
  <c r="K26" i="8"/>
  <c r="I26" i="8"/>
  <c r="C26" i="8"/>
  <c r="E7" i="2"/>
  <c r="G26" i="5"/>
  <c r="G22" i="5"/>
  <c r="G14" i="5"/>
  <c r="E26" i="3" l="1"/>
  <c r="F26" i="3"/>
  <c r="M26" i="3"/>
  <c r="N26" i="3"/>
  <c r="E23" i="2" l="1"/>
  <c r="F23" i="2"/>
  <c r="E22" i="2"/>
  <c r="E27" i="2"/>
  <c r="F27" i="2"/>
  <c r="E10" i="2" l="1"/>
  <c r="G7" i="6" l="1"/>
  <c r="G5" i="6" l="1"/>
  <c r="O17" i="2" l="1"/>
  <c r="I10" i="2"/>
  <c r="J10" i="2"/>
  <c r="K10" i="2"/>
  <c r="L10" i="2"/>
  <c r="M10" i="2"/>
  <c r="N10" i="2"/>
  <c r="O10" i="2"/>
  <c r="P10" i="2"/>
  <c r="Q10" i="2"/>
  <c r="R10" i="2"/>
  <c r="S10" i="2"/>
  <c r="T10" i="2"/>
  <c r="U10" i="2"/>
  <c r="V10" i="2"/>
  <c r="H10" i="2"/>
  <c r="G10" i="2"/>
  <c r="F22" i="2" l="1"/>
  <c r="E24" i="2"/>
  <c r="F24" i="2"/>
  <c r="E25" i="2"/>
  <c r="F25" i="2"/>
  <c r="E26" i="2"/>
  <c r="F26" i="2"/>
  <c r="E28" i="2"/>
  <c r="F28" i="2"/>
  <c r="E29" i="2"/>
  <c r="F29" i="2"/>
  <c r="A26" i="18" l="1"/>
  <c r="B26" i="18"/>
  <c r="C26" i="18"/>
  <c r="D26" i="18"/>
  <c r="E26" i="18"/>
  <c r="F26" i="18"/>
  <c r="G26" i="18"/>
  <c r="H26" i="18"/>
  <c r="H8" i="18"/>
  <c r="H9" i="18"/>
  <c r="H10" i="18"/>
  <c r="G8" i="18"/>
  <c r="G9" i="18"/>
  <c r="G10" i="18"/>
  <c r="F8" i="18"/>
  <c r="F9" i="18"/>
  <c r="F10" i="18"/>
  <c r="E8" i="18"/>
  <c r="E9" i="18"/>
  <c r="E10" i="18"/>
  <c r="D8" i="18"/>
  <c r="D9" i="18"/>
  <c r="D10" i="18"/>
  <c r="C8" i="18"/>
  <c r="C9" i="18"/>
  <c r="C10" i="18"/>
  <c r="B8" i="18"/>
  <c r="B9" i="18"/>
  <c r="B10" i="18"/>
  <c r="A8" i="18"/>
  <c r="A9" i="18"/>
  <c r="A10" i="18"/>
  <c r="F24" i="6" l="1"/>
  <c r="K11" i="8" l="1"/>
  <c r="I11" i="8"/>
  <c r="C11" i="8"/>
  <c r="I25" i="8"/>
  <c r="K25" i="8"/>
  <c r="C25" i="8"/>
  <c r="I9" i="8" l="1"/>
  <c r="K9" i="8"/>
  <c r="C10" i="8"/>
  <c r="C9" i="8" l="1"/>
  <c r="I10" i="8"/>
  <c r="F17" i="4" l="1"/>
  <c r="E17" i="4"/>
  <c r="D17" i="4"/>
  <c r="E14" i="5" l="1"/>
  <c r="A22" i="18" l="1"/>
  <c r="B22" i="18"/>
  <c r="C22" i="18"/>
  <c r="D22" i="18"/>
  <c r="E22" i="18"/>
  <c r="F22" i="18"/>
  <c r="G22" i="18"/>
  <c r="H22" i="18"/>
  <c r="E11" i="2"/>
  <c r="E8" i="2"/>
  <c r="E9" i="2"/>
  <c r="G6" i="6" l="1"/>
  <c r="G8" i="6"/>
  <c r="G9" i="6"/>
  <c r="G10" i="6"/>
  <c r="P4" i="2"/>
  <c r="O4" i="2"/>
  <c r="E24" i="6"/>
  <c r="I18" i="6"/>
  <c r="G18" i="6"/>
  <c r="G25" i="6"/>
  <c r="I28" i="6"/>
  <c r="G28" i="6"/>
  <c r="I27" i="6"/>
  <c r="G27" i="6"/>
  <c r="I25" i="6"/>
  <c r="D29" i="6"/>
  <c r="Q15" i="3"/>
  <c r="V25" i="3"/>
  <c r="G29" i="6" l="1"/>
  <c r="G2" i="18"/>
  <c r="I16" i="8"/>
  <c r="K16" i="8"/>
  <c r="C16" i="8"/>
  <c r="K28" i="8"/>
  <c r="I28" i="8"/>
  <c r="C28" i="8"/>
  <c r="K18" i="8"/>
  <c r="I18" i="8"/>
  <c r="C18" i="8"/>
  <c r="K19" i="8"/>
  <c r="I19" i="8"/>
  <c r="C19" i="8"/>
  <c r="K12" i="8"/>
  <c r="C12" i="8"/>
  <c r="K24" i="8"/>
  <c r="I24" i="8"/>
  <c r="C24" i="8"/>
  <c r="K34" i="8"/>
  <c r="I34" i="8"/>
  <c r="C34" i="8"/>
  <c r="C22" i="5"/>
  <c r="C26" i="5"/>
  <c r="C14" i="5"/>
  <c r="D14" i="5"/>
  <c r="A6" i="18"/>
  <c r="B6" i="18"/>
  <c r="C6" i="18"/>
  <c r="D6" i="18"/>
  <c r="E6" i="18"/>
  <c r="F6" i="18"/>
  <c r="G6" i="18"/>
  <c r="H6" i="18"/>
  <c r="A7" i="18"/>
  <c r="B7" i="18"/>
  <c r="C7" i="18"/>
  <c r="D7" i="18"/>
  <c r="E7" i="18"/>
  <c r="F7" i="18"/>
  <c r="G7" i="18"/>
  <c r="H7" i="18"/>
  <c r="A11" i="18"/>
  <c r="B11" i="18"/>
  <c r="C11" i="18"/>
  <c r="D11" i="18"/>
  <c r="E11" i="18"/>
  <c r="F11" i="18"/>
  <c r="G11" i="18"/>
  <c r="H11" i="18"/>
  <c r="A12" i="18"/>
  <c r="B12" i="18"/>
  <c r="C12" i="18"/>
  <c r="D12" i="18"/>
  <c r="E12" i="18"/>
  <c r="F12" i="18"/>
  <c r="G12" i="18"/>
  <c r="H12" i="18"/>
  <c r="A13" i="18"/>
  <c r="B13" i="18"/>
  <c r="C13" i="18"/>
  <c r="D13" i="18"/>
  <c r="E13" i="18"/>
  <c r="F13" i="18"/>
  <c r="G13" i="18"/>
  <c r="H13" i="18"/>
  <c r="A14" i="18"/>
  <c r="B14" i="18"/>
  <c r="C14" i="18"/>
  <c r="D14" i="18"/>
  <c r="E14" i="18"/>
  <c r="F14" i="18"/>
  <c r="G14" i="18"/>
  <c r="H14" i="18"/>
  <c r="A15" i="18"/>
  <c r="B15" i="18"/>
  <c r="C15" i="18"/>
  <c r="D15" i="18"/>
  <c r="E15" i="18"/>
  <c r="F15" i="18"/>
  <c r="G15" i="18"/>
  <c r="H15" i="18"/>
  <c r="A16" i="18"/>
  <c r="B16" i="18"/>
  <c r="C16" i="18"/>
  <c r="D16" i="18"/>
  <c r="E16" i="18"/>
  <c r="F16" i="18"/>
  <c r="G16" i="18"/>
  <c r="H16" i="18"/>
  <c r="A17" i="18"/>
  <c r="B17" i="18"/>
  <c r="C17" i="18"/>
  <c r="D17" i="18"/>
  <c r="E17" i="18"/>
  <c r="F17" i="18"/>
  <c r="G17" i="18"/>
  <c r="H17" i="18"/>
  <c r="A18" i="18"/>
  <c r="B18" i="18"/>
  <c r="C18" i="18"/>
  <c r="D18" i="18"/>
  <c r="E18" i="18"/>
  <c r="F18" i="18"/>
  <c r="G18" i="18"/>
  <c r="H18" i="18"/>
  <c r="A19" i="18"/>
  <c r="B19" i="18"/>
  <c r="C19" i="18"/>
  <c r="D19" i="18"/>
  <c r="E19" i="18"/>
  <c r="F19" i="18"/>
  <c r="G19" i="18"/>
  <c r="H19" i="18"/>
  <c r="A20" i="18"/>
  <c r="B20" i="18"/>
  <c r="C20" i="18"/>
  <c r="D20" i="18"/>
  <c r="E20" i="18"/>
  <c r="F20" i="18"/>
  <c r="G20" i="18"/>
  <c r="H20" i="18"/>
  <c r="A21" i="18"/>
  <c r="B21" i="18"/>
  <c r="C21" i="18"/>
  <c r="D21" i="18"/>
  <c r="E21" i="18"/>
  <c r="F21" i="18"/>
  <c r="G21" i="18"/>
  <c r="H21" i="18"/>
  <c r="A23" i="18"/>
  <c r="B23" i="18"/>
  <c r="C23" i="18"/>
  <c r="D23" i="18"/>
  <c r="E23" i="18"/>
  <c r="F23" i="18"/>
  <c r="G23" i="18"/>
  <c r="H23" i="18"/>
  <c r="A24" i="18"/>
  <c r="B24" i="18"/>
  <c r="C24" i="18"/>
  <c r="D24" i="18"/>
  <c r="E24" i="18"/>
  <c r="F24" i="18"/>
  <c r="G24" i="18"/>
  <c r="H24" i="18"/>
  <c r="A25" i="18"/>
  <c r="B25" i="18"/>
  <c r="C25" i="18"/>
  <c r="D25" i="18"/>
  <c r="E25" i="18"/>
  <c r="F25" i="18"/>
  <c r="G25" i="18"/>
  <c r="H25" i="18"/>
  <c r="A27" i="18"/>
  <c r="B27" i="18"/>
  <c r="C27" i="18"/>
  <c r="D27" i="18"/>
  <c r="E27" i="18"/>
  <c r="F27" i="18"/>
  <c r="G27" i="18"/>
  <c r="H27" i="18"/>
  <c r="A28" i="18"/>
  <c r="B28" i="18"/>
  <c r="C28" i="18"/>
  <c r="D28" i="18"/>
  <c r="E28" i="18"/>
  <c r="F28" i="18"/>
  <c r="G28" i="18"/>
  <c r="H28" i="18"/>
  <c r="A29" i="18"/>
  <c r="B29" i="18"/>
  <c r="C29" i="18"/>
  <c r="D29" i="18"/>
  <c r="E29" i="18"/>
  <c r="F29" i="18"/>
  <c r="G29" i="18"/>
  <c r="H29" i="18"/>
  <c r="A30" i="18"/>
  <c r="B30" i="18"/>
  <c r="C30" i="18"/>
  <c r="D30" i="18"/>
  <c r="E30" i="18"/>
  <c r="F30" i="18"/>
  <c r="G30" i="18"/>
  <c r="H30" i="18"/>
  <c r="A31" i="18"/>
  <c r="B31" i="18"/>
  <c r="C31" i="18"/>
  <c r="D31" i="18"/>
  <c r="E31" i="18"/>
  <c r="F31" i="18"/>
  <c r="G31" i="18"/>
  <c r="H31" i="18"/>
  <c r="A32" i="18"/>
  <c r="B32" i="18"/>
  <c r="C32" i="18"/>
  <c r="D32" i="18"/>
  <c r="E32" i="18"/>
  <c r="F32" i="18"/>
  <c r="G32" i="18"/>
  <c r="H32" i="18"/>
  <c r="A33" i="18"/>
  <c r="B33" i="18"/>
  <c r="C33" i="18"/>
  <c r="D33" i="18"/>
  <c r="E33" i="18"/>
  <c r="F33" i="18"/>
  <c r="G33" i="18"/>
  <c r="H33" i="18"/>
  <c r="A34" i="18"/>
  <c r="B34" i="18"/>
  <c r="C34" i="18"/>
  <c r="D34" i="18"/>
  <c r="E34" i="18"/>
  <c r="F34" i="18"/>
  <c r="G34" i="18"/>
  <c r="H34" i="18"/>
  <c r="A35" i="18"/>
  <c r="B35" i="18"/>
  <c r="C35" i="18"/>
  <c r="D35" i="18"/>
  <c r="E35" i="18"/>
  <c r="F35" i="18"/>
  <c r="G35" i="18"/>
  <c r="H35" i="18"/>
  <c r="A36" i="18"/>
  <c r="B36" i="18"/>
  <c r="C36" i="18"/>
  <c r="D36" i="18"/>
  <c r="E36" i="18"/>
  <c r="F36" i="18"/>
  <c r="G36" i="18"/>
  <c r="H36" i="18"/>
  <c r="A37" i="18"/>
  <c r="B37" i="18"/>
  <c r="C37" i="18"/>
  <c r="D37" i="18"/>
  <c r="E37" i="18"/>
  <c r="F37" i="18"/>
  <c r="G37" i="18"/>
  <c r="H37" i="18"/>
  <c r="A38" i="18"/>
  <c r="B38" i="18"/>
  <c r="C38" i="18"/>
  <c r="D38" i="18"/>
  <c r="E38" i="18"/>
  <c r="F38" i="18"/>
  <c r="G38" i="18"/>
  <c r="H38" i="18"/>
  <c r="A39" i="18"/>
  <c r="B39" i="18"/>
  <c r="C39" i="18"/>
  <c r="D39" i="18"/>
  <c r="E39" i="18"/>
  <c r="F39" i="18"/>
  <c r="G39" i="18"/>
  <c r="H39" i="18"/>
  <c r="B5" i="18"/>
  <c r="C5" i="18"/>
  <c r="D5" i="18"/>
  <c r="E5" i="18"/>
  <c r="F5" i="18"/>
  <c r="G5" i="18"/>
  <c r="H5" i="18"/>
  <c r="A5" i="18"/>
  <c r="I15" i="6"/>
  <c r="G17" i="6"/>
  <c r="G23" i="6"/>
  <c r="G15" i="6"/>
  <c r="I17" i="6"/>
  <c r="I23" i="6"/>
  <c r="I7" i="6"/>
  <c r="I8" i="6"/>
  <c r="I9" i="6"/>
  <c r="I10" i="6"/>
  <c r="I5" i="6"/>
  <c r="I6" i="6"/>
  <c r="D26" i="5"/>
  <c r="D22" i="5"/>
  <c r="F14" i="2"/>
  <c r="F15" i="2"/>
  <c r="F16" i="2"/>
  <c r="F11" i="2"/>
  <c r="F13" i="2"/>
  <c r="F12" i="2"/>
  <c r="F8" i="2"/>
  <c r="F9" i="2"/>
  <c r="F6" i="2"/>
  <c r="F5" i="2"/>
  <c r="E13" i="2"/>
  <c r="E14" i="2"/>
  <c r="E15" i="2"/>
  <c r="E16" i="2"/>
  <c r="E12" i="2"/>
  <c r="E6" i="2"/>
  <c r="E5" i="2"/>
  <c r="I4" i="2"/>
  <c r="J4" i="2"/>
  <c r="K4" i="2"/>
  <c r="L4" i="2"/>
  <c r="M4" i="2"/>
  <c r="N4" i="2"/>
  <c r="Q4" i="2"/>
  <c r="R4" i="2"/>
  <c r="S4" i="2"/>
  <c r="T4" i="2"/>
  <c r="U4" i="2"/>
  <c r="V4" i="2"/>
  <c r="H4" i="2"/>
  <c r="G4" i="2"/>
  <c r="E30" i="2"/>
  <c r="F30" i="2"/>
  <c r="E31" i="2"/>
  <c r="F31" i="2"/>
  <c r="E32" i="2"/>
  <c r="F32" i="2"/>
  <c r="E33" i="2"/>
  <c r="F33" i="2"/>
  <c r="E34" i="2"/>
  <c r="F34" i="2"/>
  <c r="E35" i="2"/>
  <c r="F35" i="2"/>
  <c r="E36" i="2"/>
  <c r="F36" i="2"/>
  <c r="E37" i="2"/>
  <c r="F37" i="2"/>
  <c r="E38" i="2"/>
  <c r="F38" i="2"/>
  <c r="E39" i="2"/>
  <c r="F39" i="2"/>
  <c r="E40" i="2"/>
  <c r="F40" i="2"/>
  <c r="E41" i="2"/>
  <c r="F41" i="2"/>
  <c r="E42" i="2"/>
  <c r="F42" i="2"/>
  <c r="E43" i="2"/>
  <c r="F43" i="2"/>
  <c r="I17" i="2"/>
  <c r="J17" i="2"/>
  <c r="K17" i="2"/>
  <c r="L17" i="2"/>
  <c r="M17" i="2"/>
  <c r="N17" i="2"/>
  <c r="P17" i="2"/>
  <c r="Q17" i="2"/>
  <c r="R17" i="2"/>
  <c r="S17" i="2"/>
  <c r="T17" i="2"/>
  <c r="U17" i="2"/>
  <c r="V17" i="2"/>
  <c r="H17" i="2"/>
  <c r="G17" i="2"/>
  <c r="Q20" i="2"/>
  <c r="G12" i="3"/>
  <c r="H12" i="3"/>
  <c r="I12" i="3"/>
  <c r="J12" i="3"/>
  <c r="K12" i="3"/>
  <c r="L12" i="3"/>
  <c r="M12" i="3"/>
  <c r="N12" i="3"/>
  <c r="O12" i="3"/>
  <c r="P12" i="3"/>
  <c r="Q12" i="3"/>
  <c r="R12" i="3"/>
  <c r="S12" i="3"/>
  <c r="T12" i="3"/>
  <c r="E12" i="3"/>
  <c r="G26" i="3"/>
  <c r="H26" i="3"/>
  <c r="I26" i="3"/>
  <c r="J26" i="3"/>
  <c r="K26" i="3"/>
  <c r="L26" i="3"/>
  <c r="O26" i="3"/>
  <c r="P26" i="3"/>
  <c r="Q26" i="3"/>
  <c r="R26" i="3"/>
  <c r="S26" i="3"/>
  <c r="T26" i="3"/>
  <c r="U18" i="3"/>
  <c r="V18" i="3"/>
  <c r="U19" i="3"/>
  <c r="V19" i="3"/>
  <c r="U20" i="3"/>
  <c r="V20" i="3"/>
  <c r="U21" i="3"/>
  <c r="V21" i="3"/>
  <c r="U22" i="3"/>
  <c r="V22" i="3"/>
  <c r="U23" i="3"/>
  <c r="V23" i="3"/>
  <c r="U24" i="3"/>
  <c r="V24" i="3"/>
  <c r="U25" i="3"/>
  <c r="U17" i="3"/>
  <c r="V17" i="3"/>
  <c r="U5" i="3"/>
  <c r="V5" i="3"/>
  <c r="U6" i="3"/>
  <c r="V6" i="3"/>
  <c r="U7" i="3"/>
  <c r="V7" i="3"/>
  <c r="U8" i="3"/>
  <c r="V8" i="3"/>
  <c r="U9" i="3"/>
  <c r="V9" i="3"/>
  <c r="U10" i="3"/>
  <c r="V10" i="3"/>
  <c r="U11" i="3"/>
  <c r="V11" i="3"/>
  <c r="U4" i="3"/>
  <c r="V4" i="3"/>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I186" i="14"/>
  <c r="F186" i="14"/>
  <c r="I185" i="14"/>
  <c r="F185" i="14"/>
  <c r="I184" i="14"/>
  <c r="F184" i="14"/>
  <c r="I183" i="14"/>
  <c r="F183" i="14"/>
  <c r="I182" i="14"/>
  <c r="F182" i="14"/>
  <c r="I181" i="14"/>
  <c r="F181" i="14"/>
  <c r="I180" i="14"/>
  <c r="F180" i="14"/>
  <c r="I179" i="14"/>
  <c r="F179" i="14"/>
  <c r="I178" i="14"/>
  <c r="F178" i="14"/>
  <c r="I177" i="14"/>
  <c r="F177" i="14"/>
  <c r="I176" i="14"/>
  <c r="F176" i="14"/>
  <c r="I175" i="14"/>
  <c r="F175" i="14"/>
  <c r="I174" i="14"/>
  <c r="F174" i="14"/>
  <c r="I173" i="14"/>
  <c r="F173" i="14"/>
  <c r="I172" i="14"/>
  <c r="F172" i="14"/>
  <c r="I171" i="14"/>
  <c r="F171" i="14"/>
  <c r="I170" i="14"/>
  <c r="F170" i="14"/>
  <c r="I169" i="14"/>
  <c r="F169" i="14"/>
  <c r="I168" i="14"/>
  <c r="F168" i="14"/>
  <c r="I167" i="14"/>
  <c r="F167" i="14"/>
  <c r="I166" i="14"/>
  <c r="F166" i="14"/>
  <c r="I165" i="14"/>
  <c r="F165" i="14"/>
  <c r="I164" i="14"/>
  <c r="F164" i="14"/>
  <c r="I163" i="14"/>
  <c r="F163" i="14"/>
  <c r="I162" i="14"/>
  <c r="F162" i="14"/>
  <c r="I161" i="14"/>
  <c r="F161" i="14"/>
  <c r="I160" i="14"/>
  <c r="F160" i="14"/>
  <c r="I159" i="14"/>
  <c r="F159" i="14"/>
  <c r="I158" i="14"/>
  <c r="F158" i="14"/>
  <c r="I157" i="14"/>
  <c r="F157" i="14"/>
  <c r="I156" i="14"/>
  <c r="F156" i="14"/>
  <c r="I155" i="14"/>
  <c r="F155" i="14"/>
  <c r="I154" i="14"/>
  <c r="F154" i="14"/>
  <c r="I153" i="14"/>
  <c r="F153" i="14"/>
  <c r="I152" i="14"/>
  <c r="F152" i="14"/>
  <c r="I151" i="14"/>
  <c r="F151" i="14"/>
  <c r="I150" i="14"/>
  <c r="F150" i="14"/>
  <c r="I149" i="14"/>
  <c r="F149" i="14"/>
  <c r="I148" i="14"/>
  <c r="F148" i="14"/>
  <c r="I147" i="14"/>
  <c r="F147" i="14"/>
  <c r="I146" i="14"/>
  <c r="F146" i="14"/>
  <c r="I145" i="14"/>
  <c r="F145" i="14"/>
  <c r="I144" i="14"/>
  <c r="F144" i="14"/>
  <c r="I143" i="14"/>
  <c r="F143" i="14"/>
  <c r="I142" i="14"/>
  <c r="F142" i="14"/>
  <c r="I141" i="14"/>
  <c r="F141" i="14"/>
  <c r="I140" i="14"/>
  <c r="F140" i="14"/>
  <c r="I139" i="14"/>
  <c r="F139" i="14"/>
  <c r="I138" i="14"/>
  <c r="F138" i="14"/>
  <c r="I137" i="14"/>
  <c r="F137" i="14"/>
  <c r="I136" i="14"/>
  <c r="F136" i="14"/>
  <c r="I135" i="14"/>
  <c r="F135" i="14"/>
  <c r="I134" i="14"/>
  <c r="F134" i="14"/>
  <c r="I133" i="14"/>
  <c r="F133" i="14"/>
  <c r="I132" i="14"/>
  <c r="F132" i="14"/>
  <c r="I131" i="14"/>
  <c r="F131" i="14"/>
  <c r="I130" i="14"/>
  <c r="F130" i="14"/>
  <c r="I129" i="14"/>
  <c r="F129" i="14"/>
  <c r="I128" i="14"/>
  <c r="F128" i="14"/>
  <c r="I127" i="14"/>
  <c r="F127" i="14"/>
  <c r="I126" i="14"/>
  <c r="F126" i="14"/>
  <c r="I125" i="14"/>
  <c r="F125" i="14"/>
  <c r="I124" i="14"/>
  <c r="F124" i="14"/>
  <c r="I123" i="14"/>
  <c r="F123" i="14"/>
  <c r="I122" i="14"/>
  <c r="F122" i="14"/>
  <c r="I121" i="14"/>
  <c r="F121" i="14"/>
  <c r="I120" i="14"/>
  <c r="F120" i="14"/>
  <c r="I119" i="14"/>
  <c r="F119" i="14"/>
  <c r="I118" i="14"/>
  <c r="F118" i="14"/>
  <c r="I117" i="14"/>
  <c r="F117" i="14"/>
  <c r="I116" i="14"/>
  <c r="F116" i="14"/>
  <c r="I115" i="14"/>
  <c r="F115" i="14"/>
  <c r="I114" i="14"/>
  <c r="F114" i="14"/>
  <c r="I113" i="14"/>
  <c r="F113" i="14"/>
  <c r="I112" i="14"/>
  <c r="F112" i="14"/>
  <c r="I111" i="14"/>
  <c r="F111" i="14"/>
  <c r="I110" i="14"/>
  <c r="F110" i="14"/>
  <c r="I109" i="14"/>
  <c r="F109" i="14"/>
  <c r="I108" i="14"/>
  <c r="F108" i="14"/>
  <c r="I107" i="14"/>
  <c r="F107" i="14"/>
  <c r="I106" i="14"/>
  <c r="F106" i="14"/>
  <c r="I105" i="14"/>
  <c r="F105" i="14"/>
  <c r="I104" i="14"/>
  <c r="F104" i="14"/>
  <c r="I103" i="14"/>
  <c r="F103" i="14"/>
  <c r="I102" i="14"/>
  <c r="F102" i="14"/>
  <c r="I101" i="14"/>
  <c r="F101" i="14"/>
  <c r="I100" i="14"/>
  <c r="F100" i="14"/>
  <c r="I99" i="14"/>
  <c r="F99" i="14"/>
  <c r="I98" i="14"/>
  <c r="F98" i="14"/>
  <c r="I97" i="14"/>
  <c r="F97" i="14"/>
  <c r="I96" i="14"/>
  <c r="F96" i="14"/>
  <c r="I95" i="14"/>
  <c r="F95" i="14"/>
  <c r="I94" i="14"/>
  <c r="F94" i="14"/>
  <c r="I93" i="14"/>
  <c r="F93" i="14"/>
  <c r="I92" i="14"/>
  <c r="F92" i="14"/>
  <c r="I91" i="14"/>
  <c r="F91" i="14"/>
  <c r="I90" i="14"/>
  <c r="F90" i="14"/>
  <c r="I89" i="14"/>
  <c r="F89" i="14"/>
  <c r="I88" i="14"/>
  <c r="F88" i="14"/>
  <c r="I87" i="14"/>
  <c r="F87" i="14"/>
  <c r="I86" i="14"/>
  <c r="F86" i="14"/>
  <c r="I85" i="14"/>
  <c r="F85" i="14"/>
  <c r="I84" i="14"/>
  <c r="F84" i="14"/>
  <c r="I83" i="14"/>
  <c r="F83" i="14"/>
  <c r="I82" i="14"/>
  <c r="F82" i="14"/>
  <c r="I81" i="14"/>
  <c r="F81" i="14"/>
  <c r="I80" i="14"/>
  <c r="F80" i="14"/>
  <c r="I79" i="14"/>
  <c r="F79" i="14"/>
  <c r="I78" i="14"/>
  <c r="F78" i="14"/>
  <c r="I77" i="14"/>
  <c r="F77" i="14"/>
  <c r="I76" i="14"/>
  <c r="F76" i="14"/>
  <c r="I75" i="14"/>
  <c r="F75" i="14"/>
  <c r="I74" i="14"/>
  <c r="F74" i="14"/>
  <c r="I73" i="14"/>
  <c r="F73" i="14"/>
  <c r="I72" i="14"/>
  <c r="F72" i="14"/>
  <c r="I71" i="14"/>
  <c r="F71" i="14"/>
  <c r="I70" i="14"/>
  <c r="F70" i="14"/>
  <c r="I69" i="14"/>
  <c r="F69" i="14"/>
  <c r="I68" i="14"/>
  <c r="F68" i="14"/>
  <c r="I67" i="14"/>
  <c r="F67" i="14"/>
  <c r="I66" i="14"/>
  <c r="F66" i="14"/>
  <c r="I65" i="14"/>
  <c r="F65" i="14"/>
  <c r="I64" i="14"/>
  <c r="F64" i="14"/>
  <c r="I63" i="14"/>
  <c r="F63" i="14"/>
  <c r="I62" i="14"/>
  <c r="F62" i="14"/>
  <c r="I61" i="14"/>
  <c r="F61" i="14"/>
  <c r="I60" i="14"/>
  <c r="F60" i="14"/>
  <c r="I59" i="14"/>
  <c r="F59" i="14"/>
  <c r="I58" i="14"/>
  <c r="F58" i="14"/>
  <c r="I57" i="14"/>
  <c r="F57" i="14"/>
  <c r="I56" i="14"/>
  <c r="F56" i="14"/>
  <c r="I55" i="14"/>
  <c r="F55" i="14"/>
  <c r="I54" i="14"/>
  <c r="F54" i="14"/>
  <c r="I53" i="14"/>
  <c r="F53" i="14"/>
  <c r="I52" i="14"/>
  <c r="F52" i="14"/>
  <c r="I51" i="14"/>
  <c r="F51" i="14"/>
  <c r="I50" i="14"/>
  <c r="F50" i="14"/>
  <c r="I49" i="14"/>
  <c r="F49" i="14"/>
  <c r="I48" i="14"/>
  <c r="F48" i="14"/>
  <c r="I47" i="14"/>
  <c r="F47" i="14"/>
  <c r="I46" i="14"/>
  <c r="F46" i="14"/>
  <c r="I45" i="14"/>
  <c r="F45" i="14"/>
  <c r="I44" i="14"/>
  <c r="F44" i="14"/>
  <c r="I43" i="14"/>
  <c r="F43" i="14"/>
  <c r="I42" i="14"/>
  <c r="F42" i="14"/>
  <c r="I41" i="14"/>
  <c r="F41" i="14"/>
  <c r="I40" i="14"/>
  <c r="F40" i="14"/>
  <c r="I39" i="14"/>
  <c r="F39" i="14"/>
  <c r="I38" i="14"/>
  <c r="F38" i="14"/>
  <c r="I37" i="14"/>
  <c r="F37" i="14"/>
  <c r="I36" i="14"/>
  <c r="F36" i="14"/>
  <c r="I35" i="14"/>
  <c r="F35" i="14"/>
  <c r="I34" i="14"/>
  <c r="F34" i="14"/>
  <c r="I33" i="14"/>
  <c r="F33" i="14"/>
  <c r="I32" i="14"/>
  <c r="F32" i="14"/>
  <c r="I31" i="14"/>
  <c r="F31" i="14"/>
  <c r="I30" i="14"/>
  <c r="F30" i="14"/>
  <c r="I29" i="14"/>
  <c r="F29" i="14"/>
  <c r="I28" i="14"/>
  <c r="F28" i="14"/>
  <c r="I27" i="14"/>
  <c r="F27" i="14"/>
  <c r="I26" i="14"/>
  <c r="F26" i="14"/>
  <c r="I25" i="14"/>
  <c r="F25" i="14"/>
  <c r="I24" i="14"/>
  <c r="F24" i="14"/>
  <c r="I23" i="14"/>
  <c r="F23" i="14"/>
  <c r="I22" i="14"/>
  <c r="F22" i="14"/>
  <c r="I21" i="14"/>
  <c r="F21" i="14"/>
  <c r="I20" i="14"/>
  <c r="F20" i="14"/>
  <c r="I19" i="14"/>
  <c r="F19" i="14"/>
  <c r="I18" i="14"/>
  <c r="F18" i="14"/>
  <c r="I17" i="14"/>
  <c r="F17" i="14"/>
  <c r="I16" i="14"/>
  <c r="F16" i="14"/>
  <c r="I15" i="14"/>
  <c r="F15" i="14"/>
  <c r="I14" i="14"/>
  <c r="F14" i="14"/>
  <c r="I13" i="14"/>
  <c r="F13" i="14"/>
  <c r="I12" i="14"/>
  <c r="F12" i="14"/>
  <c r="I11" i="14"/>
  <c r="F11" i="14"/>
  <c r="I10" i="14"/>
  <c r="F10" i="14"/>
  <c r="I9" i="14"/>
  <c r="F9" i="14"/>
  <c r="I8" i="14"/>
  <c r="F8" i="14"/>
  <c r="I7" i="14"/>
  <c r="F7" i="14"/>
  <c r="I6" i="14"/>
  <c r="F6" i="14"/>
  <c r="I5" i="14"/>
  <c r="F5" i="14"/>
  <c r="C21" i="8"/>
  <c r="I21" i="8"/>
  <c r="K21" i="8"/>
  <c r="K39" i="8"/>
  <c r="I39" i="8"/>
  <c r="C39" i="8"/>
  <c r="K38" i="8"/>
  <c r="I38" i="8"/>
  <c r="C38" i="8"/>
  <c r="I6" i="8"/>
  <c r="K6" i="8"/>
  <c r="I7" i="8"/>
  <c r="K7" i="8"/>
  <c r="I8" i="8"/>
  <c r="K8" i="8"/>
  <c r="K10" i="8"/>
  <c r="I13" i="8"/>
  <c r="K13" i="8"/>
  <c r="I14" i="8"/>
  <c r="K14" i="8"/>
  <c r="I15" i="8"/>
  <c r="K15" i="8"/>
  <c r="I20" i="8"/>
  <c r="K20" i="8"/>
  <c r="I23" i="8"/>
  <c r="K23" i="8"/>
  <c r="I27" i="8"/>
  <c r="K27" i="8"/>
  <c r="I29" i="8"/>
  <c r="K29" i="8"/>
  <c r="I30" i="8"/>
  <c r="K30" i="8"/>
  <c r="I31" i="8"/>
  <c r="K31" i="8"/>
  <c r="K32" i="8"/>
  <c r="I33" i="8"/>
  <c r="K33" i="8"/>
  <c r="I35" i="8"/>
  <c r="K35" i="8"/>
  <c r="I36" i="8"/>
  <c r="K36" i="8"/>
  <c r="K5" i="8"/>
  <c r="I5" i="8"/>
  <c r="C36" i="8"/>
  <c r="C27" i="8"/>
  <c r="C29" i="8"/>
  <c r="C30" i="8"/>
  <c r="C31" i="8"/>
  <c r="C32" i="8"/>
  <c r="C33" i="8"/>
  <c r="C35" i="8"/>
  <c r="C6" i="8"/>
  <c r="C7" i="8"/>
  <c r="C8" i="8"/>
  <c r="C13" i="8"/>
  <c r="C14" i="8"/>
  <c r="C15" i="8"/>
  <c r="C20" i="8"/>
  <c r="C23" i="8"/>
  <c r="F22" i="7"/>
  <c r="G22" i="7"/>
  <c r="H22" i="7"/>
  <c r="I22" i="7"/>
  <c r="J22" i="7"/>
  <c r="K22" i="7"/>
  <c r="E22" i="7"/>
  <c r="L23" i="7"/>
  <c r="L7" i="7"/>
  <c r="L8" i="7"/>
  <c r="L9" i="7"/>
  <c r="L10" i="7"/>
  <c r="L11" i="7"/>
  <c r="L12" i="7"/>
  <c r="L13" i="7"/>
  <c r="L14" i="7"/>
  <c r="L20" i="7"/>
  <c r="L15" i="7"/>
  <c r="L17" i="7"/>
  <c r="L18" i="7"/>
  <c r="L19" i="7"/>
  <c r="L16" i="7"/>
  <c r="L21" i="7"/>
  <c r="L6" i="7"/>
  <c r="L5" i="7"/>
  <c r="E29" i="6"/>
  <c r="E30" i="6" s="1"/>
  <c r="F29" i="6"/>
  <c r="F30" i="6" s="1"/>
  <c r="D24" i="6"/>
  <c r="E14" i="6"/>
  <c r="D14" i="6"/>
  <c r="F12" i="3"/>
  <c r="E4" i="2" l="1"/>
  <c r="E17" i="2"/>
  <c r="V12" i="3"/>
  <c r="F17" i="2"/>
  <c r="V26" i="3"/>
  <c r="F10" i="2"/>
  <c r="U26" i="3"/>
  <c r="D30" i="6"/>
  <c r="G24" i="6"/>
  <c r="G14" i="6"/>
  <c r="U12" i="3"/>
  <c r="L22" i="7"/>
  <c r="F4" i="2" l="1"/>
  <c r="G30" i="6"/>
</calcChain>
</file>

<file path=xl/sharedStrings.xml><?xml version="1.0" encoding="utf-8"?>
<sst xmlns="http://schemas.openxmlformats.org/spreadsheetml/2006/main" count="7080" uniqueCount="1511">
  <si>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</si>
  <si>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</si>
  <si>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</si>
  <si>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</si>
  <si>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</si>
  <si>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</si>
  <si>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</si>
  <si>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</si>
  <si>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</si>
  <si>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</si>
  <si>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</si>
  <si>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</si>
  <si>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</si>
  <si>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</si>
  <si>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</si>
  <si>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</si>
  <si>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</si>
  <si>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</si>
  <si>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</si>
  <si>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</si>
  <si>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</si>
  <si>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</si>
  <si>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</si>
  <si>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</si>
  <si>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</si>
  <si>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</si>
  <si>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</si>
  <si>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</si>
  <si>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</si>
  <si>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</si>
  <si>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</si>
  <si>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</si>
  <si>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</si>
  <si>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</si>
  <si>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</si>
  <si>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</si>
  <si>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</si>
  <si>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</si>
  <si>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</si>
  <si>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</si>
  <si>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</si>
  <si>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</si>
  <si>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</si>
  <si>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</si>
  <si>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</si>
  <si>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</si>
  <si>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防火管理者の講習及び指導に関すること。</t>
    <phoneticPr fontId="1"/>
  </si>
  <si>
    <t>防火対象物の立入検査に関すること。</t>
    <phoneticPr fontId="1"/>
  </si>
  <si>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</si>
  <si>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</si>
  <si>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</si>
  <si>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関係諸団体の事務に関すること。</t>
  </si>
  <si>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</si>
  <si>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</si>
  <si>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</si>
  <si>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</si>
  <si>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</si>
  <si>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</si>
  <si>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</si>
  <si>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</si>
  <si>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</si>
  <si>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</si>
  <si>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</si>
  <si>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</si>
  <si>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</si>
  <si>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</si>
  <si>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</si>
  <si>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</si>
  <si>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</si>
  <si>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</si>
  <si>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</si>
  <si>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</si>
  <si>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</si>
  <si>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</si>
  <si>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</si>
  <si>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</si>
  <si>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</si>
  <si>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</si>
  <si>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</si>
  <si>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</si>
  <si>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</si>
  <si>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</si>
  <si>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</si>
  <si>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</si>
  <si>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</si>
  <si>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</si>
  <si>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</si>
  <si>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</si>
  <si>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</si>
  <si>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</si>
  <si>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</si>
  <si>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</si>
  <si>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</si>
  <si>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</si>
  <si>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</si>
  <si>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</si>
  <si>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</si>
  <si>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</si>
  <si>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</si>
  <si>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</si>
  <si>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</si>
  <si>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</si>
  <si>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</si>
  <si>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</si>
  <si>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</si>
  <si>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</si>
  <si>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</si>
  <si>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</si>
  <si>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</si>
  <si>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</si>
  <si>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</si>
  <si>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</si>
  <si>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</si>
  <si>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</si>
  <si>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</si>
  <si>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</si>
  <si>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</si>
  <si>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</si>
  <si>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</si>
  <si>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</si>
  <si>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第2種酸素欠乏危険作業主任者</t>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</si>
  <si>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</si>
  <si>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</si>
  <si>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</si>
  <si>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</si>
  <si>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</si>
  <si>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</si>
  <si>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</si>
  <si>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</si>
  <si>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</si>
  <si>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</si>
  <si>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</si>
  <si>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</si>
  <si>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</si>
  <si>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危険物取扱者免状（乙4）</t>
    <rPh sb="0" eb="3">
      <t>キケンブツ</t>
    </rPh>
    <rPh sb="3" eb="5">
      <t>トリアツカイ</t>
    </rPh>
    <rPh sb="5" eb="6">
      <t>シャ</t>
    </rPh>
    <rPh sb="6" eb="8">
      <t>メンジョウ</t>
    </rPh>
    <rPh sb="9" eb="10">
      <t>オツ</t>
    </rPh>
    <phoneticPr fontId="1"/>
  </si>
  <si>
    <t>第2・3級陸上特殊無線技士</t>
    <rPh sb="0" eb="1">
      <t>ダイ</t>
    </rPh>
    <rPh sb="4" eb="5">
      <t>キュウ</t>
    </rPh>
    <rPh sb="5" eb="7">
      <t>リクジョウ</t>
    </rPh>
    <rPh sb="7" eb="9">
      <t>トクシュ</t>
    </rPh>
    <rPh sb="9" eb="11">
      <t>ムセン</t>
    </rPh>
    <rPh sb="11" eb="13">
      <t>ギシ</t>
    </rPh>
    <phoneticPr fontId="1"/>
  </si>
  <si>
    <t>ガス溶接技能</t>
    <rPh sb="2" eb="4">
      <t>ヨウセツ</t>
    </rPh>
    <rPh sb="4" eb="6">
      <t>ギノウ</t>
    </rPh>
    <phoneticPr fontId="1"/>
  </si>
  <si>
    <t>2級小型船舶操縦士</t>
    <rPh sb="1" eb="2">
      <t>キュウ</t>
    </rPh>
    <rPh sb="2" eb="4">
      <t>コガタ</t>
    </rPh>
    <rPh sb="4" eb="6">
      <t>センパク</t>
    </rPh>
    <rPh sb="6" eb="9">
      <t>ソウジュウシ</t>
    </rPh>
    <phoneticPr fontId="1"/>
  </si>
  <si>
    <t>潜水士免許</t>
    <rPh sb="0" eb="3">
      <t>センスイシ</t>
    </rPh>
    <rPh sb="3" eb="5">
      <t>メンキョ</t>
    </rPh>
    <phoneticPr fontId="1"/>
  </si>
  <si>
    <t>衛生管理者</t>
    <rPh sb="0" eb="2">
      <t>エイセイ</t>
    </rPh>
    <rPh sb="2" eb="4">
      <t>カンリ</t>
    </rPh>
    <rPh sb="4" eb="5">
      <t>シャ</t>
    </rPh>
    <phoneticPr fontId="1"/>
  </si>
  <si>
    <t>救急救命士免許</t>
    <rPh sb="0" eb="5">
      <t>ｋｋｋ</t>
    </rPh>
    <rPh sb="5" eb="7">
      <t>メンキョ</t>
    </rPh>
    <phoneticPr fontId="1"/>
  </si>
  <si>
    <t>玉掛技能</t>
    <rPh sb="0" eb="1">
      <t>タマ</t>
    </rPh>
    <rPh sb="1" eb="2">
      <t>カ</t>
    </rPh>
    <rPh sb="2" eb="4">
      <t>ギノウ</t>
    </rPh>
    <phoneticPr fontId="1"/>
  </si>
  <si>
    <t>小型移動式クレーン</t>
    <rPh sb="0" eb="2">
      <t>コガタ</t>
    </rPh>
    <rPh sb="2" eb="4">
      <t>イドウ</t>
    </rPh>
    <rPh sb="4" eb="5">
      <t>シキ</t>
    </rPh>
    <phoneticPr fontId="1"/>
  </si>
  <si>
    <t>電気（アーク）溶接</t>
    <rPh sb="0" eb="2">
      <t>デンキ</t>
    </rPh>
    <rPh sb="7" eb="9">
      <t>ヨウセツ</t>
    </rPh>
    <phoneticPr fontId="1"/>
  </si>
  <si>
    <t>酸素欠乏・硫化水素危険作業主任者</t>
    <rPh sb="0" eb="2">
      <t>サンソ</t>
    </rPh>
    <rPh sb="2" eb="4">
      <t>ケツボウ</t>
    </rPh>
    <rPh sb="5" eb="7">
      <t>リュウカ</t>
    </rPh>
    <rPh sb="7" eb="9">
      <t>スイソ</t>
    </rPh>
    <rPh sb="9" eb="11">
      <t>キケン</t>
    </rPh>
    <rPh sb="11" eb="13">
      <t>サギョウ</t>
    </rPh>
    <rPh sb="13" eb="16">
      <t>シュニンシャ</t>
    </rPh>
    <phoneticPr fontId="1"/>
  </si>
  <si>
    <t>特定化学物質作業責任者</t>
    <rPh sb="0" eb="2">
      <t>トクテイ</t>
    </rPh>
    <rPh sb="2" eb="4">
      <t>カガク</t>
    </rPh>
    <rPh sb="4" eb="6">
      <t>ブッシツ</t>
    </rPh>
    <rPh sb="6" eb="8">
      <t>サギョウ</t>
    </rPh>
    <rPh sb="8" eb="11">
      <t>セキニンシャ</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</si>
  <si>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</si>
  <si>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</si>
  <si>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</si>
  <si>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</si>
  <si>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</si>
  <si>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</si>
  <si>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</si>
  <si>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</si>
  <si>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</si>
  <si>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</si>
  <si>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</si>
  <si>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</si>
  <si>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</si>
  <si>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</si>
  <si>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</si>
  <si>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</si>
  <si>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</si>
  <si>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</si>
  <si>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</si>
  <si>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</si>
  <si>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</si>
  <si>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</si>
  <si>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</si>
  <si>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</si>
  <si>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</si>
  <si>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</si>
  <si>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</si>
  <si>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</si>
  <si>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</si>
  <si>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</si>
  <si>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</si>
  <si>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</si>
  <si>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</si>
  <si>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</si>
  <si>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</si>
  <si>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</si>
  <si>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</si>
  <si>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</si>
  <si>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</si>
  <si>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</si>
  <si>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</si>
  <si>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</si>
  <si>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</si>
  <si>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</si>
  <si>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平成27年度</t>
    <rPh sb="0" eb="2">
      <t>ヘイセイ</t>
    </rPh>
    <rPh sb="4" eb="6">
      <t>ネンド</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</si>
  <si>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</si>
  <si>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</si>
  <si>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</si>
  <si>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</si>
  <si>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</si>
  <si>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</si>
  <si>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</si>
  <si>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</si>
  <si>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</si>
  <si>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</si>
  <si>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</si>
  <si>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</si>
  <si>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</si>
  <si>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</si>
  <si>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</si>
  <si>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</si>
  <si>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</si>
  <si>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</si>
  <si>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</si>
  <si>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</si>
  <si>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</si>
  <si>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</si>
  <si>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</si>
  <si>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</si>
  <si>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</si>
  <si>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</si>
  <si>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</si>
  <si>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</si>
  <si>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</si>
  <si>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</si>
  <si>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</si>
  <si>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</si>
  <si>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</si>
  <si>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</si>
  <si>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</si>
  <si>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</si>
  <si>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</si>
  <si>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</si>
  <si>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</si>
  <si>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</si>
  <si>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</si>
  <si>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</si>
  <si>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</si>
  <si>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</si>
  <si>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</si>
  <si>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</si>
  <si>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</si>
  <si>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</si>
  <si>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消防車両の整備状況</t>
    <rPh sb="0" eb="2">
      <t>ショウボウ</t>
    </rPh>
    <rPh sb="2" eb="4">
      <t>シャリョウ</t>
    </rPh>
    <rPh sb="5" eb="7">
      <t>セイビ</t>
    </rPh>
    <rPh sb="7" eb="9">
      <t>ジョウキョウ</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</si>
  <si>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</si>
  <si>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</si>
  <si>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</si>
  <si>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</si>
  <si>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</si>
  <si>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</si>
  <si>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</si>
  <si>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</si>
  <si>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</si>
  <si>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</si>
  <si>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</si>
  <si>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</si>
  <si>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</si>
  <si>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</si>
  <si>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</si>
  <si>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</si>
  <si>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</si>
  <si>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</si>
  <si>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</si>
  <si>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乗用車</t>
    <rPh sb="0" eb="3">
      <t>ジョウヨウシャ</t>
    </rPh>
    <phoneticPr fontId="1"/>
  </si>
  <si>
    <t>広報車</t>
    <rPh sb="0" eb="3">
      <t>コウホウシャ</t>
    </rPh>
    <phoneticPr fontId="1"/>
  </si>
  <si>
    <t>軽四ジープ</t>
    <rPh sb="0" eb="2">
      <t>ケイヨン</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</si>
  <si>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</si>
  <si>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</si>
  <si>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</si>
  <si>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</si>
  <si>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</si>
  <si>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</si>
  <si>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</si>
  <si>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</si>
  <si>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</si>
  <si>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ち</t>
    <phoneticPr fontId="1"/>
  </si>
  <si>
    <t>あ</t>
    <phoneticPr fontId="1"/>
  </si>
  <si>
    <t>す</t>
    <phoneticPr fontId="1"/>
  </si>
  <si>
    <t>ひ</t>
    <phoneticPr fontId="1"/>
  </si>
  <si>
    <t>は</t>
    <phoneticPr fontId="1"/>
  </si>
  <si>
    <t>も</t>
    <phoneticPr fontId="1"/>
  </si>
  <si>
    <t>そ</t>
    <phoneticPr fontId="1"/>
  </si>
  <si>
    <t>せ</t>
    <phoneticPr fontId="1"/>
  </si>
  <si>
    <t>軽四ジープ車</t>
    <rPh sb="0" eb="2">
      <t>ケイヨン</t>
    </rPh>
    <rPh sb="5" eb="6">
      <t>シャ</t>
    </rPh>
    <phoneticPr fontId="1"/>
  </si>
  <si>
    <t>ポンプ車</t>
    <phoneticPr fontId="1"/>
  </si>
  <si>
    <t>　回　数
　　　（回）</t>
    <rPh sb="1" eb="2">
      <t>カイ</t>
    </rPh>
    <rPh sb="3" eb="4">
      <t>スウ</t>
    </rPh>
    <rPh sb="9" eb="10">
      <t>カイ</t>
    </rPh>
    <phoneticPr fontId="1"/>
  </si>
  <si>
    <t>　人　数
　　　（人）</t>
    <rPh sb="1" eb="2">
      <t>ニン</t>
    </rPh>
    <rPh sb="3" eb="4">
      <t>スウ</t>
    </rPh>
    <rPh sb="9" eb="10">
      <t>ニン</t>
    </rPh>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</si>
  <si>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</si>
  <si>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</si>
  <si>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</si>
  <si>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</si>
  <si>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</si>
  <si>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上級救助研修</t>
    <rPh sb="0" eb="2">
      <t>ジョウキュウ</t>
    </rPh>
    <rPh sb="2" eb="4">
      <t>キュウジョ</t>
    </rPh>
    <rPh sb="4" eb="6">
      <t>ケンシュウ</t>
    </rPh>
    <phoneticPr fontId="1"/>
  </si>
  <si>
    <t>はしご車技術講習</t>
    <rPh sb="3" eb="4">
      <t>シャ</t>
    </rPh>
    <rPh sb="4" eb="6">
      <t>ギジュツ</t>
    </rPh>
    <rPh sb="6" eb="8">
      <t>コウシュウ</t>
    </rPh>
    <phoneticPr fontId="1"/>
  </si>
  <si>
    <t>特殊災害科</t>
    <rPh sb="0" eb="2">
      <t>トクシュ</t>
    </rPh>
    <rPh sb="2" eb="4">
      <t>サイガイ</t>
    </rPh>
    <rPh sb="4" eb="5">
      <t>カ</t>
    </rPh>
    <phoneticPr fontId="1"/>
  </si>
  <si>
    <t>火災調査科</t>
    <rPh sb="0" eb="2">
      <t>カサイ</t>
    </rPh>
    <rPh sb="2" eb="4">
      <t>チョウサ</t>
    </rPh>
    <rPh sb="4" eb="5">
      <t>カ</t>
    </rPh>
    <phoneticPr fontId="1"/>
  </si>
  <si>
    <t>警防科</t>
    <rPh sb="0" eb="2">
      <t>ケイボウ</t>
    </rPh>
    <rPh sb="2" eb="3">
      <t>カ</t>
    </rPh>
    <phoneticPr fontId="1"/>
  </si>
  <si>
    <t>消防士長</t>
    <rPh sb="0" eb="3">
      <t>ショウボウシ</t>
    </rPh>
    <rPh sb="3" eb="4">
      <t>チョウ</t>
    </rPh>
    <phoneticPr fontId="1"/>
  </si>
  <si>
    <t>消防士長</t>
    <rPh sb="0" eb="4">
      <t>ショウボウシチョウ</t>
    </rPh>
    <phoneticPr fontId="1"/>
  </si>
  <si>
    <t>堺市消防局指揮受託研修</t>
    <rPh sb="0" eb="2">
      <t>サカイシ</t>
    </rPh>
    <rPh sb="2" eb="4">
      <t>ショウボウ</t>
    </rPh>
    <rPh sb="4" eb="5">
      <t>キョク</t>
    </rPh>
    <rPh sb="5" eb="7">
      <t>シキ</t>
    </rPh>
    <rPh sb="7" eb="9">
      <t>ジュタク</t>
    </rPh>
    <rPh sb="9" eb="11">
      <t>ケンシュウ</t>
    </rPh>
    <phoneticPr fontId="1"/>
  </si>
  <si>
    <t>大阪市消防局指揮受託研修</t>
    <rPh sb="0" eb="3">
      <t>オオサカシ</t>
    </rPh>
    <rPh sb="3" eb="5">
      <t>ショウボウ</t>
    </rPh>
    <rPh sb="5" eb="6">
      <t>キョク</t>
    </rPh>
    <rPh sb="6" eb="8">
      <t>シキ</t>
    </rPh>
    <rPh sb="8" eb="10">
      <t>ジュタク</t>
    </rPh>
    <rPh sb="10" eb="12">
      <t>ケンシュウ</t>
    </rPh>
    <phoneticPr fontId="1"/>
  </si>
  <si>
    <t>大阪市消防局指令情報センター実務研修</t>
    <rPh sb="0" eb="3">
      <t>オオサカシ</t>
    </rPh>
    <rPh sb="3" eb="5">
      <t>ショウボウ</t>
    </rPh>
    <rPh sb="5" eb="6">
      <t>キョク</t>
    </rPh>
    <rPh sb="6" eb="8">
      <t>シレイ</t>
    </rPh>
    <rPh sb="8" eb="10">
      <t>ジョウホウ</t>
    </rPh>
    <rPh sb="14" eb="16">
      <t>ジツム</t>
    </rPh>
    <rPh sb="16" eb="18">
      <t>ケンシュウ</t>
    </rPh>
    <phoneticPr fontId="1"/>
  </si>
  <si>
    <t>救急救命士拡大２行為追加講習</t>
    <rPh sb="0" eb="2">
      <t>キュウキュウ</t>
    </rPh>
    <rPh sb="2" eb="5">
      <t>キュウメイシ</t>
    </rPh>
    <rPh sb="5" eb="7">
      <t>カクダイ</t>
    </rPh>
    <rPh sb="8" eb="10">
      <t>コウイ</t>
    </rPh>
    <rPh sb="10" eb="12">
      <t>ツイカ</t>
    </rPh>
    <rPh sb="12" eb="14">
      <t>コウシュウ</t>
    </rPh>
    <phoneticPr fontId="1"/>
  </si>
  <si>
    <t>救急救命士養成課程</t>
    <rPh sb="0" eb="2">
      <t>キュウキュウ</t>
    </rPh>
    <rPh sb="2" eb="5">
      <t>キュウメイシ</t>
    </rPh>
    <rPh sb="5" eb="7">
      <t>ヨウセイ</t>
    </rPh>
    <rPh sb="7" eb="9">
      <t>カテイ</t>
    </rPh>
    <phoneticPr fontId="1"/>
  </si>
  <si>
    <t>救急救命士再教育病院研修</t>
    <rPh sb="0" eb="2">
      <t>キュウキュウ</t>
    </rPh>
    <rPh sb="2" eb="5">
      <t>キュウメイシ</t>
    </rPh>
    <rPh sb="5" eb="6">
      <t>サイ</t>
    </rPh>
    <rPh sb="6" eb="8">
      <t>キョウイク</t>
    </rPh>
    <rPh sb="8" eb="10">
      <t>ビョウイン</t>
    </rPh>
    <rPh sb="10" eb="12">
      <t>ケンシュウ</t>
    </rPh>
    <phoneticPr fontId="1"/>
  </si>
  <si>
    <t>救急救命士管内病院研修</t>
    <rPh sb="0" eb="5">
      <t>キュウキュウキュウメイシ</t>
    </rPh>
    <rPh sb="5" eb="7">
      <t>カンナイ</t>
    </rPh>
    <rPh sb="7" eb="9">
      <t>ビョウイン</t>
    </rPh>
    <rPh sb="9" eb="11">
      <t>ケンシュウ</t>
    </rPh>
    <phoneticPr fontId="1"/>
  </si>
  <si>
    <t>人権問題研修</t>
    <rPh sb="0" eb="2">
      <t>ジンケン</t>
    </rPh>
    <rPh sb="2" eb="4">
      <t>モンダイ</t>
    </rPh>
    <rPh sb="4" eb="6">
      <t>ケンシュウ</t>
    </rPh>
    <phoneticPr fontId="1"/>
  </si>
  <si>
    <t>機関講習</t>
    <rPh sb="0" eb="2">
      <t>キカン</t>
    </rPh>
    <rPh sb="2" eb="4">
      <t>コウシュウ</t>
    </rPh>
    <phoneticPr fontId="1"/>
  </si>
  <si>
    <t>管理職員</t>
    <rPh sb="0" eb="2">
      <t>カンリ</t>
    </rPh>
    <rPh sb="2" eb="4">
      <t>ショクイン</t>
    </rPh>
    <phoneticPr fontId="1"/>
  </si>
  <si>
    <t>の</t>
    <phoneticPr fontId="1"/>
  </si>
  <si>
    <t>め</t>
    <phoneticPr fontId="1"/>
  </si>
  <si>
    <t>さ</t>
    <phoneticPr fontId="1"/>
  </si>
  <si>
    <t>た</t>
    <phoneticPr fontId="1"/>
  </si>
  <si>
    <t>LDG-PR1APBF</t>
    <phoneticPr fontId="1"/>
  </si>
  <si>
    <t>CBF-TRH226S</t>
    <phoneticPr fontId="1"/>
  </si>
  <si>
    <t>CBF-TRH226K</t>
    <phoneticPr fontId="1"/>
  </si>
  <si>
    <t>BDG-XZU304E</t>
    <phoneticPr fontId="1"/>
  </si>
  <si>
    <t>SKG-XZU640M</t>
    <phoneticPr fontId="1"/>
  </si>
  <si>
    <t>PD-XZU378M</t>
    <phoneticPr fontId="1"/>
  </si>
  <si>
    <t>基準日：</t>
    <rPh sb="0" eb="3">
      <t>キジュンビ</t>
    </rPh>
    <phoneticPr fontId="10"/>
  </si>
  <si>
    <t>職員番号</t>
    <phoneticPr fontId="10"/>
  </si>
  <si>
    <t>氏名</t>
  </si>
  <si>
    <t>生年月日(元号年月日)</t>
  </si>
  <si>
    <t>生年月日</t>
    <rPh sb="0" eb="2">
      <t>セイネン</t>
    </rPh>
    <rPh sb="2" eb="4">
      <t>ガッピ</t>
    </rPh>
    <phoneticPr fontId="10"/>
  </si>
  <si>
    <t>（標準表示）</t>
    <rPh sb="1" eb="3">
      <t>ヒョウジュン</t>
    </rPh>
    <rPh sb="3" eb="5">
      <t>ヒョウジ</t>
    </rPh>
    <phoneticPr fontId="10"/>
  </si>
  <si>
    <t>年齢</t>
    <rPh sb="0" eb="2">
      <t>ネンレイ</t>
    </rPh>
    <phoneticPr fontId="10"/>
  </si>
  <si>
    <t>採用(元号年月日)</t>
  </si>
  <si>
    <t>採用年月日</t>
    <rPh sb="0" eb="2">
      <t>サイヨウ</t>
    </rPh>
    <rPh sb="2" eb="5">
      <t>ネンガッピ</t>
    </rPh>
    <phoneticPr fontId="10"/>
  </si>
  <si>
    <t>勤続年数</t>
    <rPh sb="0" eb="2">
      <t>キンゾク</t>
    </rPh>
    <rPh sb="2" eb="4">
      <t>ネンスウ</t>
    </rPh>
    <phoneticPr fontId="10"/>
  </si>
  <si>
    <t>勤務形態</t>
  </si>
  <si>
    <t>勤務形態名</t>
  </si>
  <si>
    <t>職務内容</t>
  </si>
  <si>
    <t>職務内容名</t>
  </si>
  <si>
    <t>退職(元号年月日)</t>
  </si>
  <si>
    <t>所属</t>
  </si>
  <si>
    <t>所属名</t>
  </si>
  <si>
    <t>補職</t>
  </si>
  <si>
    <t>補職名</t>
  </si>
  <si>
    <t>階級</t>
  </si>
  <si>
    <t>階級名</t>
  </si>
  <si>
    <t>SEQ(資格経歴)</t>
  </si>
  <si>
    <t>資格取得(元号年月日)</t>
  </si>
  <si>
    <t>資格種別</t>
  </si>
  <si>
    <t>資格種別名</t>
  </si>
  <si>
    <t>資格経歴 備考</t>
  </si>
  <si>
    <t>仲畑 　 勝</t>
  </si>
  <si>
    <t>3290101</t>
  </si>
  <si>
    <t>3480401</t>
  </si>
  <si>
    <t>1</t>
  </si>
  <si>
    <t>日勤</t>
  </si>
  <si>
    <t>81</t>
  </si>
  <si>
    <t>事務職員</t>
  </si>
  <si>
    <t>4260331</t>
  </si>
  <si>
    <t>100</t>
  </si>
  <si>
    <t>岸和田市消防本部</t>
  </si>
  <si>
    <t>008</t>
  </si>
  <si>
    <t>消防士長</t>
  </si>
  <si>
    <t>3450521</t>
  </si>
  <si>
    <t>118</t>
  </si>
  <si>
    <t>普通自動二輪</t>
  </si>
  <si>
    <t>藤本 　進</t>
  </si>
  <si>
    <t>3300517</t>
  </si>
  <si>
    <t>3490401</t>
  </si>
  <si>
    <t>9</t>
  </si>
  <si>
    <t>その他</t>
  </si>
  <si>
    <t>50</t>
  </si>
  <si>
    <t>通信員専従</t>
  </si>
  <si>
    <t>4280331</t>
  </si>
  <si>
    <t>010</t>
  </si>
  <si>
    <t>主任</t>
  </si>
  <si>
    <t>3481126</t>
  </si>
  <si>
    <t>111</t>
  </si>
  <si>
    <t>中型(8t未満)</t>
  </si>
  <si>
    <t>中型8t限定</t>
  </si>
  <si>
    <t>大植  雄三</t>
  </si>
  <si>
    <t>3301120</t>
  </si>
  <si>
    <t>3460101</t>
  </si>
  <si>
    <t>119</t>
  </si>
  <si>
    <t>大型自動二輪</t>
  </si>
  <si>
    <t>藤井  計夫</t>
  </si>
  <si>
    <t>3301124</t>
  </si>
  <si>
    <t>3500207</t>
  </si>
  <si>
    <t>原田  光雄</t>
  </si>
  <si>
    <t>3310227</t>
  </si>
  <si>
    <t>3470328</t>
  </si>
  <si>
    <t>大井  弘勝</t>
  </si>
  <si>
    <t>3280710</t>
  </si>
  <si>
    <t>3491001</t>
  </si>
  <si>
    <t>3470828</t>
  </si>
  <si>
    <t>村中  義明</t>
  </si>
  <si>
    <t>3310624</t>
  </si>
  <si>
    <t>3500701</t>
  </si>
  <si>
    <t>2</t>
  </si>
  <si>
    <t>隔日２部制</t>
  </si>
  <si>
    <t>10</t>
  </si>
  <si>
    <t>警防専従</t>
  </si>
  <si>
    <t>000000</t>
  </si>
  <si>
    <t>240</t>
  </si>
  <si>
    <t>山直分署</t>
  </si>
  <si>
    <t>050</t>
  </si>
  <si>
    <t>分署長</t>
  </si>
  <si>
    <t>007</t>
  </si>
  <si>
    <t>消防司令補</t>
  </si>
  <si>
    <t>3471104</t>
  </si>
  <si>
    <t>西川 　 毅</t>
  </si>
  <si>
    <t>3320909</t>
  </si>
  <si>
    <t>3510401</t>
  </si>
  <si>
    <t>080</t>
  </si>
  <si>
    <t>参事</t>
  </si>
  <si>
    <t>006</t>
  </si>
  <si>
    <t>消防司令</t>
  </si>
  <si>
    <t>3481011</t>
  </si>
  <si>
    <t>井上  義規</t>
  </si>
  <si>
    <t>3300210</t>
  </si>
  <si>
    <t>3520401</t>
  </si>
  <si>
    <t>20</t>
  </si>
  <si>
    <t>予防専従</t>
  </si>
  <si>
    <t>4270331</t>
  </si>
  <si>
    <t>3580224</t>
  </si>
  <si>
    <t>西川  義克</t>
  </si>
  <si>
    <t>3301202</t>
  </si>
  <si>
    <t>3520618</t>
  </si>
  <si>
    <t>矢野  常和</t>
  </si>
  <si>
    <t>3331010</t>
  </si>
  <si>
    <t>62</t>
  </si>
  <si>
    <t>消防司令長等</t>
  </si>
  <si>
    <t>130</t>
  </si>
  <si>
    <t>部長</t>
  </si>
  <si>
    <t>004</t>
  </si>
  <si>
    <t>消防監</t>
  </si>
  <si>
    <t>3520329</t>
  </si>
  <si>
    <t>北本  雅朗</t>
  </si>
  <si>
    <t>3341110</t>
  </si>
  <si>
    <t>3540401</t>
  </si>
  <si>
    <t>040</t>
  </si>
  <si>
    <t>主幹</t>
  </si>
  <si>
    <t>3530907</t>
  </si>
  <si>
    <t>日浦　良夫</t>
  </si>
  <si>
    <t>3350605</t>
  </si>
  <si>
    <t>200</t>
  </si>
  <si>
    <t>消防署</t>
  </si>
  <si>
    <t>060</t>
  </si>
  <si>
    <t>担当司令</t>
  </si>
  <si>
    <t>3540322</t>
  </si>
  <si>
    <t>普通自動車運転免許</t>
  </si>
  <si>
    <t>今井  哲也</t>
  </si>
  <si>
    <t>3350624</t>
  </si>
  <si>
    <t>220</t>
  </si>
  <si>
    <t>春木分署</t>
  </si>
  <si>
    <t>3571028</t>
  </si>
  <si>
    <t>真　　和弘</t>
  </si>
  <si>
    <t>3360219</t>
  </si>
  <si>
    <t>110</t>
  </si>
  <si>
    <t>次長</t>
  </si>
  <si>
    <t>005</t>
  </si>
  <si>
    <t>消防司令長</t>
  </si>
  <si>
    <t>3541227</t>
  </si>
  <si>
    <t>森  　直木</t>
  </si>
  <si>
    <t>3320916</t>
  </si>
  <si>
    <t>3541201</t>
  </si>
  <si>
    <t>090</t>
  </si>
  <si>
    <t>課長</t>
  </si>
  <si>
    <t>3490207</t>
  </si>
  <si>
    <t>小型</t>
  </si>
  <si>
    <t>永野  喜也</t>
  </si>
  <si>
    <t>3330604</t>
  </si>
  <si>
    <t>3550301</t>
  </si>
  <si>
    <t>3500421</t>
  </si>
  <si>
    <t>源　　勝利</t>
  </si>
  <si>
    <t>3370624</t>
  </si>
  <si>
    <t>3560401</t>
  </si>
  <si>
    <t>3560411</t>
  </si>
  <si>
    <t>池畑 　 治</t>
  </si>
  <si>
    <t>3370328</t>
  </si>
  <si>
    <t>3561001</t>
  </si>
  <si>
    <t>43</t>
  </si>
  <si>
    <t>救助・救急兼務</t>
  </si>
  <si>
    <t>3560928</t>
  </si>
  <si>
    <t>和田　雅彦</t>
  </si>
  <si>
    <t>3331217</t>
  </si>
  <si>
    <t>3570106</t>
  </si>
  <si>
    <t>221</t>
  </si>
  <si>
    <t>八木出張所</t>
  </si>
  <si>
    <t>030</t>
  </si>
  <si>
    <t>係長</t>
  </si>
  <si>
    <t>3520629</t>
  </si>
  <si>
    <t>左近  和成</t>
  </si>
  <si>
    <t>3341215</t>
  </si>
  <si>
    <t>3580105</t>
  </si>
  <si>
    <t>3510113</t>
  </si>
  <si>
    <t>辻  　良章</t>
  </si>
  <si>
    <t>3340819</t>
  </si>
  <si>
    <t>3580401</t>
  </si>
  <si>
    <t>241</t>
  </si>
  <si>
    <t>東葛城出張所</t>
  </si>
  <si>
    <t>3540125</t>
  </si>
  <si>
    <t>十川  隆広</t>
  </si>
  <si>
    <t>3390704</t>
  </si>
  <si>
    <t>3571215</t>
  </si>
  <si>
    <t>雪本  貴司</t>
  </si>
  <si>
    <t>3390804</t>
  </si>
  <si>
    <t>署長</t>
  </si>
  <si>
    <t>3580210</t>
  </si>
  <si>
    <t>西川  正則</t>
  </si>
  <si>
    <t>3391119</t>
  </si>
  <si>
    <t>B</t>
  </si>
  <si>
    <t>新任隔３部</t>
  </si>
  <si>
    <t>3580201</t>
  </si>
  <si>
    <t>前河  竜二</t>
  </si>
  <si>
    <t>3400202</t>
  </si>
  <si>
    <t>3580228</t>
  </si>
  <si>
    <t>和田　  優</t>
  </si>
  <si>
    <t>3371112</t>
  </si>
  <si>
    <t>3580701</t>
  </si>
  <si>
    <t>3551225</t>
  </si>
  <si>
    <t>廣田 　 均</t>
  </si>
  <si>
    <t>3351229</t>
  </si>
  <si>
    <t>3580801</t>
  </si>
  <si>
    <t>3530322</t>
  </si>
  <si>
    <t>奥野  聖司</t>
  </si>
  <si>
    <t>3390604</t>
  </si>
  <si>
    <t>3570930</t>
  </si>
  <si>
    <t>亀井  秀幸</t>
  </si>
  <si>
    <t>3390707</t>
  </si>
  <si>
    <t>3581001</t>
  </si>
  <si>
    <t>30</t>
  </si>
  <si>
    <t>救急専従</t>
  </si>
  <si>
    <t>3570830</t>
  </si>
  <si>
    <t>渡部  貞彦</t>
  </si>
  <si>
    <t>3391229</t>
  </si>
  <si>
    <t>3581101</t>
  </si>
  <si>
    <t>樋口  隆宏</t>
  </si>
  <si>
    <t>3351005</t>
  </si>
  <si>
    <t>3590401</t>
  </si>
  <si>
    <t>3540914</t>
  </si>
  <si>
    <t>藤本  隆浩</t>
  </si>
  <si>
    <t>3390520</t>
  </si>
  <si>
    <t>3570805</t>
  </si>
  <si>
    <t>田中  貞行</t>
  </si>
  <si>
    <t>3400615</t>
  </si>
  <si>
    <t>070</t>
  </si>
  <si>
    <t>副署長</t>
  </si>
  <si>
    <t>3590418</t>
  </si>
  <si>
    <t>山本  雅俊</t>
  </si>
  <si>
    <t>3400813</t>
  </si>
  <si>
    <t>3590801</t>
  </si>
  <si>
    <t>210</t>
  </si>
  <si>
    <t>岸城分署</t>
  </si>
  <si>
    <t>3581201</t>
  </si>
  <si>
    <t>橘  　保廣</t>
  </si>
  <si>
    <t>3360622</t>
  </si>
  <si>
    <t>3600301</t>
  </si>
  <si>
    <t>3520913</t>
  </si>
  <si>
    <t>山本  直樹</t>
  </si>
  <si>
    <t>3360917</t>
  </si>
  <si>
    <t>3551029</t>
  </si>
  <si>
    <t>迫 　 栄次</t>
  </si>
  <si>
    <t>3400405</t>
  </si>
  <si>
    <t>3580812</t>
  </si>
  <si>
    <t>堀添  晃司</t>
  </si>
  <si>
    <t>3400105</t>
  </si>
  <si>
    <t>3600330</t>
  </si>
  <si>
    <t>3580325</t>
  </si>
  <si>
    <t>田口　  聡</t>
  </si>
  <si>
    <t>3371029</t>
  </si>
  <si>
    <t>3610401</t>
  </si>
  <si>
    <t>3580407</t>
  </si>
  <si>
    <t>吉本  哲也</t>
  </si>
  <si>
    <t>3420216</t>
  </si>
  <si>
    <t>3600329</t>
  </si>
  <si>
    <t>奥  　征樹</t>
  </si>
  <si>
    <t>3380423</t>
  </si>
  <si>
    <t>3620401</t>
  </si>
  <si>
    <t>3560701</t>
  </si>
  <si>
    <t>吉川  博之</t>
  </si>
  <si>
    <t>3380515</t>
  </si>
  <si>
    <t>3570520</t>
  </si>
  <si>
    <t>西野  孝広</t>
  </si>
  <si>
    <t>3420223</t>
  </si>
  <si>
    <t>3600314</t>
  </si>
  <si>
    <t>武田  康則</t>
  </si>
  <si>
    <t>3430409</t>
  </si>
  <si>
    <t>3610825</t>
  </si>
  <si>
    <t>川上  弘二</t>
  </si>
  <si>
    <t>3431030</t>
  </si>
  <si>
    <t>3591126</t>
  </si>
  <si>
    <t>石原  善法</t>
  </si>
  <si>
    <t>3401006</t>
  </si>
  <si>
    <t>3630401</t>
  </si>
  <si>
    <t>3590605</t>
  </si>
  <si>
    <t>藤原  成宏</t>
  </si>
  <si>
    <t>3430602</t>
  </si>
  <si>
    <t>3620413</t>
  </si>
  <si>
    <t>梅本  幸治</t>
  </si>
  <si>
    <t>3430717</t>
  </si>
  <si>
    <t>020</t>
  </si>
  <si>
    <t>主査</t>
  </si>
  <si>
    <t>3590731</t>
  </si>
  <si>
    <t>藤岡  宏一</t>
  </si>
  <si>
    <t>3400721</t>
  </si>
  <si>
    <t>4010401</t>
  </si>
  <si>
    <t>3590308</t>
  </si>
  <si>
    <t>小幡 　 昇</t>
  </si>
  <si>
    <t>3410321</t>
  </si>
  <si>
    <t>岡 　 利次</t>
  </si>
  <si>
    <t>3620326</t>
  </si>
  <si>
    <t>篠原  圭司</t>
  </si>
  <si>
    <t>3430722</t>
  </si>
  <si>
    <t>森  　一規</t>
  </si>
  <si>
    <t>3440412</t>
  </si>
  <si>
    <t>3600812</t>
  </si>
  <si>
    <t>阪田  忠史</t>
  </si>
  <si>
    <t>3450727</t>
  </si>
  <si>
    <t>4010316</t>
  </si>
  <si>
    <t>村田  良樹</t>
  </si>
  <si>
    <t>3450728</t>
  </si>
  <si>
    <t>4010331</t>
  </si>
  <si>
    <t>井上  隆喜</t>
  </si>
  <si>
    <t>3440827</t>
  </si>
  <si>
    <t>4011001</t>
  </si>
  <si>
    <t>3630425</t>
  </si>
  <si>
    <t>藤原  　充</t>
  </si>
  <si>
    <t>3421230</t>
  </si>
  <si>
    <t>4020401</t>
  </si>
  <si>
    <t>3590328</t>
  </si>
  <si>
    <t>村田  　誠</t>
  </si>
  <si>
    <t>3441110</t>
  </si>
  <si>
    <t>3630114</t>
  </si>
  <si>
    <t>阪口  龍治</t>
  </si>
  <si>
    <t>3450406</t>
  </si>
  <si>
    <t>3620827</t>
  </si>
  <si>
    <t>140</t>
  </si>
  <si>
    <t>丙種危険物取扱者</t>
  </si>
  <si>
    <t>村上  友治</t>
  </si>
  <si>
    <t>3450708</t>
  </si>
  <si>
    <t>3630808</t>
  </si>
  <si>
    <t>山本  健司</t>
  </si>
  <si>
    <t>3460720</t>
  </si>
  <si>
    <t>4011004</t>
  </si>
  <si>
    <t>小枝  幹久</t>
  </si>
  <si>
    <t>3460925</t>
  </si>
  <si>
    <t>4020320</t>
  </si>
  <si>
    <t>大植  秋仁</t>
  </si>
  <si>
    <t>3461116</t>
  </si>
  <si>
    <t>4011221</t>
  </si>
  <si>
    <t>小川  博之</t>
  </si>
  <si>
    <t>3470312</t>
  </si>
  <si>
    <t>40</t>
  </si>
  <si>
    <t>救助専従</t>
  </si>
  <si>
    <t>3630331</t>
  </si>
  <si>
    <t>平谷  太宏</t>
  </si>
  <si>
    <t>3450125</t>
  </si>
  <si>
    <t>4030201</t>
  </si>
  <si>
    <t>4010109</t>
  </si>
  <si>
    <t>工藤  　誠</t>
  </si>
  <si>
    <t>3461206</t>
  </si>
  <si>
    <t>4020205</t>
  </si>
  <si>
    <t>前田  達男</t>
  </si>
  <si>
    <t>3420801</t>
  </si>
  <si>
    <t>4030401</t>
  </si>
  <si>
    <t>4010317</t>
  </si>
  <si>
    <t>藪  　岳哉</t>
  </si>
  <si>
    <t>3441010</t>
  </si>
  <si>
    <t>3630118</t>
  </si>
  <si>
    <t>大宅  英樹</t>
  </si>
  <si>
    <t>3450524</t>
  </si>
  <si>
    <t>3610101</t>
  </si>
  <si>
    <t>大松  大蔵</t>
  </si>
  <si>
    <t>3470801</t>
  </si>
  <si>
    <t>4030212</t>
  </si>
  <si>
    <t>和田  昌治</t>
  </si>
  <si>
    <t>3470819</t>
  </si>
  <si>
    <t>3630926</t>
  </si>
  <si>
    <t>岡  　和弘</t>
  </si>
  <si>
    <t>3480328</t>
  </si>
  <si>
    <t>4040302</t>
  </si>
  <si>
    <t>小滝  公一</t>
  </si>
  <si>
    <t>3470616</t>
  </si>
  <si>
    <t>4031101</t>
  </si>
  <si>
    <t>4020406</t>
  </si>
  <si>
    <t>西川  幸次</t>
  </si>
  <si>
    <t>3460211</t>
  </si>
  <si>
    <t>4040401</t>
  </si>
  <si>
    <t>3620409</t>
  </si>
  <si>
    <t>峯近  正史</t>
  </si>
  <si>
    <t>3460712</t>
  </si>
  <si>
    <t>31</t>
  </si>
  <si>
    <t>救急・警防兼務</t>
  </si>
  <si>
    <t>3620727</t>
  </si>
  <si>
    <t>大和  幸喜</t>
  </si>
  <si>
    <t>3461207</t>
  </si>
  <si>
    <t>4020830</t>
  </si>
  <si>
    <t>稲森  　啓</t>
  </si>
  <si>
    <t>3471018</t>
  </si>
  <si>
    <t>4010213</t>
  </si>
  <si>
    <t>青石  年史</t>
  </si>
  <si>
    <t>3480620</t>
  </si>
  <si>
    <t>4090909</t>
  </si>
  <si>
    <t>999</t>
  </si>
  <si>
    <t>日本赤十字社救急法</t>
  </si>
  <si>
    <t>黒川  道春</t>
  </si>
  <si>
    <t>3480706</t>
  </si>
  <si>
    <t>4040128</t>
  </si>
  <si>
    <t>角尾  達也</t>
  </si>
  <si>
    <t>3480715</t>
  </si>
  <si>
    <t>4031220</t>
  </si>
  <si>
    <t>杉本  隆昌</t>
  </si>
  <si>
    <t>3481007</t>
  </si>
  <si>
    <t>4040213</t>
  </si>
  <si>
    <t>井上　仁</t>
  </si>
  <si>
    <t>3441015</t>
  </si>
  <si>
    <t>4050401</t>
  </si>
  <si>
    <t>3601111</t>
  </si>
  <si>
    <t>福島  英二</t>
  </si>
  <si>
    <t>3441106</t>
  </si>
  <si>
    <t>3630215</t>
  </si>
  <si>
    <t>杉本  豊喜</t>
  </si>
  <si>
    <t>3450806</t>
  </si>
  <si>
    <t>3620223</t>
  </si>
  <si>
    <t>上野  秀彰</t>
  </si>
  <si>
    <t>3470207</t>
  </si>
  <si>
    <t>4020604</t>
  </si>
  <si>
    <t>奥  　尚之</t>
  </si>
  <si>
    <t>3460621</t>
  </si>
  <si>
    <t>4060401</t>
  </si>
  <si>
    <t>4020306</t>
  </si>
  <si>
    <t>門脇  秀樹</t>
  </si>
  <si>
    <t>3460918</t>
  </si>
  <si>
    <t>4020329</t>
  </si>
  <si>
    <t>芳井  一人</t>
  </si>
  <si>
    <t>3461215</t>
  </si>
  <si>
    <t>4020827</t>
  </si>
  <si>
    <t>小口  修平</t>
  </si>
  <si>
    <t>3470507</t>
  </si>
  <si>
    <t>4020101</t>
  </si>
  <si>
    <t>151</t>
  </si>
  <si>
    <t>簿記検定</t>
  </si>
  <si>
    <t>簿記実務検定２級</t>
  </si>
  <si>
    <t>山本  真也</t>
  </si>
  <si>
    <t>3470705</t>
  </si>
  <si>
    <t>石井  公治</t>
  </si>
  <si>
    <t>3471113</t>
  </si>
  <si>
    <t>4040601</t>
  </si>
  <si>
    <t>日商簿記検定３級</t>
  </si>
  <si>
    <t>田中  則一</t>
  </si>
  <si>
    <t>3481013</t>
  </si>
  <si>
    <t>4031107</t>
  </si>
  <si>
    <t>福橋  良孝</t>
  </si>
  <si>
    <t>3500422</t>
  </si>
  <si>
    <t>4040806</t>
  </si>
  <si>
    <t>岬  　大嗣</t>
  </si>
  <si>
    <t>3501117</t>
  </si>
  <si>
    <t>4051206</t>
  </si>
  <si>
    <t>楯　  尚樹</t>
  </si>
  <si>
    <t>3501231</t>
  </si>
  <si>
    <t>4060214</t>
  </si>
  <si>
    <t>田中  貴志</t>
  </si>
  <si>
    <t>3500618</t>
  </si>
  <si>
    <t>4070331</t>
  </si>
  <si>
    <t>4060216</t>
  </si>
  <si>
    <t>宮本　浩二</t>
  </si>
  <si>
    <t>3470625</t>
  </si>
  <si>
    <t>4080401</t>
  </si>
  <si>
    <t>4010906</t>
  </si>
  <si>
    <t>池野　哲也</t>
  </si>
  <si>
    <t>3480228</t>
  </si>
  <si>
    <t>4010925</t>
  </si>
  <si>
    <t>藪　　康平</t>
  </si>
  <si>
    <t>3481201</t>
  </si>
  <si>
    <t>4040301</t>
  </si>
  <si>
    <t>一ノ瀬佳彦</t>
  </si>
  <si>
    <t>3490731</t>
  </si>
  <si>
    <t>4041228</t>
  </si>
  <si>
    <t>山田　由希子</t>
  </si>
  <si>
    <t>3501029</t>
  </si>
  <si>
    <t>4071112</t>
  </si>
  <si>
    <t>153</t>
  </si>
  <si>
    <t>秘書検定</t>
  </si>
  <si>
    <t>秘書技能検定２級</t>
  </si>
  <si>
    <t>河合　一憲</t>
  </si>
  <si>
    <t>3520713</t>
  </si>
  <si>
    <t>4060602</t>
  </si>
  <si>
    <t>山本 剛志</t>
  </si>
  <si>
    <t>4090401</t>
  </si>
  <si>
    <t>4051227</t>
  </si>
  <si>
    <t>矢野　竜也</t>
  </si>
  <si>
    <t>3530713</t>
  </si>
  <si>
    <t>4060719</t>
  </si>
  <si>
    <t>川口　清史</t>
  </si>
  <si>
    <t>3490905</t>
  </si>
  <si>
    <t>4100401</t>
  </si>
  <si>
    <t>4070131</t>
  </si>
  <si>
    <t>一ノ瀬顕誠</t>
  </si>
  <si>
    <t>3500416</t>
  </si>
  <si>
    <t>4060824</t>
  </si>
  <si>
    <t>小野　俊彦</t>
  </si>
  <si>
    <t>3500517</t>
  </si>
  <si>
    <t>4060421</t>
  </si>
  <si>
    <t>喜多田直信</t>
  </si>
  <si>
    <t>3500531</t>
  </si>
  <si>
    <t>4060331</t>
  </si>
  <si>
    <t>河合　達也</t>
  </si>
  <si>
    <t>3560213</t>
  </si>
  <si>
    <t>4110401</t>
  </si>
  <si>
    <t>4110329</t>
  </si>
  <si>
    <t>寺田　悟</t>
  </si>
  <si>
    <t>3520906</t>
  </si>
  <si>
    <t>4120401</t>
  </si>
  <si>
    <t>4090301</t>
  </si>
  <si>
    <t>坂本　孝弘</t>
  </si>
  <si>
    <t>3521005</t>
  </si>
  <si>
    <t>4130401</t>
  </si>
  <si>
    <t>4080331</t>
  </si>
  <si>
    <t>川口　幸一郎</t>
  </si>
  <si>
    <t>3521117</t>
  </si>
  <si>
    <t>4060630</t>
  </si>
  <si>
    <t>石橋　功基</t>
  </si>
  <si>
    <t>3550324</t>
  </si>
  <si>
    <t>4100831</t>
  </si>
  <si>
    <t>阪口　誠</t>
  </si>
  <si>
    <t>3590220</t>
  </si>
  <si>
    <t>4140401</t>
  </si>
  <si>
    <t>4140308</t>
  </si>
  <si>
    <t>丸山　大輔</t>
  </si>
  <si>
    <t>3540615</t>
  </si>
  <si>
    <t>4150401</t>
  </si>
  <si>
    <t>林　秀憲</t>
  </si>
  <si>
    <t>3600313</t>
  </si>
  <si>
    <t>4090930</t>
  </si>
  <si>
    <t>南　真吾</t>
  </si>
  <si>
    <t>3550714</t>
  </si>
  <si>
    <t>4160401</t>
  </si>
  <si>
    <t>4120904</t>
  </si>
  <si>
    <t>藤原　直樹</t>
  </si>
  <si>
    <t>3560206</t>
  </si>
  <si>
    <t>矢﨑　良輔</t>
  </si>
  <si>
    <t>3561205</t>
  </si>
  <si>
    <t>4110328</t>
  </si>
  <si>
    <t>徳田　元基</t>
  </si>
  <si>
    <t>3601010</t>
  </si>
  <si>
    <t>4160216</t>
  </si>
  <si>
    <t>福本　昌啓</t>
  </si>
  <si>
    <t>3560703</t>
  </si>
  <si>
    <t>4170401</t>
  </si>
  <si>
    <t>4120101</t>
  </si>
  <si>
    <t>寺岡　秀樹</t>
  </si>
  <si>
    <t>3580226</t>
  </si>
  <si>
    <t>4180401</t>
  </si>
  <si>
    <t>杉本　侑亮</t>
  </si>
  <si>
    <t>3590216</t>
  </si>
  <si>
    <t>4140801</t>
  </si>
  <si>
    <t>畑中　賢人</t>
  </si>
  <si>
    <t>3620105</t>
  </si>
  <si>
    <t>消防士</t>
  </si>
  <si>
    <t>4170301</t>
  </si>
  <si>
    <t>小林　秀紀</t>
  </si>
  <si>
    <t>3630224</t>
  </si>
  <si>
    <t>4200401</t>
  </si>
  <si>
    <t>4190411</t>
  </si>
  <si>
    <t>株田　大地</t>
  </si>
  <si>
    <t>4010524</t>
  </si>
  <si>
    <t>4190803</t>
  </si>
  <si>
    <t>109</t>
  </si>
  <si>
    <t>普通1種</t>
  </si>
  <si>
    <t>楠本　巧</t>
  </si>
  <si>
    <t>3580601</t>
  </si>
  <si>
    <t>4210401</t>
  </si>
  <si>
    <t>4140128</t>
  </si>
  <si>
    <t>奥野　良</t>
  </si>
  <si>
    <t>3590705</t>
  </si>
  <si>
    <t>4150129</t>
  </si>
  <si>
    <t>南　佑樹</t>
  </si>
  <si>
    <t>3620317</t>
  </si>
  <si>
    <t>4170517</t>
  </si>
  <si>
    <t>大津　博輝</t>
  </si>
  <si>
    <t>3620915</t>
  </si>
  <si>
    <t>4171219</t>
  </si>
  <si>
    <t>土井　一馬</t>
  </si>
  <si>
    <t>4020212</t>
  </si>
  <si>
    <t>4200301</t>
  </si>
  <si>
    <t>笹原　大知</t>
  </si>
  <si>
    <t>4020708</t>
  </si>
  <si>
    <t>4210316</t>
  </si>
  <si>
    <t>宮畑　亮佑</t>
  </si>
  <si>
    <t>3611128</t>
  </si>
  <si>
    <t>4220401</t>
  </si>
  <si>
    <t>4220225</t>
  </si>
  <si>
    <t>中尾　貢</t>
  </si>
  <si>
    <t>3620521</t>
  </si>
  <si>
    <t>4171114</t>
  </si>
  <si>
    <t>清水　俊宏</t>
  </si>
  <si>
    <t>3620826</t>
  </si>
  <si>
    <t>4200416</t>
  </si>
  <si>
    <t>AT車限定</t>
  </si>
  <si>
    <t>武藤　孝之</t>
  </si>
  <si>
    <t>3620928</t>
  </si>
  <si>
    <t>4180116</t>
  </si>
  <si>
    <t>縣　正彦</t>
  </si>
  <si>
    <t>4021013</t>
  </si>
  <si>
    <t>4210513</t>
  </si>
  <si>
    <t>竹村　優志</t>
  </si>
  <si>
    <t>4030429</t>
  </si>
  <si>
    <t>4220201</t>
  </si>
  <si>
    <t>金井　孝倫</t>
  </si>
  <si>
    <t>4031007</t>
  </si>
  <si>
    <t>4220324</t>
  </si>
  <si>
    <t>小野　詩織</t>
  </si>
  <si>
    <t>4220223</t>
  </si>
  <si>
    <t>AT限定</t>
  </si>
  <si>
    <t>太田　智樹</t>
  </si>
  <si>
    <t>3600518</t>
  </si>
  <si>
    <t>4230401</t>
  </si>
  <si>
    <t>4150929</t>
  </si>
  <si>
    <t>木勢　翔太</t>
  </si>
  <si>
    <t>3630109</t>
  </si>
  <si>
    <t>4180830</t>
  </si>
  <si>
    <t>石川　泰章</t>
  </si>
  <si>
    <t>3630901</t>
  </si>
  <si>
    <t>4191025</t>
  </si>
  <si>
    <t>西野　亮太</t>
  </si>
  <si>
    <t>3631214</t>
  </si>
  <si>
    <t>4271014</t>
  </si>
  <si>
    <t>143</t>
  </si>
  <si>
    <t>小型船舶操縦士</t>
  </si>
  <si>
    <t>二級</t>
  </si>
  <si>
    <t>井戸　愛佳</t>
  </si>
  <si>
    <t>4010508</t>
  </si>
  <si>
    <t>4200318</t>
  </si>
  <si>
    <t>相川　亮太</t>
  </si>
  <si>
    <t>4010913</t>
  </si>
  <si>
    <t>4200523</t>
  </si>
  <si>
    <t>岩﨑　康平</t>
  </si>
  <si>
    <t>4040803</t>
  </si>
  <si>
    <t>4230310</t>
  </si>
  <si>
    <t>森　達志</t>
  </si>
  <si>
    <t>4041111</t>
  </si>
  <si>
    <t>4221206</t>
  </si>
  <si>
    <t>橋本　聖也</t>
  </si>
  <si>
    <t>4050309</t>
  </si>
  <si>
    <t>4230331</t>
  </si>
  <si>
    <t>松本　遼平</t>
  </si>
  <si>
    <t>4011124</t>
  </si>
  <si>
    <t>4240401</t>
  </si>
  <si>
    <t>4260822</t>
  </si>
  <si>
    <t>126</t>
  </si>
  <si>
    <t>特殊無線技士(その他)</t>
  </si>
  <si>
    <t>第2級陸上</t>
  </si>
  <si>
    <t>笠谷　貴</t>
  </si>
  <si>
    <t>4030623</t>
  </si>
  <si>
    <t>4210924</t>
  </si>
  <si>
    <t>道井　優介</t>
  </si>
  <si>
    <t>4030711</t>
  </si>
  <si>
    <t>溝渕　智紀</t>
  </si>
  <si>
    <t>4040411</t>
  </si>
  <si>
    <t>4230308</t>
  </si>
  <si>
    <t>池田 敬太</t>
  </si>
  <si>
    <t>4041018</t>
  </si>
  <si>
    <t>4271208</t>
  </si>
  <si>
    <t>128</t>
  </si>
  <si>
    <t>潜水士</t>
  </si>
  <si>
    <t>第60049478771号</t>
  </si>
  <si>
    <t>西村　亮平</t>
  </si>
  <si>
    <t>4051111</t>
  </si>
  <si>
    <t>4240901</t>
  </si>
  <si>
    <t>4240330</t>
  </si>
  <si>
    <t>杉本　和貴</t>
  </si>
  <si>
    <t>4010501</t>
  </si>
  <si>
    <t>4250401</t>
  </si>
  <si>
    <t>4190813</t>
  </si>
  <si>
    <t>片山　尚樹</t>
  </si>
  <si>
    <t>4020515</t>
  </si>
  <si>
    <t>4201125</t>
  </si>
  <si>
    <t>森廣　泰彦</t>
  </si>
  <si>
    <t>4020530</t>
  </si>
  <si>
    <t>4210918</t>
  </si>
  <si>
    <t>井ノ阪　大樹</t>
  </si>
  <si>
    <t>4020606</t>
  </si>
  <si>
    <t>4201222</t>
  </si>
  <si>
    <t>吉田　大地</t>
  </si>
  <si>
    <t>4040224</t>
  </si>
  <si>
    <t>4230620</t>
  </si>
  <si>
    <t>藤原　祐貴</t>
  </si>
  <si>
    <t>4040824</t>
  </si>
  <si>
    <t>4230207</t>
  </si>
  <si>
    <t>大嶋　京吾</t>
  </si>
  <si>
    <t>4041016</t>
  </si>
  <si>
    <t>4230502</t>
  </si>
  <si>
    <t>小稲　美久</t>
  </si>
  <si>
    <t>4060117</t>
  </si>
  <si>
    <t>4250311</t>
  </si>
  <si>
    <t>山本　享平</t>
  </si>
  <si>
    <t>4070122</t>
  </si>
  <si>
    <t>4250325</t>
  </si>
  <si>
    <t>乾　陽亮</t>
  </si>
  <si>
    <t>4011115</t>
  </si>
  <si>
    <t>4260301</t>
  </si>
  <si>
    <t>4190820</t>
  </si>
  <si>
    <t>宮本　翔太</t>
  </si>
  <si>
    <t>4030903</t>
  </si>
  <si>
    <t>4220609</t>
  </si>
  <si>
    <t>上田　翔太</t>
  </si>
  <si>
    <t>3630509</t>
  </si>
  <si>
    <t>4260401</t>
  </si>
  <si>
    <t>4190131</t>
  </si>
  <si>
    <t>中型８ｔ限定</t>
  </si>
  <si>
    <t>鳥居　拓巳</t>
  </si>
  <si>
    <t>4031207</t>
  </si>
  <si>
    <t>4010101</t>
  </si>
  <si>
    <t>河辺　真利奈</t>
  </si>
  <si>
    <t>4070801</t>
  </si>
  <si>
    <t>4260121</t>
  </si>
  <si>
    <t>和久　靖弥</t>
  </si>
  <si>
    <t>4070807</t>
  </si>
  <si>
    <t>4260210</t>
  </si>
  <si>
    <t>吉元　裕</t>
  </si>
  <si>
    <t>4040522</t>
  </si>
  <si>
    <t>4270401</t>
  </si>
  <si>
    <t>4230101</t>
  </si>
  <si>
    <t>田中　優輝</t>
  </si>
  <si>
    <t>4080422</t>
  </si>
  <si>
    <t>4270925</t>
  </si>
  <si>
    <t>154</t>
  </si>
  <si>
    <t>応急手当指導員Ⅰ</t>
  </si>
  <si>
    <t>初任科で修了</t>
  </si>
  <si>
    <t>國武　彰伍</t>
  </si>
  <si>
    <t>4020315</t>
  </si>
  <si>
    <t>4271001</t>
  </si>
  <si>
    <t>4280329</t>
  </si>
  <si>
    <t>尾﨑 飛雄馬</t>
  </si>
  <si>
    <t>辻本　大樹</t>
  </si>
  <si>
    <t>4050321</t>
  </si>
  <si>
    <t>阪元 翔太</t>
  </si>
  <si>
    <t>4070304</t>
  </si>
  <si>
    <t>今仲 拓哉</t>
  </si>
  <si>
    <t>4080825</t>
  </si>
  <si>
    <t>烏野　心</t>
  </si>
  <si>
    <t>4050630</t>
  </si>
  <si>
    <t>4230626</t>
  </si>
  <si>
    <t>全国商業高校協会主催　1級</t>
  </si>
  <si>
    <t>濱﨑　孝信</t>
  </si>
  <si>
    <t>4030708</t>
  </si>
  <si>
    <t>4280401</t>
  </si>
  <si>
    <t>6</t>
  </si>
  <si>
    <t>派遣</t>
  </si>
  <si>
    <t>4250919</t>
  </si>
  <si>
    <t>鈴木　佑</t>
  </si>
  <si>
    <t>4081104</t>
  </si>
  <si>
    <t>4250405</t>
  </si>
  <si>
    <t>福井　翔也</t>
  </si>
  <si>
    <t>4100215</t>
  </si>
  <si>
    <t>昭和29</t>
    <rPh sb="0" eb="2">
      <t>ショウワ</t>
    </rPh>
    <phoneticPr fontId="10"/>
  </si>
  <si>
    <t>昭和30</t>
    <rPh sb="0" eb="2">
      <t>ショウワ</t>
    </rPh>
    <phoneticPr fontId="10"/>
  </si>
  <si>
    <t>昭和31</t>
    <rPh sb="0" eb="2">
      <t>ショウワ</t>
    </rPh>
    <phoneticPr fontId="10"/>
  </si>
  <si>
    <t>昭和32</t>
    <rPh sb="0" eb="2">
      <t>ショウワ</t>
    </rPh>
    <phoneticPr fontId="10"/>
  </si>
  <si>
    <t>昭和33</t>
    <rPh sb="0" eb="2">
      <t>ショウワ</t>
    </rPh>
    <phoneticPr fontId="10"/>
  </si>
  <si>
    <t>昭和34</t>
    <rPh sb="0" eb="2">
      <t>ショウワ</t>
    </rPh>
    <phoneticPr fontId="10"/>
  </si>
  <si>
    <t>昭和35</t>
    <rPh sb="0" eb="2">
      <t>ショウワ</t>
    </rPh>
    <phoneticPr fontId="10"/>
  </si>
  <si>
    <t>昭和36</t>
    <rPh sb="0" eb="2">
      <t>ショウワ</t>
    </rPh>
    <phoneticPr fontId="10"/>
  </si>
  <si>
    <t>昭和37</t>
    <rPh sb="0" eb="2">
      <t>ショウワ</t>
    </rPh>
    <phoneticPr fontId="10"/>
  </si>
  <si>
    <t>昭和38</t>
    <rPh sb="0" eb="2">
      <t>ショウワ</t>
    </rPh>
    <phoneticPr fontId="10"/>
  </si>
  <si>
    <t>昭和39</t>
    <rPh sb="0" eb="2">
      <t>ショウワ</t>
    </rPh>
    <phoneticPr fontId="10"/>
  </si>
  <si>
    <t>昭和40</t>
    <rPh sb="0" eb="2">
      <t>ショウワ</t>
    </rPh>
    <phoneticPr fontId="10"/>
  </si>
  <si>
    <t>昭和41</t>
    <rPh sb="0" eb="2">
      <t>ショウワ</t>
    </rPh>
    <phoneticPr fontId="10"/>
  </si>
  <si>
    <t>昭和42</t>
    <rPh sb="0" eb="2">
      <t>ショウワ</t>
    </rPh>
    <phoneticPr fontId="10"/>
  </si>
  <si>
    <t>昭和43</t>
    <rPh sb="0" eb="2">
      <t>ショウワ</t>
    </rPh>
    <phoneticPr fontId="10"/>
  </si>
  <si>
    <t>昭和44</t>
    <rPh sb="0" eb="2">
      <t>ショウワ</t>
    </rPh>
    <phoneticPr fontId="10"/>
  </si>
  <si>
    <t>昭和45</t>
    <rPh sb="0" eb="2">
      <t>ショウワ</t>
    </rPh>
    <phoneticPr fontId="10"/>
  </si>
  <si>
    <t>昭和46</t>
    <rPh sb="0" eb="2">
      <t>ショウワ</t>
    </rPh>
    <phoneticPr fontId="10"/>
  </si>
  <si>
    <t>昭和47</t>
    <rPh sb="0" eb="2">
      <t>ショウワ</t>
    </rPh>
    <phoneticPr fontId="10"/>
  </si>
  <si>
    <t>昭和48</t>
    <rPh sb="0" eb="2">
      <t>ショウワ</t>
    </rPh>
    <phoneticPr fontId="10"/>
  </si>
  <si>
    <t>昭和49</t>
    <rPh sb="0" eb="2">
      <t>ショウワ</t>
    </rPh>
    <phoneticPr fontId="10"/>
  </si>
  <si>
    <t>昭和50</t>
    <rPh sb="0" eb="2">
      <t>ショウワ</t>
    </rPh>
    <phoneticPr fontId="10"/>
  </si>
  <si>
    <t>昭和51</t>
    <rPh sb="0" eb="2">
      <t>ショウワ</t>
    </rPh>
    <phoneticPr fontId="10"/>
  </si>
  <si>
    <t>昭和52</t>
    <rPh sb="0" eb="2">
      <t>ショウワ</t>
    </rPh>
    <phoneticPr fontId="10"/>
  </si>
  <si>
    <t>昭和53</t>
    <rPh sb="0" eb="2">
      <t>ショウワ</t>
    </rPh>
    <phoneticPr fontId="10"/>
  </si>
  <si>
    <t>昭和54</t>
    <rPh sb="0" eb="2">
      <t>ショウワ</t>
    </rPh>
    <phoneticPr fontId="10"/>
  </si>
  <si>
    <t>昭和55</t>
    <rPh sb="0" eb="2">
      <t>ショウワ</t>
    </rPh>
    <phoneticPr fontId="10"/>
  </si>
  <si>
    <t>昭和56</t>
    <rPh sb="0" eb="2">
      <t>ショウワ</t>
    </rPh>
    <phoneticPr fontId="10"/>
  </si>
  <si>
    <t>昭和57</t>
    <rPh sb="0" eb="2">
      <t>ショウワ</t>
    </rPh>
    <phoneticPr fontId="10"/>
  </si>
  <si>
    <t>昭和58</t>
    <rPh sb="0" eb="2">
      <t>ショウワ</t>
    </rPh>
    <phoneticPr fontId="10"/>
  </si>
  <si>
    <t>昭和59</t>
    <rPh sb="0" eb="2">
      <t>ショウワ</t>
    </rPh>
    <phoneticPr fontId="10"/>
  </si>
  <si>
    <t>昭和60</t>
    <rPh sb="0" eb="2">
      <t>ショウワ</t>
    </rPh>
    <phoneticPr fontId="10"/>
  </si>
  <si>
    <t>昭和61</t>
    <rPh sb="0" eb="2">
      <t>ショウワ</t>
    </rPh>
    <phoneticPr fontId="10"/>
  </si>
  <si>
    <t>昭和62</t>
    <rPh sb="0" eb="2">
      <t>ショウワ</t>
    </rPh>
    <phoneticPr fontId="10"/>
  </si>
  <si>
    <t>昭和63</t>
    <rPh sb="0" eb="2">
      <t>ショウワ</t>
    </rPh>
    <phoneticPr fontId="10"/>
  </si>
  <si>
    <t>昭和64</t>
    <rPh sb="0" eb="2">
      <t>ショウワ</t>
    </rPh>
    <phoneticPr fontId="10"/>
  </si>
  <si>
    <t>昭和65</t>
    <rPh sb="0" eb="2">
      <t>ショウワ</t>
    </rPh>
    <phoneticPr fontId="10"/>
  </si>
  <si>
    <t>昭和66</t>
    <rPh sb="0" eb="2">
      <t>ショウワ</t>
    </rPh>
    <phoneticPr fontId="10"/>
  </si>
  <si>
    <t>昭和67</t>
    <rPh sb="0" eb="2">
      <t>ショウワ</t>
    </rPh>
    <phoneticPr fontId="10"/>
  </si>
  <si>
    <t>昭和68</t>
    <rPh sb="0" eb="2">
      <t>ショウワ</t>
    </rPh>
    <phoneticPr fontId="10"/>
  </si>
  <si>
    <t>昭和69</t>
    <rPh sb="0" eb="2">
      <t>ショウワ</t>
    </rPh>
    <phoneticPr fontId="10"/>
  </si>
  <si>
    <t>昭和70</t>
    <rPh sb="0" eb="2">
      <t>ショウワ</t>
    </rPh>
    <phoneticPr fontId="10"/>
  </si>
  <si>
    <t>昭和71</t>
    <rPh sb="0" eb="2">
      <t>ショウワ</t>
    </rPh>
    <phoneticPr fontId="10"/>
  </si>
  <si>
    <t>昭和72</t>
    <rPh sb="0" eb="2">
      <t>ショウワ</t>
    </rPh>
    <phoneticPr fontId="10"/>
  </si>
  <si>
    <t>昭和73</t>
    <rPh sb="0" eb="2">
      <t>ショウワ</t>
    </rPh>
    <phoneticPr fontId="10"/>
  </si>
  <si>
    <t>昭和74</t>
    <rPh sb="0" eb="2">
      <t>ショウワ</t>
    </rPh>
    <phoneticPr fontId="10"/>
  </si>
  <si>
    <t>昭和75</t>
    <rPh sb="0" eb="2">
      <t>ショウワ</t>
    </rPh>
    <phoneticPr fontId="10"/>
  </si>
  <si>
    <t>昭和76</t>
    <rPh sb="0" eb="2">
      <t>ショウワ</t>
    </rPh>
    <phoneticPr fontId="10"/>
  </si>
  <si>
    <t>昭和77</t>
    <rPh sb="0" eb="2">
      <t>ショウワ</t>
    </rPh>
    <phoneticPr fontId="10"/>
  </si>
  <si>
    <t>昭和78</t>
    <rPh sb="0" eb="2">
      <t>ショウワ</t>
    </rPh>
    <phoneticPr fontId="10"/>
  </si>
  <si>
    <t>昭和79</t>
    <rPh sb="0" eb="2">
      <t>ショウワ</t>
    </rPh>
    <phoneticPr fontId="10"/>
  </si>
  <si>
    <t>昭和80</t>
    <rPh sb="0" eb="2">
      <t>ショウワ</t>
    </rPh>
    <phoneticPr fontId="10"/>
  </si>
  <si>
    <t>昭和81</t>
    <rPh sb="0" eb="2">
      <t>ショウワ</t>
    </rPh>
    <phoneticPr fontId="10"/>
  </si>
  <si>
    <t>昭和82</t>
    <rPh sb="0" eb="2">
      <t>ショウワ</t>
    </rPh>
    <phoneticPr fontId="10"/>
  </si>
  <si>
    <t>昭和83</t>
    <rPh sb="0" eb="2">
      <t>ショウワ</t>
    </rPh>
    <phoneticPr fontId="10"/>
  </si>
  <si>
    <t>昭和84</t>
    <rPh sb="0" eb="2">
      <t>ショウワ</t>
    </rPh>
    <phoneticPr fontId="10"/>
  </si>
  <si>
    <t>昭和85</t>
    <rPh sb="0" eb="2">
      <t>ショウワ</t>
    </rPh>
    <phoneticPr fontId="10"/>
  </si>
  <si>
    <t>昭和86</t>
    <rPh sb="0" eb="2">
      <t>ショウワ</t>
    </rPh>
    <phoneticPr fontId="10"/>
  </si>
  <si>
    <t>昭和87</t>
    <rPh sb="0" eb="2">
      <t>ショウワ</t>
    </rPh>
    <phoneticPr fontId="10"/>
  </si>
  <si>
    <t>昭和88</t>
    <rPh sb="0" eb="2">
      <t>ショウワ</t>
    </rPh>
    <phoneticPr fontId="10"/>
  </si>
  <si>
    <t>昭和89</t>
    <rPh sb="0" eb="2">
      <t>ショウワ</t>
    </rPh>
    <phoneticPr fontId="10"/>
  </si>
  <si>
    <t>昭和90</t>
    <rPh sb="0" eb="2">
      <t>ショウワ</t>
    </rPh>
    <phoneticPr fontId="10"/>
  </si>
  <si>
    <t>昭和91</t>
    <rPh sb="0" eb="2">
      <t>ショウワ</t>
    </rPh>
    <phoneticPr fontId="10"/>
  </si>
  <si>
    <t>昭和92</t>
    <rPh sb="0" eb="2">
      <t>ショウワ</t>
    </rPh>
    <phoneticPr fontId="10"/>
  </si>
  <si>
    <t>昭和93</t>
    <rPh sb="0" eb="2">
      <t>ショウワ</t>
    </rPh>
    <phoneticPr fontId="10"/>
  </si>
  <si>
    <t>昭和94</t>
    <rPh sb="0" eb="2">
      <t>ショウワ</t>
    </rPh>
    <phoneticPr fontId="10"/>
  </si>
  <si>
    <t>昭和95</t>
    <rPh sb="0" eb="2">
      <t>ショウワ</t>
    </rPh>
    <phoneticPr fontId="10"/>
  </si>
  <si>
    <t>昭和96</t>
    <rPh sb="0" eb="2">
      <t>ショウワ</t>
    </rPh>
    <phoneticPr fontId="10"/>
  </si>
  <si>
    <t>昭和97</t>
    <rPh sb="0" eb="2">
      <t>ショウワ</t>
    </rPh>
    <phoneticPr fontId="10"/>
  </si>
  <si>
    <t>昭和98</t>
    <rPh sb="0" eb="2">
      <t>ショウワ</t>
    </rPh>
    <phoneticPr fontId="10"/>
  </si>
  <si>
    <t>昭和99</t>
    <rPh sb="0" eb="2">
      <t>ショウワ</t>
    </rPh>
    <phoneticPr fontId="10"/>
  </si>
  <si>
    <t>昭和100</t>
    <rPh sb="0" eb="2">
      <t>ショウワ</t>
    </rPh>
    <phoneticPr fontId="10"/>
  </si>
  <si>
    <t>普通機関員</t>
  </si>
  <si>
    <t>大型1種</t>
  </si>
  <si>
    <t>ガス溶接技能</t>
  </si>
  <si>
    <t>３級陸上特殊無線技士</t>
  </si>
  <si>
    <t>日本救急員適任証</t>
  </si>
  <si>
    <t>応急手当指導員Ⅱ</t>
  </si>
  <si>
    <t>救急救命士</t>
  </si>
  <si>
    <t>自動体外式除細動器講習</t>
  </si>
  <si>
    <t>アーク溶接</t>
  </si>
  <si>
    <t>可搬消防ポンプ</t>
  </si>
  <si>
    <t>可搬消防ポンプ等整備資格</t>
  </si>
  <si>
    <t>第2級</t>
  </si>
  <si>
    <t>高圧ガス製造保安</t>
  </si>
  <si>
    <t>高圧ガス保安責任者（丙種化学）</t>
  </si>
  <si>
    <t>玉掛技能</t>
  </si>
  <si>
    <t>小型移動式クレーン</t>
  </si>
  <si>
    <t>第2種酸素欠乏</t>
  </si>
  <si>
    <t>危険作業主任者</t>
  </si>
  <si>
    <t>乙種危険物取扱者</t>
  </si>
  <si>
    <t>第4類</t>
  </si>
  <si>
    <t>予防技術資格者</t>
  </si>
  <si>
    <t>防火査察・消防設備等・危険物</t>
  </si>
  <si>
    <t>アマチュア無線技士</t>
  </si>
  <si>
    <t>第4級</t>
  </si>
  <si>
    <t>大型2種</t>
  </si>
  <si>
    <t>高圧ガス保安責任者（丙種科学）</t>
  </si>
  <si>
    <t>危険物</t>
  </si>
  <si>
    <t>防火査察</t>
  </si>
  <si>
    <t>2級、会計簿記1級</t>
  </si>
  <si>
    <t>大型特殊1種</t>
  </si>
  <si>
    <t>けん引1種</t>
  </si>
  <si>
    <t>赤十字水上安全法救助員適任証</t>
  </si>
  <si>
    <t>第２種酸素欠乏危険作業主任者</t>
  </si>
  <si>
    <t>第４類</t>
  </si>
  <si>
    <t>乙種消防設備士</t>
  </si>
  <si>
    <t>第４類、第７類</t>
  </si>
  <si>
    <t>赤十字救急法救急員</t>
  </si>
  <si>
    <t>第1級</t>
  </si>
  <si>
    <t>気管挿管認定</t>
  </si>
  <si>
    <t>薬剤認定</t>
  </si>
  <si>
    <t>無線従事者</t>
  </si>
  <si>
    <t>無線電話乙</t>
  </si>
  <si>
    <t>薬剤投与に関する所定の病院実習</t>
  </si>
  <si>
    <t>防火査察・危険物</t>
  </si>
  <si>
    <t>酸素欠乏・硫化水素</t>
  </si>
  <si>
    <t>特定化学物質</t>
  </si>
  <si>
    <t>特定化学物質等作業主任者</t>
  </si>
  <si>
    <t>ビデオ硬性挿管用喉頭鏡</t>
  </si>
  <si>
    <t>気管挿管病院実習</t>
  </si>
  <si>
    <t>第4類（取得日不明）</t>
  </si>
  <si>
    <t>ビデオ硬性挿管用喉頭鏡：認定番号72号</t>
  </si>
  <si>
    <t>教員免許</t>
  </si>
  <si>
    <t>教員（保健体育）</t>
  </si>
  <si>
    <t>防火査察・消防設備等</t>
  </si>
  <si>
    <t>第二級陸上</t>
  </si>
  <si>
    <t>赤十字水上安全法救助員</t>
  </si>
  <si>
    <t>第二級陸上特殊無線技士</t>
  </si>
  <si>
    <t>救急救命士免許</t>
  </si>
  <si>
    <t>フォークリフト</t>
  </si>
  <si>
    <t>フォークﾘﾌﾄ運転技能</t>
  </si>
  <si>
    <t>応急手当指導員講習</t>
  </si>
  <si>
    <t>薬剤投与認定</t>
  </si>
  <si>
    <t>けん引2種</t>
  </si>
  <si>
    <t>大型特殊2種</t>
  </si>
  <si>
    <t>静脈路確保及び輸液、血糖値測定ブドウ糖投</t>
  </si>
  <si>
    <t>計算実務検定</t>
  </si>
  <si>
    <t>計算技術検定４級（関数電卓）</t>
  </si>
  <si>
    <t>タイヤアドバイザー</t>
  </si>
  <si>
    <t>低圧電気取り扱い</t>
  </si>
  <si>
    <t>３級自動車整備士</t>
  </si>
  <si>
    <t>全日本潜水連盟ダイバー免許</t>
  </si>
  <si>
    <t>赤十字水上安全法適任証</t>
  </si>
  <si>
    <t>重度傷病者に対する静脈路確保及び輸血、血</t>
  </si>
  <si>
    <t>解く</t>
  </si>
  <si>
    <t>電気工事士</t>
  </si>
  <si>
    <t>第二種電気工事士</t>
  </si>
  <si>
    <t>限定解除</t>
  </si>
  <si>
    <t>車両系建設機械</t>
  </si>
  <si>
    <t>車両系建設機械運転技能</t>
  </si>
  <si>
    <t>２級自動車整備士</t>
  </si>
  <si>
    <t>２級自動車整備士（ガソリン）</t>
  </si>
  <si>
    <t>第60049377811号</t>
  </si>
  <si>
    <t>第00-22327号</t>
  </si>
  <si>
    <t>潜水Cカード</t>
  </si>
  <si>
    <t>丙種　第1527540156号</t>
  </si>
  <si>
    <t>日本赤十字社救急法救急員適任証</t>
  </si>
  <si>
    <t>衛生管理者</t>
  </si>
  <si>
    <t>体育</t>
  </si>
  <si>
    <t>中型車限定解除</t>
  </si>
  <si>
    <t>消防用設備等</t>
  </si>
  <si>
    <t>重度傷病者に対する静脈路確保及び輸液、血</t>
  </si>
  <si>
    <t>全国経理計算実務能力検定２級</t>
  </si>
  <si>
    <t>全国経理簿記能力検定１級</t>
  </si>
  <si>
    <t>消防設備等</t>
  </si>
  <si>
    <t>２級</t>
  </si>
  <si>
    <t>ブドウ糖追加講習</t>
  </si>
  <si>
    <t>低圧電気取扱業務（開閉器の操作）</t>
  </si>
  <si>
    <t>特殊</t>
  </si>
  <si>
    <t>消防用設備等専門員</t>
  </si>
  <si>
    <t>認定番号957号</t>
  </si>
  <si>
    <t>第２級</t>
  </si>
  <si>
    <t>丙種化学（特別試験科目）</t>
  </si>
  <si>
    <t>中学校教諭一種免許</t>
  </si>
  <si>
    <t>第1種</t>
  </si>
  <si>
    <t>小型AT限定</t>
  </si>
  <si>
    <t>乙種機械</t>
  </si>
  <si>
    <t>乙種４類　交付番号：03939</t>
  </si>
  <si>
    <t>第6類</t>
  </si>
  <si>
    <t>中学校教諭一種免許（社会）</t>
  </si>
  <si>
    <t>限定解除（11ｔ）</t>
  </si>
  <si>
    <t>低圧電気取扱業務</t>
  </si>
  <si>
    <t>（開閉器の操作）</t>
  </si>
  <si>
    <t>第38回国家試験</t>
  </si>
  <si>
    <t>中型限定解除</t>
  </si>
  <si>
    <t>第16-00363号</t>
  </si>
  <si>
    <t>第16-00217号</t>
  </si>
  <si>
    <t>AT限定解除</t>
  </si>
  <si>
    <t>2級</t>
  </si>
  <si>
    <t>大型機関員</t>
  </si>
  <si>
    <t>11t</t>
  </si>
  <si>
    <t>第1類、第2類</t>
  </si>
  <si>
    <t>第5類、第6類</t>
  </si>
  <si>
    <t>中学校・高校教諭第1種（保健体育）</t>
  </si>
  <si>
    <t>11ｔ</t>
  </si>
  <si>
    <t>11ｔ未満</t>
  </si>
  <si>
    <t>11t　第620808191410号</t>
  </si>
  <si>
    <t>普通救命講習Ⅱ</t>
  </si>
  <si>
    <t>中型(11t未満)</t>
  </si>
  <si>
    <t>第60050006821号</t>
  </si>
  <si>
    <t>11t　第620806580661号</t>
  </si>
  <si>
    <t>救急隊員（標準）</t>
  </si>
  <si>
    <t>高等学校一種　保健体育</t>
  </si>
  <si>
    <t>中学校一種　保健体育</t>
  </si>
  <si>
    <t>第一種</t>
  </si>
  <si>
    <t>限定解除</t>
    <phoneticPr fontId="1"/>
  </si>
  <si>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</si>
  <si>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</si>
  <si>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</si>
  <si>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</si>
  <si>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</si>
  <si>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</si>
  <si>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</si>
  <si>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</si>
  <si>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</si>
  <si>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</si>
  <si>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</si>
  <si>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</si>
  <si>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</si>
  <si>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大阪市消防局消火技術指導者研修</t>
    <rPh sb="0" eb="6">
      <t>オオサカシショウボウキョク</t>
    </rPh>
    <rPh sb="6" eb="8">
      <t>ショウカ</t>
    </rPh>
    <rPh sb="8" eb="10">
      <t>ギジュツ</t>
    </rPh>
    <rPh sb="10" eb="13">
      <t>シドウシャ</t>
    </rPh>
    <rPh sb="13" eb="15">
      <t>ケンシュウ</t>
    </rPh>
    <phoneticPr fontId="1"/>
  </si>
  <si>
    <t>大阪市消防局方面隊実務研修</t>
    <rPh sb="0" eb="6">
      <t>オオサカシショウボウキョク</t>
    </rPh>
    <rPh sb="6" eb="8">
      <t>ホウメン</t>
    </rPh>
    <rPh sb="8" eb="9">
      <t>タイ</t>
    </rPh>
    <rPh sb="9" eb="11">
      <t>ジツム</t>
    </rPh>
    <rPh sb="11" eb="13">
      <t>ケンシュウ</t>
    </rPh>
    <phoneticPr fontId="1"/>
  </si>
  <si>
    <t>大阪市消防局体育指導員研修</t>
    <rPh sb="6" eb="8">
      <t>タイイク</t>
    </rPh>
    <rPh sb="8" eb="11">
      <t>シドウイン</t>
    </rPh>
    <rPh sb="11" eb="13">
      <t>ケンシュウ</t>
    </rPh>
    <phoneticPr fontId="1"/>
  </si>
  <si>
    <t>受託研修</t>
    <rPh sb="0" eb="2">
      <t>ジュタク</t>
    </rPh>
    <rPh sb="2" eb="4">
      <t>ケンシュウ</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</si>
  <si>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</si>
  <si>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</si>
  <si>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</si>
  <si>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</si>
  <si>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災害対応特殊消防ポンプ自動車（CD-Ⅰ型）1台</t>
    <rPh sb="0" eb="2">
      <t>サイガイ</t>
    </rPh>
    <rPh sb="2" eb="4">
      <t>タイオウ</t>
    </rPh>
    <rPh sb="4" eb="6">
      <t>トクシュ</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</si>
  <si>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</si>
  <si>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</si>
  <si>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</si>
  <si>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</si>
  <si>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</si>
  <si>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</si>
  <si>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</si>
  <si>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</si>
  <si>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</si>
  <si>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</si>
  <si>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</si>
  <si>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</si>
  <si>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</si>
  <si>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</si>
  <si>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</si>
  <si>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</si>
  <si>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</si>
  <si>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</si>
  <si>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</si>
  <si>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</si>
  <si>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</si>
  <si>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</si>
  <si>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</si>
  <si>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</si>
  <si>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</si>
  <si>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</si>
  <si>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</si>
  <si>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</si>
  <si>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</si>
  <si>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</si>
  <si>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</si>
  <si>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</si>
  <si>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</si>
  <si>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</si>
  <si>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</si>
  <si>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</si>
  <si>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</si>
  <si>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</si>
  <si>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</si>
  <si>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</si>
  <si>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</si>
  <si>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</si>
  <si>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</si>
  <si>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10"/>
  </si>
  <si>
    <t>岸城分署</t>
    <phoneticPr fontId="1"/>
  </si>
  <si>
    <t>岸城町7-1</t>
    <rPh sb="0" eb="1">
      <t>キシ</t>
    </rPh>
    <rPh sb="1" eb="2">
      <t>シロ</t>
    </rPh>
    <rPh sb="2" eb="3">
      <t>マチ</t>
    </rPh>
    <phoneticPr fontId="1"/>
  </si>
  <si>
    <t>平成</t>
    <phoneticPr fontId="1"/>
  </si>
  <si>
    <t>LDB-FE7JGAA</t>
    <phoneticPr fontId="1"/>
  </si>
  <si>
    <t>平成28年度</t>
    <rPh sb="0" eb="2">
      <t>ヘイセイ</t>
    </rPh>
    <rPh sb="4" eb="6">
      <t>ネンド</t>
    </rPh>
    <phoneticPr fontId="1"/>
  </si>
  <si>
    <r>
      <t xml:space="preserve">
 大阪府立　
    消防学校
　　　　・
</t>
    </r>
    <r>
      <rPr>
        <sz val="10.5"/>
        <color theme="1"/>
        <rFont val="ＭＳ Ｐゴシック"/>
        <family val="3"/>
        <charset val="128"/>
        <scheme val="minor"/>
      </rPr>
      <t>高度専門教育
  訓練センター</t>
    </r>
    <r>
      <rPr>
        <sz val="11"/>
        <color theme="1"/>
        <rFont val="ＭＳ Ｐゴシック"/>
        <family val="2"/>
        <charset val="128"/>
        <scheme val="minor"/>
      </rPr>
      <t xml:space="preserve">
</t>
    </r>
    <rPh sb="3" eb="5">
      <t>オオサカ</t>
    </rPh>
    <rPh sb="5" eb="7">
      <t>フリツ</t>
    </rPh>
    <rPh sb="13" eb="15">
      <t>ショウボウ</t>
    </rPh>
    <rPh sb="15" eb="17">
      <t>ガッコウ</t>
    </rPh>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</si>
  <si>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</si>
  <si>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</si>
  <si>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</si>
  <si>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</si>
  <si>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</si>
  <si>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中型以上</t>
    <rPh sb="0" eb="2">
      <t>チュウガタ</t>
    </rPh>
    <rPh sb="2" eb="4">
      <t>イジョウ</t>
    </rPh>
    <phoneticPr fontId="1"/>
  </si>
  <si>
    <t>消防士</t>
    <rPh sb="0" eb="3">
      <t>ｓｂｓ</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</si>
  <si>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</si>
  <si>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</si>
  <si>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</si>
  <si>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</si>
  <si>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</si>
  <si>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</si>
  <si>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t>岸城分署建て替え（平成27年・28年継続事業）</t>
    <rPh sb="0" eb="4">
      <t>ｋｓｋ</t>
    </rPh>
    <rPh sb="4" eb="5">
      <t>タ</t>
    </rPh>
    <rPh sb="6" eb="7">
      <t>カ</t>
    </rPh>
    <rPh sb="9" eb="11">
      <t>ヘイセイ</t>
    </rPh>
    <rPh sb="13" eb="14">
      <t>ネン</t>
    </rPh>
    <rPh sb="17" eb="18">
      <t>ネン</t>
    </rPh>
    <rPh sb="18" eb="20">
      <t>ケイゾク</t>
    </rPh>
    <rPh sb="20" eb="22">
      <t>ジギョウ</t>
    </rPh>
    <phoneticPr fontId="1"/>
  </si>
  <si>
    <t xml:space="preserve">― </t>
    <phoneticPr fontId="1"/>
  </si>
  <si>
    <t>平成26年度</t>
    <rPh sb="0" eb="2">
      <t>ヘイセイ</t>
    </rPh>
    <rPh sb="4" eb="5">
      <t>ネン</t>
    </rPh>
    <phoneticPr fontId="1"/>
  </si>
  <si>
    <t>平成27年度</t>
    <rPh sb="0" eb="2">
      <t>ヘイセイ</t>
    </rPh>
    <rPh sb="4" eb="5">
      <t>ネン</t>
    </rPh>
    <phoneticPr fontId="1"/>
  </si>
  <si>
    <r>
      <t xml:space="preserve">　　　　　　　　　　　　階級別
</t>
    </r>
    <r>
      <rPr>
        <sz val="11"/>
        <color theme="1"/>
        <rFont val="ＭＳ Ｐゴシック"/>
        <family val="2"/>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</si>
  <si>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</si>
  <si>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</si>
  <si>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</si>
  <si>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</si>
  <si>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</si>
  <si>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 xml:space="preserve">   </t>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</si>
  <si>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</si>
  <si>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</si>
  <si>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</si>
  <si>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</si>
  <si>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</si>
  <si>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</si>
  <si>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</si>
  <si>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</si>
  <si>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</si>
  <si>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</si>
  <si>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</si>
  <si>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</si>
  <si>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</si>
  <si>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</si>
  <si>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平成29年度</t>
    <rPh sb="0" eb="2">
      <t>ヘイセイ</t>
    </rPh>
    <rPh sb="4" eb="6">
      <t>ネンド</t>
    </rPh>
    <phoneticPr fontId="1"/>
  </si>
  <si>
    <t>平成28年度</t>
    <rPh sb="0" eb="2">
      <t>ヘイセイ</t>
    </rPh>
    <rPh sb="4" eb="5">
      <t>ネン</t>
    </rPh>
    <phoneticPr fontId="1"/>
  </si>
  <si>
    <t>災害対応特殊高規格救急自動車1台　　　　　　　高規格救急自動車1台</t>
    <rPh sb="0" eb="2">
      <t>サイガイ</t>
    </rPh>
    <rPh sb="2" eb="4">
      <t>タイオウ</t>
    </rPh>
    <rPh sb="4" eb="6">
      <t>トクシュ</t>
    </rPh>
    <rPh sb="6" eb="9">
      <t>コウキカク</t>
    </rPh>
    <rPh sb="9" eb="11">
      <t>キュウキュウ</t>
    </rPh>
    <rPh sb="11" eb="14">
      <t>ジドウシャ</t>
    </rPh>
    <rPh sb="15" eb="16">
      <t>ダイ</t>
    </rPh>
    <rPh sb="23" eb="26">
      <t>コウキカク</t>
    </rPh>
    <rPh sb="26" eb="28">
      <t>キュウキュウ</t>
    </rPh>
    <rPh sb="28" eb="31">
      <t>ジドウシャ</t>
    </rPh>
    <rPh sb="32" eb="33">
      <t>ダイ</t>
    </rPh>
    <phoneticPr fontId="1"/>
  </si>
  <si>
    <t>通信指令研修</t>
    <rPh sb="0" eb="2">
      <t>ツウシン</t>
    </rPh>
    <rPh sb="2" eb="4">
      <t>シレイ</t>
    </rPh>
    <rPh sb="4" eb="6">
      <t>ケンシュウ</t>
    </rPh>
    <phoneticPr fontId="1"/>
  </si>
  <si>
    <t>実火災体験型訓練指導者研修</t>
    <rPh sb="0" eb="1">
      <t>ジツ</t>
    </rPh>
    <rPh sb="1" eb="3">
      <t>カサイ</t>
    </rPh>
    <rPh sb="3" eb="6">
      <t>タイケンガタ</t>
    </rPh>
    <rPh sb="6" eb="8">
      <t>クンレン</t>
    </rPh>
    <rPh sb="8" eb="11">
      <t>シドウシャ</t>
    </rPh>
    <rPh sb="11" eb="13">
      <t>ケンシュウ</t>
    </rPh>
    <phoneticPr fontId="1"/>
  </si>
  <si>
    <t>大阪市消防局火災調査受託研修</t>
    <rPh sb="6" eb="8">
      <t>カサイ</t>
    </rPh>
    <rPh sb="8" eb="10">
      <t>チョウサ</t>
    </rPh>
    <rPh sb="10" eb="12">
      <t>ジュタク</t>
    </rPh>
    <rPh sb="12" eb="14">
      <t>ケンシュウ</t>
    </rPh>
    <phoneticPr fontId="1"/>
  </si>
  <si>
    <t>大阪市消防局救助隊電気災害受託研修Ⅱ</t>
    <rPh sb="6" eb="8">
      <t>キュウジョ</t>
    </rPh>
    <rPh sb="8" eb="9">
      <t>タイ</t>
    </rPh>
    <rPh sb="9" eb="11">
      <t>デンキ</t>
    </rPh>
    <rPh sb="11" eb="13">
      <t>サイガイ</t>
    </rPh>
    <rPh sb="13" eb="15">
      <t>ジュタク</t>
    </rPh>
    <rPh sb="15" eb="17">
      <t>ケンシュウ</t>
    </rPh>
    <phoneticPr fontId="1"/>
  </si>
  <si>
    <t>消防士長</t>
    <rPh sb="0" eb="2">
      <t>ショウボウ</t>
    </rPh>
    <rPh sb="2" eb="3">
      <t>シ</t>
    </rPh>
    <rPh sb="3" eb="4">
      <t>ナガ</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</si>
  <si>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</si>
  <si>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</si>
  <si>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</si>
  <si>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</si>
  <si>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</si>
  <si>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</si>
  <si>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</si>
  <si>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</si>
  <si>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</si>
  <si>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</si>
  <si>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</si>
  <si>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</si>
  <si>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</si>
  <si>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</si>
  <si>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</si>
  <si>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</si>
  <si>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</si>
  <si>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</si>
  <si>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</si>
  <si>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</si>
  <si>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</si>
  <si>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</si>
  <si>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</si>
  <si>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</si>
  <si>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</si>
  <si>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</si>
  <si>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</si>
  <si>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</si>
  <si>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</si>
  <si>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</si>
  <si>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</si>
  <si>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</si>
  <si>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</si>
  <si>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</si>
  <si>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</si>
  <si>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</si>
  <si>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</si>
  <si>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</si>
  <si>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</si>
  <si>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ポンプ車（水槽付CD-Ⅰ）</t>
    <phoneticPr fontId="1"/>
  </si>
  <si>
    <t>ポンプ車（水槽付CD-Ⅰ）</t>
    <phoneticPr fontId="1"/>
  </si>
  <si>
    <t>平成</t>
  </si>
  <si>
    <t>年</t>
  </si>
  <si>
    <t>TKG-XZU685M</t>
    <phoneticPr fontId="1"/>
  </si>
  <si>
    <t>TKG-XZU685M</t>
    <phoneticPr fontId="1"/>
  </si>
  <si>
    <t>ABF-TRY230</t>
    <phoneticPr fontId="1"/>
  </si>
  <si>
    <t>消防司令補　</t>
    <rPh sb="0" eb="2">
      <t>ショウボウ</t>
    </rPh>
    <rPh sb="2" eb="4">
      <t>シレイ</t>
    </rPh>
    <rPh sb="4" eb="5">
      <t>ホ</t>
    </rPh>
    <phoneticPr fontId="1"/>
  </si>
  <si>
    <t>消防司令</t>
    <rPh sb="0" eb="4">
      <t>ｓｂｓｒ</t>
    </rPh>
    <phoneticPr fontId="1"/>
  </si>
  <si>
    <t>消防司令補</t>
    <phoneticPr fontId="1"/>
  </si>
  <si>
    <t>平成29年度</t>
    <rPh sb="0" eb="2">
      <t>ヘイセイ</t>
    </rPh>
    <rPh sb="4" eb="5">
      <t>ネン</t>
    </rPh>
    <phoneticPr fontId="1"/>
  </si>
  <si>
    <t>ち</t>
    <phoneticPr fontId="1"/>
  </si>
  <si>
    <t>司令車</t>
    <rPh sb="0" eb="2">
      <t>シレイ</t>
    </rPh>
    <rPh sb="2" eb="3">
      <t>シャ</t>
    </rPh>
    <phoneticPr fontId="1"/>
  </si>
  <si>
    <t>あ</t>
    <phoneticPr fontId="1"/>
  </si>
  <si>
    <t>警備活動車</t>
    <rPh sb="0" eb="2">
      <t>ケイビ</t>
    </rPh>
    <rPh sb="2" eb="4">
      <t>カツドウ</t>
    </rPh>
    <rPh sb="4" eb="5">
      <t>シャ</t>
    </rPh>
    <phoneticPr fontId="1"/>
  </si>
  <si>
    <t>非常用高規格救急車</t>
    <rPh sb="0" eb="1">
      <t>ヒ</t>
    </rPh>
    <rPh sb="1" eb="3">
      <t>ジョウヨウ</t>
    </rPh>
    <rPh sb="3" eb="6">
      <t>コウキカク</t>
    </rPh>
    <rPh sb="6" eb="9">
      <t>キュウキュウシャ</t>
    </rPh>
    <phoneticPr fontId="1"/>
  </si>
  <si>
    <t>さ</t>
    <phoneticPr fontId="1"/>
  </si>
  <si>
    <t>す</t>
    <phoneticPr fontId="1"/>
  </si>
  <si>
    <t>平成</t>
    <phoneticPr fontId="1"/>
  </si>
  <si>
    <t>年</t>
    <phoneticPr fontId="1"/>
  </si>
  <si>
    <t>ポンプ車（水槽付CD-Ⅰ）</t>
    <phoneticPr fontId="1"/>
  </si>
  <si>
    <t>消防司令長</t>
    <rPh sb="0" eb="2">
      <t>ショウボウ</t>
    </rPh>
    <rPh sb="2" eb="4">
      <t>シレイ</t>
    </rPh>
    <rPh sb="4" eb="5">
      <t>チョウ</t>
    </rPh>
    <phoneticPr fontId="1"/>
  </si>
  <si>
    <t>災害対応特殊消防ポンプ自動車（CD-Ⅰ型）1台</t>
    <phoneticPr fontId="1"/>
  </si>
  <si>
    <t>法定点検　　　　　　　　　（件）</t>
    <rPh sb="0" eb="2">
      <t>ホウテイ</t>
    </rPh>
    <rPh sb="2" eb="4">
      <t>テンケン</t>
    </rPh>
    <rPh sb="14" eb="15">
      <t>ケン</t>
    </rPh>
    <phoneticPr fontId="1"/>
  </si>
  <si>
    <t>DAA-ZWR80G</t>
    <phoneticPr fontId="1"/>
  </si>
  <si>
    <t>EBD-S321V</t>
    <phoneticPr fontId="1"/>
  </si>
  <si>
    <t>TKG-XZU685</t>
    <phoneticPr fontId="1"/>
  </si>
  <si>
    <t>消防士長</t>
    <rPh sb="0" eb="3">
      <t>ショウボウシ</t>
    </rPh>
    <rPh sb="3" eb="4">
      <t>チョウ</t>
    </rPh>
    <phoneticPr fontId="1"/>
  </si>
  <si>
    <t>E-SR40G</t>
    <phoneticPr fontId="1"/>
  </si>
  <si>
    <t>SDG-GX7JGAA改</t>
    <phoneticPr fontId="1"/>
  </si>
  <si>
    <t>調査車</t>
    <rPh sb="0" eb="2">
      <t>チョウサ</t>
    </rPh>
    <rPh sb="2" eb="3">
      <t>シャ</t>
    </rPh>
    <phoneticPr fontId="1"/>
  </si>
  <si>
    <t>人員搬送車</t>
    <rPh sb="0" eb="2">
      <t>ジンイン</t>
    </rPh>
    <rPh sb="2" eb="4">
      <t>ハンソウ</t>
    </rPh>
    <rPh sb="4" eb="5">
      <t>シャ</t>
    </rPh>
    <phoneticPr fontId="1"/>
  </si>
  <si>
    <t>平成30年度</t>
    <rPh sb="0" eb="2">
      <t>ヘイセイ</t>
    </rPh>
    <rPh sb="4" eb="6">
      <t>ネンド</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</si>
  <si>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</si>
  <si>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</si>
  <si>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</si>
  <si>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</si>
  <si>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</si>
  <si>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</si>
  <si>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</si>
  <si>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</si>
  <si>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</si>
  <si>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</si>
  <si>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</si>
  <si>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</si>
  <si>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 xml:space="preserve">              ―</t>
    <phoneticPr fontId="1"/>
  </si>
  <si>
    <t xml:space="preserve">              ― </t>
    <phoneticPr fontId="1"/>
  </si>
  <si>
    <t>施　　　　　　設</t>
    <rPh sb="0" eb="1">
      <t>シ</t>
    </rPh>
    <rPh sb="7" eb="8">
      <t>セツ</t>
    </rPh>
    <phoneticPr fontId="1"/>
  </si>
  <si>
    <t>人　　　　　　　　　　　員</t>
    <rPh sb="0" eb="1">
      <t>ヒト</t>
    </rPh>
    <rPh sb="12" eb="13">
      <t>イン</t>
    </rPh>
    <phoneticPr fontId="1"/>
  </si>
  <si>
    <t xml:space="preserve">              ―</t>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</si>
  <si>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</si>
  <si>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</si>
  <si>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</si>
  <si>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（令和2年4月1日現在）</t>
    <rPh sb="1" eb="3">
      <t>レイワ</t>
    </rPh>
    <phoneticPr fontId="1"/>
  </si>
  <si>
    <t>平成31年度</t>
    <rPh sb="0" eb="2">
      <t>ヘイセイ</t>
    </rPh>
    <rPh sb="4" eb="6">
      <t>ネンド</t>
    </rPh>
    <phoneticPr fontId="1"/>
  </si>
  <si>
    <t>平成30年度</t>
    <rPh sb="0" eb="2">
      <t>ヘイセイ</t>
    </rPh>
    <rPh sb="4" eb="5">
      <t>ネン</t>
    </rPh>
    <phoneticPr fontId="1"/>
  </si>
  <si>
    <t>（令和2年4月1日）</t>
    <rPh sb="1" eb="2">
      <t>レイ</t>
    </rPh>
    <rPh sb="2" eb="3">
      <t>ワ</t>
    </rPh>
    <rPh sb="4" eb="5">
      <t>ネン</t>
    </rPh>
    <rPh sb="5" eb="6">
      <t>ヘイネン</t>
    </rPh>
    <rPh sb="6" eb="7">
      <t>ツキ</t>
    </rPh>
    <rPh sb="8" eb="9">
      <t>ヒ</t>
    </rPh>
    <phoneticPr fontId="1"/>
  </si>
  <si>
    <t>平成31年度職員教養実施状況</t>
    <rPh sb="0" eb="2">
      <t>ヘイセイ</t>
    </rPh>
    <rPh sb="4" eb="6">
      <t>ネンド</t>
    </rPh>
    <rPh sb="6" eb="8">
      <t>ショクイン</t>
    </rPh>
    <rPh sb="8" eb="10">
      <t>キョウヨウ</t>
    </rPh>
    <rPh sb="10" eb="12">
      <t>ジッシ</t>
    </rPh>
    <rPh sb="12" eb="14">
      <t>ジョウキョウ</t>
    </rPh>
    <phoneticPr fontId="1"/>
  </si>
  <si>
    <t>大型自動車免許</t>
    <rPh sb="0" eb="2">
      <t>オオガタ</t>
    </rPh>
    <rPh sb="2" eb="5">
      <t>ジドウシャ</t>
    </rPh>
    <rPh sb="5" eb="7">
      <t>メンキョ</t>
    </rPh>
    <phoneticPr fontId="1"/>
  </si>
  <si>
    <t>中型自動車免許</t>
    <rPh sb="0" eb="2">
      <t>チュウガタ</t>
    </rPh>
    <phoneticPr fontId="1"/>
  </si>
  <si>
    <t>中型自動車免許（8t）</t>
    <rPh sb="0" eb="2">
      <t>チュウガタ</t>
    </rPh>
    <phoneticPr fontId="1"/>
  </si>
  <si>
    <t>準中型自動車免許（7.5t）</t>
    <rPh sb="0" eb="1">
      <t>ジュン</t>
    </rPh>
    <rPh sb="1" eb="3">
      <t>チュウガタ</t>
    </rPh>
    <phoneticPr fontId="1"/>
  </si>
  <si>
    <t>準中型自動車免許（5t）</t>
    <rPh sb="0" eb="1">
      <t>ジュン</t>
    </rPh>
    <rPh sb="1" eb="3">
      <t>チュウガタ</t>
    </rPh>
    <phoneticPr fontId="1"/>
  </si>
  <si>
    <t>普通自動車免許</t>
    <rPh sb="0" eb="2">
      <t>フツウ</t>
    </rPh>
    <phoneticPr fontId="1"/>
  </si>
  <si>
    <t>大型特殊自動車免許</t>
    <rPh sb="0" eb="2">
      <t>オオガタ</t>
    </rPh>
    <rPh sb="2" eb="4">
      <t>トクシュ</t>
    </rPh>
    <rPh sb="4" eb="7">
      <t>ジドウシャ</t>
    </rPh>
    <rPh sb="7" eb="9">
      <t>メンキョ</t>
    </rPh>
    <phoneticPr fontId="1"/>
  </si>
  <si>
    <t>2級･3級自動車整備士</t>
    <rPh sb="1" eb="2">
      <t>キュウ</t>
    </rPh>
    <rPh sb="4" eb="5">
      <t>キュウ</t>
    </rPh>
    <rPh sb="5" eb="8">
      <t>ジドウシャ</t>
    </rPh>
    <rPh sb="8" eb="11">
      <t>セイビシ</t>
    </rPh>
    <phoneticPr fontId="1"/>
  </si>
  <si>
    <t>警備活動車</t>
    <rPh sb="0" eb="2">
      <t>ケイビ</t>
    </rPh>
    <rPh sb="2" eb="4">
      <t>カツドウ</t>
    </rPh>
    <rPh sb="4" eb="5">
      <t>シャ</t>
    </rPh>
    <phoneticPr fontId="1"/>
  </si>
  <si>
    <t>パトロール車</t>
    <phoneticPr fontId="1"/>
  </si>
  <si>
    <t>資機材搬送車</t>
    <phoneticPr fontId="1"/>
  </si>
  <si>
    <t>（平成31年度中）</t>
    <rPh sb="1" eb="3">
      <t>ヘイセイ</t>
    </rPh>
    <rPh sb="5" eb="7">
      <t>ネンド</t>
    </rPh>
    <rPh sb="7" eb="8">
      <t>チュウ</t>
    </rPh>
    <phoneticPr fontId="1"/>
  </si>
  <si>
    <t xml:space="preserve">（ 令和 ２ 年 4 月 1 日 ） </t>
    <rPh sb="2" eb="4">
      <t>レイワ</t>
    </rPh>
    <rPh sb="7" eb="8">
      <t>ネン</t>
    </rPh>
    <rPh sb="11" eb="12">
      <t>ツキ</t>
    </rPh>
    <rPh sb="15" eb="16">
      <t>ヒ</t>
    </rPh>
    <phoneticPr fontId="1"/>
  </si>
  <si>
    <t>消防司令　消防司令補</t>
    <rPh sb="0" eb="4">
      <t>ｓｂｓｒ</t>
    </rPh>
    <rPh sb="5" eb="7">
      <t>ショウボウ</t>
    </rPh>
    <rPh sb="7" eb="9">
      <t>シレイ</t>
    </rPh>
    <rPh sb="9" eb="10">
      <t>ホ</t>
    </rPh>
    <phoneticPr fontId="1"/>
  </si>
  <si>
    <t>中止</t>
    <rPh sb="0" eb="2">
      <t>チュウシ</t>
    </rPh>
    <phoneticPr fontId="1"/>
  </si>
  <si>
    <t>安全運転管理者法定講習</t>
    <rPh sb="0" eb="2">
      <t>アンゼン</t>
    </rPh>
    <rPh sb="2" eb="4">
      <t>ウンテン</t>
    </rPh>
    <rPh sb="4" eb="7">
      <t>カンリシャ</t>
    </rPh>
    <rPh sb="7" eb="9">
      <t>ホウテイ</t>
    </rPh>
    <rPh sb="9" eb="11">
      <t>コウシュウ</t>
    </rPh>
    <phoneticPr fontId="1"/>
  </si>
  <si>
    <t>普通　準中型</t>
    <rPh sb="0" eb="2">
      <t>フツウ</t>
    </rPh>
    <rPh sb="3" eb="4">
      <t>ジュン</t>
    </rPh>
    <rPh sb="4" eb="6">
      <t>チュウガタ</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</si>
  <si>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</si>
  <si>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消防司令補　消防士長　</t>
    <rPh sb="0" eb="2">
      <t>ショウボウ</t>
    </rPh>
    <rPh sb="2" eb="4">
      <t>シレイ</t>
    </rPh>
    <rPh sb="4" eb="5">
      <t>ホ</t>
    </rPh>
    <rPh sb="6" eb="10">
      <t>ショウボウシチョウ</t>
    </rPh>
    <phoneticPr fontId="1"/>
  </si>
  <si>
    <t>消防士長　消防士</t>
    <rPh sb="0" eb="4">
      <t>ショウボウシチョウ</t>
    </rPh>
    <rPh sb="5" eb="8">
      <t>ショウボウシ</t>
    </rPh>
    <phoneticPr fontId="1"/>
  </si>
  <si>
    <t>消防士長</t>
    <rPh sb="0" eb="4">
      <t>ｓｂｓｔ</t>
    </rPh>
    <phoneticPr fontId="1"/>
  </si>
  <si>
    <t>堺市消防局特別高度救助隊受託研修</t>
    <rPh sb="0" eb="2">
      <t>サカイシ</t>
    </rPh>
    <rPh sb="2" eb="4">
      <t>ショウボウ</t>
    </rPh>
    <rPh sb="4" eb="5">
      <t>キョク</t>
    </rPh>
    <rPh sb="5" eb="7">
      <t>トクベツ</t>
    </rPh>
    <rPh sb="7" eb="9">
      <t>コウド</t>
    </rPh>
    <rPh sb="9" eb="12">
      <t>ｋｊｔ</t>
    </rPh>
    <rPh sb="12" eb="14">
      <t>ジュタク</t>
    </rPh>
    <rPh sb="14" eb="16">
      <t>ケンシュウ</t>
    </rPh>
    <phoneticPr fontId="1"/>
  </si>
  <si>
    <t>非常用高規格救急車</t>
    <rPh sb="0" eb="3">
      <t>ヒジョウヨウ</t>
    </rPh>
    <rPh sb="3" eb="6">
      <t>コウキカク</t>
    </rPh>
    <rPh sb="6" eb="9">
      <t>キュウキュウシャ</t>
    </rPh>
    <phoneticPr fontId="1"/>
  </si>
  <si>
    <t>ち</t>
    <phoneticPr fontId="1"/>
  </si>
  <si>
    <t>令和</t>
    <rPh sb="0" eb="2">
      <t>レイワ</t>
    </rPh>
    <phoneticPr fontId="1"/>
  </si>
  <si>
    <t>令和2年3月</t>
    <rPh sb="0" eb="2">
      <t>レイワ</t>
    </rPh>
    <rPh sb="3" eb="4">
      <t>ネン</t>
    </rPh>
    <rPh sb="5" eb="6">
      <t>ツキ</t>
    </rPh>
    <phoneticPr fontId="1"/>
  </si>
  <si>
    <t>V-JA12C</t>
    <phoneticPr fontId="1"/>
  </si>
  <si>
    <t xml:space="preserve">― </t>
  </si>
  <si>
    <t>高圧ガス保安責任者</t>
    <rPh sb="0" eb="2">
      <t>コウアツ</t>
    </rPh>
    <rPh sb="4" eb="6">
      <t>ホアン</t>
    </rPh>
    <rPh sb="6" eb="9">
      <t>セキニンシャ</t>
    </rPh>
    <phoneticPr fontId="1"/>
  </si>
  <si>
    <t>各年10月1日時点</t>
    <rPh sb="0" eb="2">
      <t>カクネン</t>
    </rPh>
    <rPh sb="4" eb="5">
      <t>ツキ</t>
    </rPh>
    <rPh sb="6" eb="7">
      <t>ヒ</t>
    </rPh>
    <rPh sb="7" eb="9">
      <t>ジテン</t>
    </rPh>
    <phoneticPr fontId="1"/>
  </si>
  <si>
    <t>通信指令係</t>
    <rPh sb="0" eb="2">
      <t>ツウシン</t>
    </rPh>
    <rPh sb="4" eb="5">
      <t>ガカリ</t>
    </rPh>
    <phoneticPr fontId="1"/>
  </si>
  <si>
    <t>消防司令補</t>
    <rPh sb="0" eb="5">
      <t>ｓｂｓｒｈ</t>
    </rPh>
    <phoneticPr fontId="1"/>
  </si>
  <si>
    <t>消防司令補　消防士</t>
    <rPh sb="0" eb="2">
      <t>ショウボウ</t>
    </rPh>
    <rPh sb="2" eb="4">
      <t>シレイ</t>
    </rPh>
    <rPh sb="4" eb="5">
      <t>ホ</t>
    </rPh>
    <rPh sb="6" eb="8">
      <t>ショウボウ</t>
    </rPh>
    <rPh sb="8" eb="9">
      <t>シ</t>
    </rPh>
    <phoneticPr fontId="1"/>
  </si>
  <si>
    <t>消防司令　消防司令補　消防士長</t>
    <rPh sb="0" eb="4">
      <t>ｓｂｓｒ</t>
    </rPh>
    <rPh sb="5" eb="7">
      <t>ショウボウ</t>
    </rPh>
    <rPh sb="7" eb="9">
      <t>シレイ</t>
    </rPh>
    <rPh sb="9" eb="10">
      <t>ホ</t>
    </rPh>
    <rPh sb="11" eb="15">
      <t>ショウボウシチョウ</t>
    </rPh>
    <phoneticPr fontId="1"/>
  </si>
  <si>
    <t>消防司令　消防士長</t>
    <rPh sb="5" eb="7">
      <t>ショウボウ</t>
    </rPh>
    <rPh sb="7" eb="8">
      <t>シ</t>
    </rPh>
    <rPh sb="8" eb="9">
      <t>チョウ</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</si>
  <si>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</si>
  <si>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</si>
  <si>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</si>
  <si>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</si>
  <si>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定期分解整備　　　　　　（件）</t>
    <rPh sb="0" eb="2">
      <t>テイキ</t>
    </rPh>
    <rPh sb="2" eb="4">
      <t>ブンカイ</t>
    </rPh>
    <rPh sb="4" eb="6">
      <t>セイビ</t>
    </rPh>
    <rPh sb="13" eb="14">
      <t>ケン</t>
    </rPh>
    <phoneticPr fontId="1"/>
  </si>
  <si>
    <t>大型はしご車梯子部分のオーバーホール</t>
    <rPh sb="0" eb="2">
      <t>オオガタ</t>
    </rPh>
    <rPh sb="5" eb="6">
      <t>シャ</t>
    </rPh>
    <rPh sb="6" eb="8">
      <t>ハシゴ</t>
    </rPh>
    <rPh sb="8" eb="10">
      <t>ブブン</t>
    </rPh>
    <phoneticPr fontId="1"/>
  </si>
  <si>
    <t>消防士</t>
    <rPh sb="0" eb="3">
      <t>ｓｂｓ</t>
    </rPh>
    <phoneticPr fontId="1"/>
  </si>
  <si>
    <t xml:space="preserve">  〈通信指令係〉</t>
    <rPh sb="3" eb="5">
      <t>ツウシン</t>
    </rPh>
    <rPh sb="7" eb="8">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</si>
</sst>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411]ggge&quot;年&quot;m&quot;月&quot;d&quot;日&quot;;@"/>
    <numFmt numFmtId="183" formatCode="[$-800411]ggge&quot;年&quot;m&quot;月&quot;d&quot;日&quot;;@"/>
    <numFmt numFmtId="184" formatCode="yy&quot; 歳&quot;"/>
    <numFmt numFmtId="185" formatCode="yy&quot; 年&quot;"/>
    <numFmt numFmtId="186" formatCode="#,##0_);[Red]\(#,##0\)"/>
    <numFmt numFmtId="187" formatCode="#,##0;&quot;△ &quot;#,##0&quot; &quot;"/>
  </numFmts>
  <fonts count="47">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name val="ＭＳ Ｐゴシック"/>
      <family val="3"/>
      <charset val="128"/>
    </font>
    <font>
      <sz val="6"/>
      <name val="ＭＳ Ｐゴシック"/>
      <family val="3"/>
      <charset val="128"/>
    </font>
    <font>
      <sz val="9"/>
      <name val="HG丸ｺﾞｼｯｸM-PRO"/>
      <family val="3"/>
      <charset val="128"/>
    </font>
    <font>
      <sz val="11"/>
      <color rgb="FFFF0000"/>
      <name val="ＭＳ Ｐゴシック"/>
      <family val="2"/>
      <charset val="128"/>
      <scheme val="minor"/>
    </font>
    <font>
      <sz val="28"/>
      <color theme="1"/>
      <name val="ＭＳ Ｐゴシック"/>
      <family val="2"/>
      <charset val="128"/>
      <scheme val="minor"/>
    </font>
    <font>
      <sz val="11"/>
      <color theme="1"/>
      <name val="ＭＳ Ｐゴシック"/>
      <family val="2"/>
      <scheme val="minor"/>
    </font>
    <font>
      <sz val="10.5"/>
      <color theme="1"/>
      <name val="ＭＳ Ｐゴシック"/>
      <family val="2"/>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明朝"/>
      <family val="1"/>
      <charset val="128"/>
    </font>
    <font>
      <sz val="14"/>
      <color theme="1"/>
      <name val="ＭＳ 明朝"/>
      <family val="1"/>
      <charset val="128"/>
    </font>
    <font>
      <sz val="16"/>
      <color theme="1"/>
      <name val="ＭＳ 明朝"/>
      <family val="1"/>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b/>
      <sz val="22"/>
      <color rgb="FFFF0000"/>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0"/>
      <color theme="1"/>
      <name val="ＭＳ Ｐゴシック"/>
      <family val="3"/>
      <charset val="128"/>
      <scheme val="minor"/>
    </font>
    <font>
      <sz val="10"/>
      <color theme="1"/>
      <name val="ＭＳ ゴシック"/>
      <family val="3"/>
      <charset val="128"/>
    </font>
    <font>
      <b/>
      <sz val="16"/>
      <name val="ＭＳ Ｐゴシック"/>
      <family val="3"/>
      <charset val="128"/>
      <scheme val="minor"/>
    </font>
    <font>
      <sz val="9.5"/>
      <name val="ＭＳ Ｐゴシック"/>
      <family val="2"/>
      <charset val="128"/>
      <scheme val="minor"/>
    </font>
    <font>
      <sz val="9.5"/>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37"/>
        <bgColor indexed="64"/>
      </patternFill>
    </fill>
    <fill>
      <patternFill patternType="solid">
        <fgColor rgb="FFFFFF00"/>
        <bgColor indexed="64"/>
      </patternFill>
    </fill>
  </fills>
  <borders count="20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thin">
        <color indexed="64"/>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style="double">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double">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diagonalDown="1">
      <left/>
      <right/>
      <top style="medium">
        <color indexed="64"/>
      </top>
      <bottom style="medium">
        <color indexed="64"/>
      </bottom>
      <diagonal style="thin">
        <color indexed="64"/>
      </diagonal>
    </border>
    <border>
      <left style="dotted">
        <color indexed="64"/>
      </left>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thin">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ck">
        <color indexed="64"/>
      </bottom>
      <diagonal/>
    </border>
    <border>
      <left/>
      <right/>
      <top style="thick">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tted">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thin">
        <color indexed="64"/>
      </right>
      <top style="double">
        <color indexed="64"/>
      </top>
      <bottom style="double">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style="dotted">
        <color indexed="64"/>
      </left>
      <right/>
      <top style="double">
        <color indexed="64"/>
      </top>
      <bottom style="thin">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dotted">
        <color indexed="64"/>
      </right>
      <top/>
      <bottom style="thin">
        <color indexed="64"/>
      </bottom>
      <diagonal/>
    </border>
  </borders>
  <cellStyleXfs count="3">
    <xf numFmtId="0" fontId="0" fillId="0" borderId="0">
      <alignment vertical="center"/>
    </xf>
    <xf numFmtId="0" fontId="14" fillId="0" borderId="0"/>
    <xf numFmtId="0" fontId="31" fillId="0" borderId="0">
      <alignment vertical="center"/>
    </xf>
  </cellStyleXfs>
  <cellXfs count="96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3" fillId="2" borderId="0" xfId="0" applyFont="1" applyFill="1">
      <alignment vertical="center"/>
    </xf>
    <xf numFmtId="0" fontId="0" fillId="2" borderId="0" xfId="0" applyFill="1">
      <alignment vertical="center"/>
    </xf>
    <xf numFmtId="0" fontId="0" fillId="2" borderId="33" xfId="0" applyFill="1" applyBorder="1" applyAlignment="1">
      <alignment vertical="center"/>
    </xf>
    <xf numFmtId="0" fontId="0" fillId="2" borderId="0" xfId="0" applyFill="1" applyBorder="1" applyAlignment="1">
      <alignment vertical="center"/>
    </xf>
    <xf numFmtId="0" fontId="0" fillId="0" borderId="0" xfId="0" applyAlignment="1">
      <alignment vertical="center" wrapText="1"/>
    </xf>
    <xf numFmtId="177" fontId="0" fillId="0" borderId="7" xfId="0" applyNumberFormat="1" applyBorder="1" applyAlignment="1">
      <alignment horizontal="right" vertical="center"/>
    </xf>
    <xf numFmtId="0" fontId="0" fillId="0" borderId="78" xfId="0" applyBorder="1" applyAlignment="1">
      <alignment horizontal="center" vertical="center" justifyLastLine="1"/>
    </xf>
    <xf numFmtId="0" fontId="0" fillId="0" borderId="79" xfId="0" applyBorder="1" applyAlignment="1">
      <alignment horizontal="center" vertical="center" justifyLastLine="1"/>
    </xf>
    <xf numFmtId="0" fontId="0" fillId="0" borderId="0" xfId="0" applyAlignment="1">
      <alignment vertical="center" wrapText="1"/>
    </xf>
    <xf numFmtId="0" fontId="0" fillId="0" borderId="0" xfId="0">
      <alignment vertical="center"/>
    </xf>
    <xf numFmtId="177" fontId="0" fillId="0" borderId="2" xfId="0" applyNumberFormat="1" applyBorder="1" applyProtection="1">
      <alignment vertical="center"/>
      <protection locked="0"/>
    </xf>
    <xf numFmtId="177" fontId="0" fillId="0" borderId="21" xfId="0" applyNumberFormat="1" applyBorder="1" applyProtection="1">
      <alignment vertical="center"/>
    </xf>
    <xf numFmtId="177" fontId="0" fillId="0" borderId="25" xfId="0" applyNumberFormat="1" applyBorder="1" applyProtection="1">
      <alignment vertical="center"/>
      <protection locked="0"/>
    </xf>
    <xf numFmtId="177" fontId="0" fillId="0" borderId="14" xfId="0" applyNumberFormat="1" applyBorder="1" applyProtection="1">
      <alignment vertical="center"/>
      <protection locked="0"/>
    </xf>
    <xf numFmtId="0" fontId="8" fillId="0" borderId="83" xfId="0" applyFont="1" applyBorder="1" applyAlignment="1">
      <alignment horizontal="right" vertical="center" wrapText="1"/>
    </xf>
    <xf numFmtId="0" fontId="0" fillId="2" borderId="90" xfId="0" applyFill="1" applyBorder="1" applyAlignment="1">
      <alignment horizontal="distributed" wrapText="1" indent="1"/>
    </xf>
    <xf numFmtId="177" fontId="0" fillId="0" borderId="94" xfId="0" applyNumberFormat="1" applyBorder="1" applyProtection="1">
      <alignment vertical="center"/>
      <protection locked="0"/>
    </xf>
    <xf numFmtId="177" fontId="0" fillId="0" borderId="21" xfId="0" applyNumberFormat="1" applyBorder="1" applyProtection="1">
      <alignment vertical="center"/>
      <protection locked="0"/>
    </xf>
    <xf numFmtId="177" fontId="0" fillId="0" borderId="4" xfId="0" applyNumberFormat="1" applyBorder="1" applyProtection="1">
      <alignment vertical="center"/>
      <protection locked="0"/>
    </xf>
    <xf numFmtId="177" fontId="0" fillId="0" borderId="0" xfId="0" applyNumberFormat="1">
      <alignment vertical="center"/>
    </xf>
    <xf numFmtId="177" fontId="0" fillId="0" borderId="43" xfId="0" applyNumberFormat="1" applyBorder="1" applyProtection="1">
      <alignment vertical="center"/>
      <protection locked="0"/>
    </xf>
    <xf numFmtId="177" fontId="0" fillId="0" borderId="42" xfId="0" applyNumberFormat="1" applyBorder="1" applyProtection="1">
      <alignment vertical="center"/>
      <protection locked="0"/>
    </xf>
    <xf numFmtId="176" fontId="0" fillId="0" borderId="23" xfId="0" applyNumberFormat="1" applyBorder="1" applyAlignment="1" applyProtection="1">
      <alignment horizontal="center" vertical="center"/>
    </xf>
    <xf numFmtId="177" fontId="0" fillId="0" borderId="26" xfId="0" applyNumberFormat="1" applyBorder="1" applyProtection="1">
      <alignment vertical="center"/>
    </xf>
    <xf numFmtId="177" fontId="0" fillId="0" borderId="76" xfId="0" applyNumberFormat="1" applyBorder="1" applyProtection="1">
      <alignment vertical="center"/>
    </xf>
    <xf numFmtId="177" fontId="0" fillId="0" borderId="7" xfId="0" applyNumberFormat="1" applyBorder="1" applyProtection="1">
      <alignment vertical="center"/>
    </xf>
    <xf numFmtId="177" fontId="0" fillId="0" borderId="5" xfId="0" applyNumberFormat="1" applyBorder="1" applyProtection="1">
      <alignment vertical="center"/>
    </xf>
    <xf numFmtId="177" fontId="0" fillId="0" borderId="15" xfId="0" applyNumberFormat="1" applyBorder="1" applyProtection="1">
      <alignment vertical="center"/>
    </xf>
    <xf numFmtId="177" fontId="0" fillId="0" borderId="95" xfId="0" applyNumberFormat="1" applyBorder="1" applyProtection="1">
      <alignment vertical="center"/>
    </xf>
    <xf numFmtId="176" fontId="0" fillId="0" borderId="97" xfId="0" applyNumberFormat="1" applyBorder="1" applyAlignment="1" applyProtection="1">
      <alignment horizontal="center" vertical="center"/>
    </xf>
    <xf numFmtId="0" fontId="0" fillId="0" borderId="0" xfId="0" applyAlignment="1">
      <alignment horizontal="center" vertical="center"/>
    </xf>
    <xf numFmtId="0" fontId="0" fillId="0" borderId="21" xfId="0" applyBorder="1" applyAlignment="1">
      <alignment horizontal="center" vertical="center" wrapText="1"/>
    </xf>
    <xf numFmtId="0" fontId="0" fillId="0" borderId="44" xfId="0" applyBorder="1" applyAlignment="1">
      <alignment horizontal="center" vertical="center" wrapText="1"/>
    </xf>
    <xf numFmtId="0" fontId="0" fillId="0" borderId="85" xfId="0" applyBorder="1" applyAlignment="1">
      <alignment horizontal="distributed" vertical="center" indent="1"/>
    </xf>
    <xf numFmtId="177" fontId="0" fillId="0" borderId="93" xfId="0" applyNumberFormat="1" applyBorder="1" applyProtection="1">
      <alignment vertical="center"/>
      <protection locked="0"/>
    </xf>
    <xf numFmtId="177" fontId="0" fillId="0" borderId="106" xfId="0" applyNumberFormat="1" applyBorder="1" applyProtection="1">
      <alignment vertical="center"/>
    </xf>
    <xf numFmtId="177" fontId="0" fillId="0" borderId="107" xfId="0" applyNumberFormat="1" applyBorder="1" applyProtection="1">
      <alignment vertical="center"/>
    </xf>
    <xf numFmtId="177" fontId="0" fillId="0" borderId="108" xfId="0" applyNumberFormat="1" applyBorder="1" applyProtection="1">
      <alignment vertical="center"/>
    </xf>
    <xf numFmtId="177" fontId="0" fillId="0" borderId="109" xfId="0" applyNumberFormat="1" applyBorder="1" applyProtection="1">
      <alignment vertical="center"/>
    </xf>
    <xf numFmtId="177" fontId="0" fillId="0" borderId="105"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177" fontId="0" fillId="0" borderId="9" xfId="0" applyNumberFormat="1" applyBorder="1" applyAlignment="1" applyProtection="1">
      <alignment horizontal="right" vertical="center"/>
      <protection locked="0"/>
    </xf>
    <xf numFmtId="0" fontId="9" fillId="0" borderId="0" xfId="0" applyFont="1" applyAlignment="1">
      <alignment vertical="center"/>
    </xf>
    <xf numFmtId="0" fontId="9" fillId="0" borderId="0" xfId="0" applyFont="1" applyFill="1" applyAlignment="1">
      <alignment vertical="center"/>
    </xf>
    <xf numFmtId="0" fontId="9" fillId="0" borderId="0" xfId="0" applyNumberFormat="1" applyFont="1" applyFill="1" applyAlignment="1">
      <alignment vertical="center"/>
    </xf>
    <xf numFmtId="0" fontId="9" fillId="0" borderId="101" xfId="0" applyFont="1" applyBorder="1" applyAlignment="1">
      <alignment horizontal="center" vertical="center"/>
    </xf>
    <xf numFmtId="0" fontId="9" fillId="0" borderId="78" xfId="0" applyFont="1" applyBorder="1" applyAlignment="1">
      <alignment vertical="center"/>
    </xf>
    <xf numFmtId="182" fontId="11"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0" fontId="9" fillId="3" borderId="2" xfId="0" applyFont="1" applyFill="1" applyBorder="1" applyAlignment="1">
      <alignment horizontal="center" vertical="center"/>
    </xf>
    <xf numFmtId="49" fontId="9" fillId="3"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Font="1" applyBorder="1" applyAlignment="1">
      <alignment vertical="center"/>
    </xf>
    <xf numFmtId="49" fontId="9" fillId="0" borderId="2" xfId="0" applyNumberFormat="1" applyFont="1" applyBorder="1" applyAlignment="1">
      <alignment vertical="center"/>
    </xf>
    <xf numFmtId="183" fontId="11" fillId="0" borderId="2" xfId="0" applyNumberFormat="1" applyFont="1" applyFill="1" applyBorder="1" applyAlignment="1" applyProtection="1">
      <alignment horizontal="left" vertical="center" wrapText="1"/>
    </xf>
    <xf numFmtId="184" fontId="11" fillId="0" borderId="2" xfId="0" applyNumberFormat="1" applyFont="1" applyFill="1" applyBorder="1" applyAlignment="1" applyProtection="1">
      <alignment horizontal="left" vertical="center" wrapText="1"/>
    </xf>
    <xf numFmtId="183" fontId="11" fillId="0" borderId="2" xfId="0" applyNumberFormat="1" applyFont="1" applyFill="1" applyBorder="1" applyAlignment="1" applyProtection="1">
      <alignment horizontal="left" vertical="center"/>
    </xf>
    <xf numFmtId="185" fontId="11" fillId="0" borderId="2" xfId="0" applyNumberFormat="1" applyFont="1" applyFill="1" applyBorder="1" applyAlignment="1" applyProtection="1">
      <alignment horizontal="left" vertical="center"/>
    </xf>
    <xf numFmtId="182" fontId="11" fillId="0" borderId="2" xfId="0" applyNumberFormat="1" applyFont="1" applyFill="1" applyBorder="1" applyAlignment="1">
      <alignment horizontal="left" vertical="center"/>
    </xf>
    <xf numFmtId="0" fontId="11" fillId="0" borderId="2" xfId="0" applyNumberFormat="1" applyFont="1" applyFill="1" applyBorder="1" applyAlignment="1">
      <alignment horizontal="left" vertical="center"/>
    </xf>
    <xf numFmtId="0" fontId="9" fillId="0" borderId="48" xfId="0" applyFont="1" applyBorder="1" applyAlignment="1">
      <alignment horizontal="center" vertical="center"/>
    </xf>
    <xf numFmtId="14" fontId="9" fillId="0" borderId="124" xfId="0" applyNumberFormat="1" applyFont="1" applyFill="1" applyBorder="1" applyAlignment="1">
      <alignment vertical="center"/>
    </xf>
    <xf numFmtId="186" fontId="0" fillId="0" borderId="49" xfId="0" applyNumberFormat="1" applyBorder="1" applyAlignment="1" applyProtection="1">
      <alignment vertical="center" shrinkToFit="1"/>
      <protection locked="0"/>
    </xf>
    <xf numFmtId="186" fontId="0" fillId="0" borderId="34" xfId="0" applyNumberFormat="1" applyBorder="1" applyAlignment="1" applyProtection="1">
      <alignment vertical="center" shrinkToFit="1"/>
      <protection locked="0"/>
    </xf>
    <xf numFmtId="186" fontId="0" fillId="0" borderId="41" xfId="0" applyNumberFormat="1" applyBorder="1" applyAlignment="1" applyProtection="1">
      <alignment vertical="center" shrinkToFit="1"/>
      <protection locked="0"/>
    </xf>
    <xf numFmtId="186" fontId="0" fillId="0" borderId="11" xfId="0" applyNumberFormat="1" applyBorder="1" applyAlignment="1" applyProtection="1">
      <alignment vertical="center" shrinkToFit="1"/>
      <protection locked="0"/>
    </xf>
    <xf numFmtId="186" fontId="0" fillId="0" borderId="55" xfId="0" applyNumberFormat="1" applyBorder="1" applyAlignment="1" applyProtection="1">
      <alignment vertical="center" shrinkToFit="1"/>
      <protection locked="0"/>
    </xf>
    <xf numFmtId="186" fontId="0" fillId="0" borderId="51" xfId="0" applyNumberFormat="1" applyBorder="1" applyAlignment="1" applyProtection="1">
      <alignment vertical="center" shrinkToFit="1"/>
      <protection locked="0"/>
    </xf>
    <xf numFmtId="186" fontId="0" fillId="0" borderId="37" xfId="0" applyNumberFormat="1" applyBorder="1" applyAlignment="1" applyProtection="1">
      <alignment vertical="center" shrinkToFit="1"/>
      <protection locked="0"/>
    </xf>
    <xf numFmtId="186" fontId="0" fillId="0" borderId="42" xfId="0" applyNumberFormat="1" applyBorder="1" applyAlignment="1" applyProtection="1">
      <alignment vertical="center" shrinkToFit="1"/>
      <protection locked="0"/>
    </xf>
    <xf numFmtId="186" fontId="0" fillId="0" borderId="3" xfId="0" applyNumberFormat="1" applyBorder="1" applyAlignment="1" applyProtection="1">
      <alignment vertical="center" shrinkToFit="1"/>
      <protection locked="0"/>
    </xf>
    <xf numFmtId="186" fontId="0" fillId="0" borderId="52" xfId="0" applyNumberFormat="1" applyBorder="1" applyAlignment="1" applyProtection="1">
      <alignment vertical="center" shrinkToFit="1"/>
      <protection locked="0"/>
    </xf>
    <xf numFmtId="186" fontId="0" fillId="0" borderId="58" xfId="0" applyNumberFormat="1" applyBorder="1" applyAlignment="1" applyProtection="1">
      <alignment vertical="center" shrinkToFit="1"/>
      <protection locked="0"/>
    </xf>
    <xf numFmtId="186" fontId="0" fillId="0" borderId="38" xfId="0" applyNumberFormat="1" applyBorder="1" applyAlignment="1" applyProtection="1">
      <alignment vertical="center" shrinkToFit="1"/>
      <protection locked="0"/>
    </xf>
    <xf numFmtId="186" fontId="0" fillId="0" borderId="43" xfId="0" applyNumberFormat="1" applyBorder="1" applyAlignment="1" applyProtection="1">
      <alignment vertical="center" shrinkToFit="1"/>
      <protection locked="0"/>
    </xf>
    <xf numFmtId="186" fontId="0" fillId="0" borderId="27" xfId="0" applyNumberFormat="1" applyBorder="1" applyAlignment="1" applyProtection="1">
      <alignment vertical="center" shrinkToFit="1"/>
      <protection locked="0"/>
    </xf>
    <xf numFmtId="186" fontId="0" fillId="0" borderId="59" xfId="0" applyNumberFormat="1" applyBorder="1" applyAlignment="1" applyProtection="1">
      <alignment vertical="center" shrinkToFit="1"/>
      <protection locked="0"/>
    </xf>
    <xf numFmtId="186" fontId="0" fillId="0" borderId="33" xfId="0" applyNumberFormat="1" applyBorder="1" applyAlignment="1">
      <alignment vertical="center" shrinkToFit="1"/>
    </xf>
    <xf numFmtId="186" fontId="0" fillId="0" borderId="73" xfId="0" applyNumberFormat="1" applyBorder="1" applyAlignment="1">
      <alignment vertical="center" shrinkToFit="1"/>
    </xf>
    <xf numFmtId="186" fontId="0" fillId="0" borderId="123" xfId="0" applyNumberFormat="1" applyBorder="1" applyAlignment="1" applyProtection="1">
      <alignment vertical="center" shrinkToFit="1"/>
      <protection locked="0"/>
    </xf>
    <xf numFmtId="186" fontId="0" fillId="0" borderId="126" xfId="0" applyNumberFormat="1" applyBorder="1" applyAlignment="1" applyProtection="1">
      <alignment vertical="center" shrinkToFit="1"/>
      <protection locked="0"/>
    </xf>
    <xf numFmtId="186" fontId="0" fillId="0" borderId="127" xfId="0" applyNumberFormat="1" applyBorder="1" applyAlignment="1" applyProtection="1">
      <alignment vertical="center" shrinkToFit="1"/>
      <protection locked="0"/>
    </xf>
    <xf numFmtId="186" fontId="0" fillId="0" borderId="118" xfId="0" applyNumberFormat="1" applyBorder="1" applyAlignment="1" applyProtection="1">
      <alignment vertical="center" shrinkToFit="1"/>
      <protection locked="0"/>
    </xf>
    <xf numFmtId="186" fontId="0" fillId="0" borderId="128" xfId="0" applyNumberFormat="1" applyBorder="1" applyAlignment="1" applyProtection="1">
      <alignment vertical="center" shrinkToFit="1"/>
      <protection locked="0"/>
    </xf>
    <xf numFmtId="186" fontId="0" fillId="0" borderId="129" xfId="0" applyNumberFormat="1" applyBorder="1" applyAlignment="1" applyProtection="1">
      <alignment vertical="center" shrinkToFit="1"/>
      <protection locked="0"/>
    </xf>
    <xf numFmtId="186" fontId="0" fillId="0" borderId="131" xfId="0" applyNumberFormat="1" applyBorder="1" applyAlignment="1">
      <alignment vertical="center" shrinkToFit="1"/>
    </xf>
    <xf numFmtId="186" fontId="0" fillId="0" borderId="133" xfId="0" applyNumberFormat="1" applyBorder="1" applyAlignment="1">
      <alignment vertical="center" shrinkToFit="1"/>
    </xf>
    <xf numFmtId="186" fontId="0" fillId="0" borderId="134" xfId="0" applyNumberFormat="1" applyBorder="1" applyAlignment="1">
      <alignment vertical="center" shrinkToFit="1"/>
    </xf>
    <xf numFmtId="186" fontId="0" fillId="0" borderId="135" xfId="0" applyNumberFormat="1" applyBorder="1" applyAlignment="1">
      <alignment vertical="center" shrinkToFit="1"/>
    </xf>
    <xf numFmtId="186" fontId="0" fillId="0" borderId="136" xfId="0" applyNumberFormat="1" applyBorder="1" applyAlignment="1">
      <alignment vertical="center" shrinkToFit="1"/>
    </xf>
    <xf numFmtId="176" fontId="0" fillId="0" borderId="123" xfId="0" applyNumberFormat="1" applyBorder="1" applyAlignment="1" applyProtection="1">
      <alignment horizontal="center" vertical="center" shrinkToFit="1"/>
      <protection locked="0"/>
    </xf>
    <xf numFmtId="176" fontId="0" fillId="0" borderId="127" xfId="0" applyNumberFormat="1" applyBorder="1" applyAlignment="1" applyProtection="1">
      <alignment horizontal="center" vertical="center" shrinkToFit="1"/>
      <protection locked="0"/>
    </xf>
    <xf numFmtId="176" fontId="0" fillId="0" borderId="128" xfId="0" applyNumberFormat="1" applyBorder="1" applyAlignment="1" applyProtection="1">
      <alignment horizontal="center" vertical="center" shrinkToFit="1"/>
      <protection locked="0"/>
    </xf>
    <xf numFmtId="176" fontId="0" fillId="0" borderId="130" xfId="0" applyNumberFormat="1" applyBorder="1" applyAlignment="1">
      <alignment horizontal="center" vertical="center" shrinkToFit="1"/>
    </xf>
    <xf numFmtId="176" fontId="0" fillId="0" borderId="35" xfId="0" applyNumberFormat="1" applyBorder="1" applyAlignment="1">
      <alignment horizontal="center" vertical="center" shrinkToFit="1"/>
    </xf>
    <xf numFmtId="176" fontId="0" fillId="0" borderId="67" xfId="0" applyNumberFormat="1" applyBorder="1" applyAlignment="1">
      <alignment horizontal="center" vertical="center" shrinkToFit="1"/>
    </xf>
    <xf numFmtId="176" fontId="0" fillId="0" borderId="125" xfId="0" applyNumberFormat="1" applyBorder="1" applyAlignment="1">
      <alignment horizontal="center" vertical="center" shrinkToFit="1"/>
    </xf>
    <xf numFmtId="176" fontId="0" fillId="0" borderId="64" xfId="0" applyNumberFormat="1" applyBorder="1" applyAlignment="1">
      <alignment horizontal="center" vertical="center" shrinkToFit="1"/>
    </xf>
    <xf numFmtId="186" fontId="0" fillId="0" borderId="137" xfId="0" applyNumberFormat="1" applyBorder="1" applyAlignment="1">
      <alignment vertical="center" shrinkToFit="1"/>
    </xf>
    <xf numFmtId="186" fontId="0" fillId="0" borderId="138" xfId="0" applyNumberFormat="1" applyBorder="1" applyAlignment="1">
      <alignment vertical="center" shrinkToFit="1"/>
    </xf>
    <xf numFmtId="176" fontId="0" fillId="0" borderId="62" xfId="0" applyNumberFormat="1" applyBorder="1" applyAlignment="1">
      <alignment horizontal="center" vertical="center" shrinkToFit="1"/>
    </xf>
    <xf numFmtId="176" fontId="0" fillId="0" borderId="63" xfId="0" applyNumberFormat="1" applyBorder="1" applyAlignment="1">
      <alignment horizontal="center" vertical="center" shrinkToFit="1"/>
    </xf>
    <xf numFmtId="176" fontId="0" fillId="0" borderId="69" xfId="0" applyNumberFormat="1" applyBorder="1" applyAlignment="1">
      <alignment horizontal="center" vertical="center" shrinkToFit="1"/>
    </xf>
    <xf numFmtId="186" fontId="0" fillId="0" borderId="139" xfId="0" applyNumberFormat="1" applyBorder="1" applyAlignment="1">
      <alignment vertical="center" shrinkToFit="1"/>
    </xf>
    <xf numFmtId="176" fontId="0" fillId="0" borderId="74" xfId="0" applyNumberFormat="1" applyBorder="1" applyAlignment="1">
      <alignment horizontal="center" vertical="center" shrinkToFit="1"/>
    </xf>
    <xf numFmtId="176" fontId="0" fillId="0" borderId="140" xfId="0" applyNumberFormat="1" applyBorder="1" applyAlignment="1">
      <alignment horizontal="center" vertical="center" shrinkToFit="1"/>
    </xf>
    <xf numFmtId="177" fontId="0" fillId="0" borderId="132" xfId="0" applyNumberFormat="1" applyBorder="1" applyAlignment="1">
      <alignment vertical="center" shrinkToFit="1"/>
    </xf>
    <xf numFmtId="177" fontId="0" fillId="0" borderId="133" xfId="0" applyNumberFormat="1" applyBorder="1" applyAlignment="1" applyProtection="1">
      <alignment vertical="center" shrinkToFit="1"/>
      <protection locked="0"/>
    </xf>
    <xf numFmtId="177" fontId="0" fillId="0" borderId="137" xfId="0" applyNumberFormat="1" applyBorder="1" applyAlignment="1" applyProtection="1">
      <alignment vertical="center" shrinkToFit="1"/>
      <protection locked="0"/>
    </xf>
    <xf numFmtId="177" fontId="0" fillId="0" borderId="138" xfId="0" applyNumberFormat="1" applyBorder="1" applyAlignment="1" applyProtection="1">
      <alignment vertical="center" shrinkToFit="1"/>
      <protection locked="0"/>
    </xf>
    <xf numFmtId="177" fontId="0" fillId="0" borderId="136" xfId="0" applyNumberFormat="1" applyBorder="1" applyAlignment="1">
      <alignment vertical="center" shrinkToFit="1"/>
    </xf>
    <xf numFmtId="177" fontId="0" fillId="0" borderId="141" xfId="0" applyNumberFormat="1" applyBorder="1" applyAlignment="1">
      <alignment vertical="center" shrinkToFit="1"/>
    </xf>
    <xf numFmtId="177" fontId="0" fillId="0" borderId="142" xfId="0" applyNumberFormat="1" applyBorder="1" applyAlignment="1" applyProtection="1">
      <alignment vertical="center" shrinkToFit="1"/>
      <protection locked="0"/>
    </xf>
    <xf numFmtId="177" fontId="0" fillId="0" borderId="143" xfId="0" applyNumberFormat="1" applyBorder="1" applyAlignment="1" applyProtection="1">
      <alignment vertical="center" shrinkToFit="1"/>
      <protection locked="0"/>
    </xf>
    <xf numFmtId="177" fontId="0" fillId="0" borderId="144" xfId="0" applyNumberFormat="1" applyBorder="1" applyAlignment="1" applyProtection="1">
      <alignment vertical="center" shrinkToFit="1"/>
      <protection locked="0"/>
    </xf>
    <xf numFmtId="177" fontId="0" fillId="0" borderId="145" xfId="0" applyNumberFormat="1" applyBorder="1" applyAlignment="1">
      <alignment vertical="center" shrinkToFit="1"/>
    </xf>
    <xf numFmtId="176" fontId="0" fillId="0" borderId="11" xfId="0" applyNumberFormat="1" applyBorder="1" applyAlignment="1" applyProtection="1">
      <alignment horizontal="center" vertical="center" shrinkToFit="1"/>
      <protection locked="0"/>
    </xf>
    <xf numFmtId="176" fontId="0" fillId="0" borderId="3" xfId="0" applyNumberFormat="1" applyBorder="1" applyAlignment="1" applyProtection="1">
      <alignment horizontal="center" vertical="center" shrinkToFit="1"/>
      <protection locked="0"/>
    </xf>
    <xf numFmtId="176" fontId="0" fillId="0" borderId="27" xfId="0" applyNumberFormat="1" applyBorder="1" applyAlignment="1" applyProtection="1">
      <alignment horizontal="center" vertical="center" shrinkToFit="1"/>
      <protection locked="0"/>
    </xf>
    <xf numFmtId="176" fontId="0" fillId="0" borderId="23" xfId="0" applyNumberFormat="1" applyBorder="1" applyAlignment="1">
      <alignment horizontal="center" vertical="center" shrinkToFit="1"/>
    </xf>
    <xf numFmtId="176" fontId="0" fillId="0" borderId="146" xfId="0" applyNumberFormat="1" applyBorder="1" applyAlignment="1">
      <alignment horizontal="center" vertical="center" shrinkToFit="1"/>
    </xf>
    <xf numFmtId="176" fontId="0" fillId="0" borderId="147" xfId="0" applyNumberFormat="1" applyBorder="1" applyAlignment="1" applyProtection="1">
      <alignment horizontal="center" vertical="center" shrinkToFit="1"/>
      <protection locked="0"/>
    </xf>
    <xf numFmtId="176" fontId="0" fillId="0" borderId="148" xfId="0" applyNumberFormat="1" applyBorder="1" applyAlignment="1" applyProtection="1">
      <alignment horizontal="center" vertical="center" shrinkToFit="1"/>
      <protection locked="0"/>
    </xf>
    <xf numFmtId="176" fontId="0" fillId="0" borderId="149" xfId="0" applyNumberFormat="1" applyBorder="1" applyAlignment="1" applyProtection="1">
      <alignment horizontal="center" vertical="center" shrinkToFit="1"/>
      <protection locked="0"/>
    </xf>
    <xf numFmtId="176" fontId="0" fillId="0" borderId="150" xfId="0" applyNumberFormat="1" applyBorder="1" applyAlignment="1">
      <alignment horizontal="center" vertical="center" shrinkToFit="1"/>
    </xf>
    <xf numFmtId="177" fontId="0" fillId="0" borderId="126" xfId="0" applyNumberFormat="1" applyBorder="1" applyAlignment="1" applyProtection="1">
      <alignment vertical="center" shrinkToFit="1"/>
      <protection locked="0"/>
    </xf>
    <xf numFmtId="177" fontId="0" fillId="0" borderId="118" xfId="0" applyNumberFormat="1" applyBorder="1" applyAlignment="1" applyProtection="1">
      <alignment vertical="center" shrinkToFit="1"/>
      <protection locked="0"/>
    </xf>
    <xf numFmtId="177" fontId="0" fillId="0" borderId="129" xfId="0" applyNumberFormat="1" applyBorder="1" applyAlignment="1" applyProtection="1">
      <alignment vertical="center" shrinkToFit="1"/>
      <protection locked="0"/>
    </xf>
    <xf numFmtId="177" fontId="0" fillId="0" borderId="117" xfId="0" applyNumberFormat="1" applyBorder="1" applyAlignment="1">
      <alignment vertical="center" shrinkToFit="1"/>
    </xf>
    <xf numFmtId="176" fontId="0" fillId="0" borderId="61" xfId="0" applyNumberFormat="1" applyBorder="1" applyAlignment="1">
      <alignment horizontal="center" vertical="center" shrinkToFit="1"/>
    </xf>
    <xf numFmtId="176" fontId="0" fillId="0" borderId="35" xfId="0" applyNumberFormat="1" applyBorder="1" applyAlignment="1" applyProtection="1">
      <alignment horizontal="center" vertical="center" shrinkToFit="1"/>
      <protection locked="0"/>
    </xf>
    <xf numFmtId="176" fontId="0" fillId="0" borderId="62" xfId="0" applyNumberFormat="1" applyBorder="1" applyAlignment="1" applyProtection="1">
      <alignment horizontal="center" vertical="center" shrinkToFit="1"/>
      <protection locked="0"/>
    </xf>
    <xf numFmtId="176" fontId="0" fillId="0" borderId="63" xfId="0" applyNumberFormat="1" applyBorder="1" applyAlignment="1" applyProtection="1">
      <alignment horizontal="center" vertical="center" shrinkToFit="1"/>
      <protection locked="0"/>
    </xf>
    <xf numFmtId="176" fontId="0" fillId="0" borderId="36" xfId="0" applyNumberFormat="1" applyBorder="1" applyAlignment="1">
      <alignment horizontal="center" vertical="center" shrinkToFit="1"/>
    </xf>
    <xf numFmtId="176" fontId="0" fillId="0" borderId="34" xfId="0" applyNumberFormat="1" applyBorder="1" applyAlignment="1" applyProtection="1">
      <alignment horizontal="center" vertical="center" shrinkToFit="1"/>
      <protection locked="0"/>
    </xf>
    <xf numFmtId="176" fontId="0" fillId="0" borderId="37" xfId="0" applyNumberFormat="1" applyBorder="1" applyAlignment="1" applyProtection="1">
      <alignment horizontal="center" vertical="center" shrinkToFit="1"/>
      <protection locked="0"/>
    </xf>
    <xf numFmtId="176" fontId="0" fillId="0" borderId="39" xfId="0" applyNumberFormat="1" applyBorder="1" applyAlignment="1" applyProtection="1">
      <alignment horizontal="center" vertical="center" shrinkToFit="1"/>
      <protection locked="0"/>
    </xf>
    <xf numFmtId="177" fontId="0" fillId="0" borderId="155" xfId="0" applyNumberFormat="1" applyBorder="1" applyAlignment="1" applyProtection="1">
      <alignment vertical="center" shrinkToFit="1"/>
      <protection locked="0"/>
    </xf>
    <xf numFmtId="177" fontId="0" fillId="0" borderId="122" xfId="0" applyNumberFormat="1" applyBorder="1" applyAlignment="1" applyProtection="1">
      <alignment vertical="center" shrinkToFit="1"/>
      <protection locked="0"/>
    </xf>
    <xf numFmtId="177" fontId="0" fillId="0" borderId="157" xfId="0" applyNumberFormat="1" applyBorder="1" applyAlignment="1" applyProtection="1">
      <alignment vertical="center" shrinkToFit="1"/>
      <protection locked="0"/>
    </xf>
    <xf numFmtId="176" fontId="0" fillId="0" borderId="12" xfId="0" applyNumberFormat="1" applyBorder="1" applyAlignment="1" applyProtection="1">
      <alignment horizontal="center" vertical="center" shrinkToFit="1"/>
      <protection locked="0"/>
    </xf>
    <xf numFmtId="176" fontId="0" fillId="0" borderId="156" xfId="0" applyNumberFormat="1" applyBorder="1" applyAlignment="1" applyProtection="1">
      <alignment horizontal="center" vertical="center" shrinkToFit="1"/>
      <protection locked="0"/>
    </xf>
    <xf numFmtId="176" fontId="0" fillId="0" borderId="60" xfId="0" applyNumberFormat="1" applyBorder="1" applyAlignment="1" applyProtection="1">
      <alignment horizontal="center" vertical="center" shrinkToFit="1"/>
      <protection locked="0"/>
    </xf>
    <xf numFmtId="177" fontId="0" fillId="0" borderId="152" xfId="0" applyNumberFormat="1" applyBorder="1" applyAlignment="1">
      <alignment vertical="center" shrinkToFit="1"/>
    </xf>
    <xf numFmtId="176" fontId="0" fillId="0" borderId="55" xfId="0" applyNumberFormat="1" applyBorder="1" applyAlignment="1">
      <alignment horizontal="center" vertical="center" shrinkToFit="1"/>
    </xf>
    <xf numFmtId="177" fontId="0" fillId="0" borderId="153" xfId="0" applyNumberFormat="1" applyBorder="1" applyAlignment="1">
      <alignment vertical="center" shrinkToFit="1"/>
    </xf>
    <xf numFmtId="176" fontId="0" fillId="0" borderId="52" xfId="0" applyNumberFormat="1" applyBorder="1" applyAlignment="1">
      <alignment horizontal="center" vertical="center" shrinkToFit="1"/>
    </xf>
    <xf numFmtId="177" fontId="0" fillId="0" borderId="158" xfId="0" applyNumberFormat="1" applyBorder="1" applyAlignment="1">
      <alignment vertical="center" shrinkToFit="1"/>
    </xf>
    <xf numFmtId="176" fontId="0" fillId="0" borderId="65" xfId="0" applyNumberFormat="1" applyBorder="1" applyAlignment="1">
      <alignment horizontal="center" vertical="center" shrinkToFit="1"/>
    </xf>
    <xf numFmtId="177" fontId="0" fillId="0" borderId="154" xfId="0" applyNumberFormat="1" applyBorder="1" applyAlignment="1">
      <alignment vertical="center" shrinkToFit="1"/>
    </xf>
    <xf numFmtId="177" fontId="0" fillId="0" borderId="151" xfId="0" applyNumberFormat="1" applyBorder="1" applyAlignment="1">
      <alignment vertical="center" shrinkToFit="1"/>
    </xf>
    <xf numFmtId="0" fontId="9" fillId="3" borderId="0" xfId="0" applyFont="1" applyFill="1" applyAlignment="1">
      <alignment horizontal="center" vertical="center"/>
    </xf>
    <xf numFmtId="49" fontId="9" fillId="3" borderId="0" xfId="0" applyNumberFormat="1" applyFont="1" applyFill="1" applyAlignment="1">
      <alignment horizontal="center" vertical="center"/>
    </xf>
    <xf numFmtId="0" fontId="9" fillId="4" borderId="2" xfId="0" applyFont="1" applyFill="1" applyBorder="1" applyAlignment="1">
      <alignment vertical="center"/>
    </xf>
    <xf numFmtId="49" fontId="9" fillId="4" borderId="2" xfId="0" applyNumberFormat="1" applyFont="1" applyFill="1" applyBorder="1" applyAlignment="1">
      <alignment vertical="center"/>
    </xf>
    <xf numFmtId="0" fontId="9" fillId="5" borderId="2" xfId="0" applyFont="1" applyFill="1" applyBorder="1" applyAlignment="1">
      <alignment vertical="center"/>
    </xf>
    <xf numFmtId="49" fontId="9" fillId="5" borderId="2" xfId="0" applyNumberFormat="1" applyFont="1" applyFill="1" applyBorder="1" applyAlignment="1">
      <alignment vertical="center"/>
    </xf>
    <xf numFmtId="0" fontId="9" fillId="0" borderId="2" xfId="0" applyFont="1" applyFill="1" applyBorder="1" applyAlignment="1">
      <alignment vertical="center"/>
    </xf>
    <xf numFmtId="49" fontId="9" fillId="0" borderId="2" xfId="0" applyNumberFormat="1" applyFont="1" applyFill="1" applyBorder="1" applyAlignment="1">
      <alignment vertical="center"/>
    </xf>
    <xf numFmtId="177" fontId="0" fillId="0" borderId="117" xfId="0" applyNumberFormat="1" applyBorder="1" applyAlignment="1" applyProtection="1">
      <alignment horizontal="right" vertical="center"/>
    </xf>
    <xf numFmtId="177" fontId="0" fillId="0" borderId="116" xfId="0" applyNumberFormat="1" applyBorder="1" applyAlignment="1" applyProtection="1">
      <alignment horizontal="right" vertical="center"/>
    </xf>
    <xf numFmtId="0" fontId="12" fillId="0" borderId="0" xfId="0" applyFont="1">
      <alignment vertical="center"/>
    </xf>
    <xf numFmtId="0" fontId="13" fillId="0" borderId="0" xfId="0" applyFont="1">
      <alignment vertical="center"/>
    </xf>
    <xf numFmtId="0" fontId="0" fillId="0" borderId="0" xfId="0">
      <alignment vertical="center"/>
    </xf>
    <xf numFmtId="0" fontId="0" fillId="0" borderId="0" xfId="0">
      <alignment vertical="center"/>
    </xf>
    <xf numFmtId="177" fontId="0" fillId="0" borderId="21" xfId="0" applyNumberFormat="1" applyBorder="1" applyAlignment="1">
      <alignment horizontal="right" vertical="center"/>
    </xf>
    <xf numFmtId="177" fontId="0" fillId="0" borderId="10" xfId="0" applyNumberFormat="1" applyBorder="1" applyAlignment="1">
      <alignment horizontal="right" vertical="center"/>
    </xf>
    <xf numFmtId="0" fontId="0" fillId="0" borderId="0" xfId="0">
      <alignment vertical="center"/>
    </xf>
    <xf numFmtId="0" fontId="0" fillId="0" borderId="0" xfId="0">
      <alignment vertical="center"/>
    </xf>
    <xf numFmtId="0" fontId="0" fillId="0" borderId="0" xfId="0" applyAlignment="1">
      <alignment vertical="center" wrapText="1"/>
    </xf>
    <xf numFmtId="0" fontId="3" fillId="2" borderId="0" xfId="0" applyFont="1" applyFill="1">
      <alignment vertical="center"/>
    </xf>
    <xf numFmtId="0" fontId="0" fillId="0" borderId="0" xfId="0">
      <alignment vertical="center"/>
    </xf>
    <xf numFmtId="0" fontId="0" fillId="0" borderId="0" xfId="0" applyAlignment="1" applyProtection="1">
      <alignment vertical="center" wrapText="1"/>
    </xf>
    <xf numFmtId="0" fontId="16" fillId="0" borderId="2" xfId="0" applyFont="1" applyBorder="1" applyAlignment="1">
      <alignment vertical="center" shrinkToFit="1"/>
    </xf>
    <xf numFmtId="177" fontId="0" fillId="0" borderId="164" xfId="0" applyNumberFormat="1" applyBorder="1" applyProtection="1">
      <alignment vertical="center"/>
      <protection locked="0"/>
    </xf>
    <xf numFmtId="0" fontId="0" fillId="2" borderId="86" xfId="0" applyFill="1" applyBorder="1" applyAlignment="1">
      <alignment horizontal="center" vertical="center"/>
    </xf>
    <xf numFmtId="0" fontId="0" fillId="2" borderId="47" xfId="0" applyFill="1" applyBorder="1" applyAlignment="1">
      <alignment horizontal="center" vertical="center"/>
    </xf>
    <xf numFmtId="0" fontId="15" fillId="0" borderId="0" xfId="0" applyFont="1" applyAlignment="1">
      <alignment horizontal="center" vertical="center" wrapText="1"/>
    </xf>
    <xf numFmtId="0" fontId="17" fillId="0" borderId="0" xfId="0" applyFont="1" applyAlignment="1">
      <alignment vertical="center" wrapText="1"/>
    </xf>
    <xf numFmtId="0" fontId="3" fillId="0" borderId="0" xfId="0" applyFont="1">
      <alignment vertical="center"/>
    </xf>
    <xf numFmtId="0" fontId="0" fillId="0" borderId="0" xfId="0" applyAlignment="1">
      <alignment vertical="top" wrapText="1"/>
    </xf>
    <xf numFmtId="0" fontId="18" fillId="0" borderId="0" xfId="0" applyFont="1" applyAlignment="1">
      <alignment horizontal="justify" vertical="center"/>
    </xf>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right" vertical="center"/>
    </xf>
    <xf numFmtId="0" fontId="24"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vertical="center"/>
    </xf>
    <xf numFmtId="0" fontId="27" fillId="0" borderId="167" xfId="0" applyFont="1" applyBorder="1" applyAlignment="1">
      <alignment horizontal="distributed" vertical="center" wrapText="1" indent="1"/>
    </xf>
    <xf numFmtId="0" fontId="27" fillId="0" borderId="168" xfId="0" applyFont="1" applyBorder="1" applyAlignment="1">
      <alignment horizontal="distributed" vertical="center" wrapText="1" indent="1"/>
    </xf>
    <xf numFmtId="0" fontId="27" fillId="0" borderId="169" xfId="0" applyFont="1" applyBorder="1" applyAlignment="1">
      <alignment horizontal="distributed" vertical="center" wrapText="1" indent="1"/>
    </xf>
    <xf numFmtId="0" fontId="26" fillId="0" borderId="166" xfId="0" applyFont="1" applyFill="1" applyBorder="1" applyAlignment="1">
      <alignment horizontal="center" vertical="top" wrapText="1"/>
    </xf>
    <xf numFmtId="0" fontId="28" fillId="0" borderId="0" xfId="0" applyFont="1">
      <alignment vertical="center"/>
    </xf>
    <xf numFmtId="0" fontId="0" fillId="0" borderId="0" xfId="0" applyAlignment="1">
      <alignment vertical="center"/>
    </xf>
    <xf numFmtId="0" fontId="15" fillId="0" borderId="0" xfId="0" applyFont="1" applyAlignment="1">
      <alignment horizontal="center" vertical="top" wrapText="1"/>
    </xf>
    <xf numFmtId="0" fontId="17" fillId="0" borderId="0" xfId="0" applyFont="1" applyAlignment="1">
      <alignment vertical="top"/>
    </xf>
    <xf numFmtId="0" fontId="31" fillId="0" borderId="0" xfId="2">
      <alignment vertical="center"/>
    </xf>
    <xf numFmtId="0" fontId="31" fillId="2" borderId="0" xfId="2" applyFill="1">
      <alignment vertical="center"/>
    </xf>
    <xf numFmtId="0" fontId="32" fillId="2" borderId="0" xfId="2" applyFont="1" applyFill="1" applyAlignment="1">
      <alignment horizontal="justify" vertical="center"/>
    </xf>
    <xf numFmtId="0" fontId="33" fillId="2" borderId="0" xfId="2" applyFont="1" applyFill="1" applyAlignment="1">
      <alignment horizontal="justify" vertical="center"/>
    </xf>
    <xf numFmtId="0" fontId="34" fillId="2" borderId="173" xfId="2" applyFont="1" applyFill="1" applyBorder="1" applyAlignment="1">
      <alignment horizontal="justify" vertical="top" wrapText="1"/>
    </xf>
    <xf numFmtId="0" fontId="35" fillId="2" borderId="33" xfId="2" applyFont="1" applyFill="1" applyBorder="1" applyAlignment="1">
      <alignment horizontal="distributed" vertical="center" wrapText="1" indent="3"/>
    </xf>
    <xf numFmtId="0" fontId="34" fillId="2" borderId="174" xfId="2" applyFont="1" applyFill="1" applyBorder="1" applyAlignment="1">
      <alignment horizontal="justify" vertical="top" wrapText="1"/>
    </xf>
    <xf numFmtId="0" fontId="36" fillId="2" borderId="0" xfId="2" applyFont="1" applyFill="1" applyAlignment="1">
      <alignment horizontal="justify" vertical="center"/>
    </xf>
    <xf numFmtId="0" fontId="26" fillId="0" borderId="168" xfId="0" applyFont="1" applyBorder="1" applyAlignment="1">
      <alignment horizontal="distributed" vertical="center" wrapText="1" indent="1"/>
    </xf>
    <xf numFmtId="0" fontId="26" fillId="0" borderId="37" xfId="0" applyFont="1" applyBorder="1" applyAlignment="1" applyProtection="1">
      <alignment horizontal="distributed" vertical="center" wrapText="1" indent="1"/>
      <protection locked="0"/>
    </xf>
    <xf numFmtId="0" fontId="0" fillId="0" borderId="3" xfId="0" applyBorder="1" applyAlignment="1">
      <alignment horizontal="distributed" vertical="center" indent="1"/>
    </xf>
    <xf numFmtId="0" fontId="0" fillId="0" borderId="11" xfId="0" applyBorder="1" applyAlignment="1">
      <alignment horizontal="distributed" vertical="center" indent="1"/>
    </xf>
    <xf numFmtId="177" fontId="0" fillId="0" borderId="5"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0" fontId="0" fillId="0" borderId="40" xfId="0" applyBorder="1" applyAlignment="1">
      <alignment horizontal="center" vertical="center" justifyLastLine="1"/>
    </xf>
    <xf numFmtId="177" fontId="0" fillId="0" borderId="44" xfId="0" applyNumberFormat="1" applyBorder="1" applyAlignment="1">
      <alignment horizontal="right" vertical="center"/>
    </xf>
    <xf numFmtId="177" fontId="0" fillId="0" borderId="45" xfId="0" applyNumberFormat="1" applyBorder="1" applyAlignment="1" applyProtection="1">
      <alignment horizontal="right" vertical="center"/>
      <protection locked="0"/>
    </xf>
    <xf numFmtId="177" fontId="0" fillId="0" borderId="44" xfId="0" applyNumberFormat="1" applyBorder="1" applyAlignment="1" applyProtection="1">
      <alignment horizontal="right" vertical="center"/>
      <protection locked="0"/>
    </xf>
    <xf numFmtId="177" fontId="0" fillId="0" borderId="15" xfId="0" applyNumberFormat="1" applyBorder="1" applyAlignment="1">
      <alignment horizontal="right" vertical="center"/>
    </xf>
    <xf numFmtId="177" fontId="0" fillId="0" borderId="5" xfId="0" applyNumberFormat="1" applyBorder="1" applyAlignment="1">
      <alignment horizontal="right" vertical="center"/>
    </xf>
    <xf numFmtId="177" fontId="0" fillId="0" borderId="44" xfId="0" applyNumberFormat="1" applyBorder="1" applyAlignment="1" applyProtection="1">
      <alignment horizontal="left" vertical="top" wrapText="1"/>
      <protection locked="0"/>
    </xf>
    <xf numFmtId="177" fontId="0" fillId="0" borderId="43" xfId="0" applyNumberFormat="1" applyBorder="1" applyAlignment="1" applyProtection="1">
      <alignment horizontal="right" vertical="center"/>
      <protection locked="0"/>
    </xf>
    <xf numFmtId="177" fontId="0" fillId="0" borderId="7" xfId="0" applyNumberFormat="1" applyFill="1" applyBorder="1" applyAlignment="1" applyProtection="1">
      <alignment horizontal="right" vertical="center"/>
      <protection locked="0"/>
    </xf>
    <xf numFmtId="177" fontId="0" fillId="0" borderId="5" xfId="0" applyNumberFormat="1" applyFont="1" applyFill="1" applyBorder="1" applyAlignment="1" applyProtection="1">
      <alignment horizontal="right" vertical="center"/>
      <protection locked="0"/>
    </xf>
    <xf numFmtId="177" fontId="0" fillId="0" borderId="7" xfId="0" applyNumberFormat="1" applyFont="1" applyFill="1" applyBorder="1" applyAlignment="1" applyProtection="1">
      <alignment horizontal="right" vertical="center"/>
      <protection locked="0"/>
    </xf>
    <xf numFmtId="177" fontId="0" fillId="0" borderId="22"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xf>
    <xf numFmtId="177" fontId="6" fillId="0" borderId="10" xfId="0" applyNumberFormat="1" applyFont="1" applyFill="1" applyBorder="1" applyAlignment="1" applyProtection="1">
      <alignment horizontal="right" vertical="center"/>
      <protection locked="0"/>
    </xf>
    <xf numFmtId="0" fontId="12" fillId="0" borderId="0" xfId="0" applyFont="1" applyProtection="1">
      <alignment vertical="center"/>
    </xf>
    <xf numFmtId="0" fontId="12" fillId="0" borderId="0" xfId="0" applyFont="1" applyFill="1" applyBorder="1" applyProtection="1">
      <alignment vertical="center"/>
    </xf>
    <xf numFmtId="0" fontId="0" fillId="0" borderId="0" xfId="0" applyProtection="1">
      <alignment vertical="center"/>
    </xf>
    <xf numFmtId="177" fontId="12" fillId="0" borderId="0" xfId="0" applyNumberFormat="1" applyFont="1" applyFill="1" applyBorder="1" applyAlignment="1" applyProtection="1">
      <alignment horizontal="right" vertical="center"/>
    </xf>
    <xf numFmtId="0" fontId="37" fillId="0" borderId="0" xfId="0" applyFont="1" applyAlignment="1">
      <alignment vertical="center" wrapText="1"/>
    </xf>
    <xf numFmtId="177" fontId="0" fillId="0" borderId="10" xfId="0" applyNumberFormat="1" applyBorder="1" applyAlignment="1" applyProtection="1">
      <alignment horizontal="right" vertical="center"/>
      <protection locked="0"/>
    </xf>
    <xf numFmtId="0" fontId="0" fillId="0" borderId="9" xfId="0" applyBorder="1">
      <alignment vertical="center"/>
    </xf>
    <xf numFmtId="0" fontId="16" fillId="0" borderId="9" xfId="0" applyFont="1" applyBorder="1" applyAlignment="1">
      <alignment vertical="center" shrinkToFit="1"/>
    </xf>
    <xf numFmtId="0" fontId="27" fillId="2" borderId="169" xfId="0" applyFont="1" applyFill="1" applyBorder="1" applyAlignment="1">
      <alignment horizontal="center" wrapText="1"/>
    </xf>
    <xf numFmtId="0" fontId="0" fillId="0" borderId="27" xfId="0" applyBorder="1" applyAlignment="1">
      <alignment horizontal="distributed" vertical="center" indent="1"/>
    </xf>
    <xf numFmtId="0" fontId="0" fillId="2" borderId="0" xfId="0" applyFill="1" applyAlignment="1">
      <alignment vertical="center" wrapText="1"/>
    </xf>
    <xf numFmtId="177" fontId="0" fillId="0" borderId="26" xfId="0" applyNumberFormat="1" applyFill="1" applyBorder="1" applyAlignment="1" applyProtection="1">
      <alignment horizontal="right" vertical="center"/>
      <protection locked="0"/>
    </xf>
    <xf numFmtId="0" fontId="3" fillId="2" borderId="0" xfId="0" applyFont="1" applyFill="1" applyAlignment="1">
      <alignment vertical="center"/>
    </xf>
    <xf numFmtId="0" fontId="6" fillId="2" borderId="0" xfId="0" applyFont="1" applyFill="1" applyAlignment="1">
      <alignment horizontal="distributed" vertical="center"/>
    </xf>
    <xf numFmtId="0" fontId="0" fillId="2" borderId="0" xfId="0" applyFill="1" applyBorder="1" applyAlignment="1">
      <alignment horizontal="distributed" vertical="center" indent="1"/>
    </xf>
    <xf numFmtId="177" fontId="0" fillId="2" borderId="0" xfId="0" applyNumberFormat="1" applyFill="1" applyBorder="1" applyAlignment="1" applyProtection="1">
      <alignment horizontal="right" vertical="center"/>
      <protection locked="0"/>
    </xf>
    <xf numFmtId="0" fontId="8" fillId="2" borderId="23" xfId="0" applyFont="1" applyFill="1" applyBorder="1" applyAlignment="1">
      <alignment horizontal="right" vertical="top"/>
    </xf>
    <xf numFmtId="0" fontId="8" fillId="2" borderId="87" xfId="0" applyFont="1" applyFill="1" applyBorder="1" applyAlignment="1">
      <alignment horizontal="right" vertical="top"/>
    </xf>
    <xf numFmtId="177" fontId="0" fillId="0" borderId="4" xfId="0" applyNumberFormat="1" applyBorder="1" applyAlignment="1" applyProtection="1">
      <alignment horizontal="right" vertical="center"/>
      <protection locked="0"/>
    </xf>
    <xf numFmtId="177" fontId="0" fillId="0" borderId="2" xfId="0" applyNumberFormat="1" applyBorder="1" applyAlignment="1" applyProtection="1">
      <alignment horizontal="right" vertical="center"/>
      <protection locked="0"/>
    </xf>
    <xf numFmtId="0" fontId="0" fillId="0" borderId="20" xfId="0" applyBorder="1" applyAlignment="1">
      <alignment horizontal="center" vertical="center"/>
    </xf>
    <xf numFmtId="0" fontId="0" fillId="0" borderId="14" xfId="0" applyBorder="1">
      <alignment vertical="center"/>
    </xf>
    <xf numFmtId="0" fontId="0" fillId="0" borderId="181" xfId="0" applyBorder="1" applyAlignment="1">
      <alignment horizontal="center" vertical="center" wrapText="1"/>
    </xf>
    <xf numFmtId="0" fontId="0" fillId="0" borderId="184" xfId="0" applyBorder="1" applyAlignment="1">
      <alignment horizontal="distributed" vertical="center" indent="3"/>
    </xf>
    <xf numFmtId="0" fontId="0" fillId="0" borderId="184" xfId="0" applyBorder="1" applyAlignment="1">
      <alignment vertical="center" wrapText="1"/>
    </xf>
    <xf numFmtId="0" fontId="0" fillId="0" borderId="185" xfId="0" applyBorder="1" applyAlignment="1">
      <alignment vertical="center" wrapText="1"/>
    </xf>
    <xf numFmtId="181" fontId="0" fillId="0" borderId="170" xfId="0" applyNumberFormat="1" applyBorder="1" applyAlignment="1" applyProtection="1">
      <alignment horizontal="right" vertical="center"/>
      <protection locked="0"/>
    </xf>
    <xf numFmtId="181" fontId="0" fillId="0" borderId="76" xfId="0" applyNumberFormat="1" applyBorder="1" applyAlignment="1">
      <alignment horizontal="right" vertical="center"/>
    </xf>
    <xf numFmtId="177" fontId="0" fillId="0" borderId="2" xfId="0" applyNumberFormat="1" applyBorder="1" applyAlignment="1" applyProtection="1">
      <alignment horizontal="right" vertical="center"/>
      <protection locked="0"/>
    </xf>
    <xf numFmtId="177" fontId="0" fillId="0" borderId="93" xfId="0" applyNumberFormat="1" applyBorder="1" applyAlignment="1">
      <alignment horizontal="right" vertical="center"/>
    </xf>
    <xf numFmtId="177" fontId="0" fillId="0" borderId="42" xfId="0" applyNumberFormat="1" applyBorder="1" applyAlignment="1">
      <alignment horizontal="right" vertical="center"/>
    </xf>
    <xf numFmtId="181" fontId="0" fillId="0" borderId="170" xfId="0" applyNumberFormat="1" applyBorder="1" applyAlignment="1">
      <alignment horizontal="right" vertical="center"/>
    </xf>
    <xf numFmtId="177" fontId="0" fillId="0" borderId="41" xfId="0" applyNumberFormat="1" applyBorder="1" applyAlignment="1">
      <alignment horizontal="right" vertical="center"/>
    </xf>
    <xf numFmtId="177" fontId="0" fillId="0" borderId="45" xfId="0" applyNumberFormat="1" applyBorder="1" applyAlignment="1">
      <alignment horizontal="right" vertical="center"/>
    </xf>
    <xf numFmtId="177" fontId="0" fillId="0" borderId="41" xfId="0" applyNumberFormat="1" applyFont="1" applyFill="1" applyBorder="1" applyAlignment="1" applyProtection="1">
      <alignment horizontal="right" vertical="center"/>
      <protection locked="0"/>
    </xf>
    <xf numFmtId="177" fontId="0" fillId="0" borderId="42" xfId="0" applyNumberFormat="1" applyFont="1" applyFill="1" applyBorder="1" applyAlignment="1" applyProtection="1">
      <alignment horizontal="right" vertical="center"/>
      <protection locked="0"/>
    </xf>
    <xf numFmtId="177" fontId="0" fillId="0" borderId="42" xfId="0" applyNumberFormat="1" applyFill="1" applyBorder="1" applyAlignment="1" applyProtection="1">
      <alignment horizontal="right" vertical="center"/>
      <protection locked="0"/>
    </xf>
    <xf numFmtId="177" fontId="0" fillId="0" borderId="43" xfId="0" applyNumberFormat="1" applyFill="1" applyBorder="1" applyAlignment="1" applyProtection="1">
      <alignment horizontal="right" vertical="center"/>
      <protection locked="0"/>
    </xf>
    <xf numFmtId="177" fontId="0" fillId="0" borderId="44" xfId="0" applyNumberFormat="1" applyFont="1" applyFill="1" applyBorder="1" applyAlignment="1" applyProtection="1">
      <alignment horizontal="right" vertical="center"/>
      <protection locked="0"/>
    </xf>
    <xf numFmtId="177" fontId="0" fillId="0" borderId="41" xfId="0" applyNumberFormat="1" applyFont="1" applyBorder="1" applyAlignment="1">
      <alignment horizontal="right" vertical="center"/>
    </xf>
    <xf numFmtId="177" fontId="6" fillId="0" borderId="42" xfId="0" applyNumberFormat="1" applyFont="1" applyBorder="1" applyAlignment="1">
      <alignment horizontal="right" vertical="center"/>
    </xf>
    <xf numFmtId="177" fontId="6" fillId="0" borderId="42" xfId="0" applyNumberFormat="1" applyFont="1" applyFill="1" applyBorder="1" applyAlignment="1" applyProtection="1">
      <alignment horizontal="right" vertical="center"/>
      <protection locked="0"/>
    </xf>
    <xf numFmtId="177" fontId="6" fillId="0" borderId="42" xfId="0" applyNumberFormat="1" applyFont="1" applyFill="1" applyBorder="1" applyAlignment="1" applyProtection="1">
      <alignment horizontal="right" vertical="center"/>
    </xf>
    <xf numFmtId="177" fontId="6" fillId="0" borderId="45" xfId="0" applyNumberFormat="1" applyFont="1" applyFill="1" applyBorder="1" applyAlignment="1" applyProtection="1">
      <alignment horizontal="right" vertical="center"/>
      <protection locked="0"/>
    </xf>
    <xf numFmtId="177" fontId="0" fillId="0" borderId="41" xfId="0" applyNumberFormat="1" applyFill="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0" fontId="26" fillId="0" borderId="37" xfId="0" applyFont="1" applyBorder="1" applyAlignment="1">
      <alignment horizontal="distributed" vertical="center" wrapText="1" indent="1"/>
    </xf>
    <xf numFmtId="179" fontId="5" fillId="0" borderId="7" xfId="0" applyNumberFormat="1" applyFont="1" applyBorder="1" applyAlignment="1" applyProtection="1">
      <alignment horizontal="distributed" vertical="center" indent="1"/>
      <protection locked="0"/>
    </xf>
    <xf numFmtId="179" fontId="5" fillId="0" borderId="10" xfId="0" applyNumberFormat="1" applyFont="1" applyBorder="1" applyAlignment="1" applyProtection="1">
      <alignment horizontal="distributed" vertical="center" indent="1"/>
      <protection locked="0"/>
    </xf>
    <xf numFmtId="179" fontId="5" fillId="0" borderId="5" xfId="0" applyNumberFormat="1" applyFont="1" applyBorder="1" applyAlignment="1" applyProtection="1">
      <alignment horizontal="distributed" vertical="center" indent="1"/>
      <protection locked="0"/>
    </xf>
    <xf numFmtId="179" fontId="5" fillId="0" borderId="7" xfId="0" applyNumberFormat="1" applyFont="1" applyFill="1" applyBorder="1" applyAlignment="1" applyProtection="1">
      <alignment horizontal="distributed" vertical="center" indent="1"/>
      <protection locked="0"/>
    </xf>
    <xf numFmtId="179" fontId="5" fillId="0" borderId="15" xfId="0" applyNumberFormat="1" applyFont="1" applyBorder="1" applyAlignment="1" applyProtection="1">
      <alignment horizontal="distributed" vertical="center" indent="1"/>
      <protection locked="0"/>
    </xf>
    <xf numFmtId="0" fontId="5" fillId="0" borderId="34" xfId="0" applyFont="1" applyBorder="1" applyAlignment="1" applyProtection="1">
      <alignment horizontal="center" vertical="center"/>
      <protection locked="0"/>
    </xf>
    <xf numFmtId="0" fontId="5" fillId="0" borderId="34" xfId="0" applyFont="1" applyBorder="1" applyAlignment="1" applyProtection="1">
      <alignment horizontal="right" vertical="center"/>
      <protection locked="0"/>
    </xf>
    <xf numFmtId="0" fontId="5" fillId="0" borderId="11" xfId="0" applyFont="1" applyBorder="1" applyAlignment="1">
      <alignment horizontal="right" vertical="center"/>
    </xf>
    <xf numFmtId="0" fontId="5" fillId="0" borderId="41" xfId="0" applyFont="1" applyBorder="1" applyAlignment="1">
      <alignment horizontal="right" vertical="center"/>
    </xf>
    <xf numFmtId="180" fontId="5" fillId="0" borderId="11" xfId="0" applyNumberFormat="1" applyFont="1" applyBorder="1" applyAlignment="1">
      <alignment horizontal="left" vertical="center"/>
    </xf>
    <xf numFmtId="0" fontId="5" fillId="0" borderId="4" xfId="0" applyFont="1" applyBorder="1" applyAlignment="1" applyProtection="1">
      <alignment horizontal="center" vertical="center" shrinkToFit="1"/>
      <protection locked="0"/>
    </xf>
    <xf numFmtId="177" fontId="5" fillId="0" borderId="4" xfId="0" applyNumberFormat="1" applyFont="1" applyBorder="1" applyAlignment="1" applyProtection="1">
      <alignment horizontal="right" vertical="center"/>
      <protection locked="0"/>
    </xf>
    <xf numFmtId="181" fontId="5" fillId="0" borderId="4" xfId="0" applyNumberFormat="1" applyFont="1" applyBorder="1" applyProtection="1">
      <alignment vertical="center"/>
      <protection locked="0"/>
    </xf>
    <xf numFmtId="0" fontId="5" fillId="0" borderId="37" xfId="0" applyFont="1" applyBorder="1" applyAlignment="1" applyProtection="1">
      <alignment horizontal="center" vertical="center"/>
      <protection locked="0"/>
    </xf>
    <xf numFmtId="0" fontId="5" fillId="0" borderId="37" xfId="0" applyFont="1" applyBorder="1" applyAlignment="1" applyProtection="1">
      <alignment horizontal="right" vertical="center"/>
      <protection locked="0"/>
    </xf>
    <xf numFmtId="0" fontId="5" fillId="0" borderId="3" xfId="0" applyFont="1" applyBorder="1" applyAlignment="1">
      <alignment horizontal="right" vertical="center"/>
    </xf>
    <xf numFmtId="0" fontId="5" fillId="0" borderId="2" xfId="0" applyFont="1" applyBorder="1" applyAlignment="1" applyProtection="1">
      <alignment horizontal="distributed" vertical="center" indent="1"/>
      <protection locked="0"/>
    </xf>
    <xf numFmtId="0" fontId="5" fillId="0" borderId="42" xfId="0" applyFont="1" applyBorder="1" applyAlignment="1">
      <alignment horizontal="right" vertical="center"/>
    </xf>
    <xf numFmtId="180" fontId="5" fillId="0" borderId="3" xfId="0" applyNumberFormat="1" applyFont="1" applyBorder="1" applyAlignment="1">
      <alignment horizontal="left" vertical="center"/>
    </xf>
    <xf numFmtId="0" fontId="5" fillId="0" borderId="2" xfId="0" applyFont="1" applyBorder="1" applyAlignment="1" applyProtection="1">
      <alignment horizontal="center" vertical="center" shrinkToFit="1"/>
      <protection locked="0"/>
    </xf>
    <xf numFmtId="177" fontId="5" fillId="0" borderId="2" xfId="0" applyNumberFormat="1" applyFont="1" applyBorder="1" applyAlignment="1" applyProtection="1">
      <alignment horizontal="right" vertical="center"/>
      <protection locked="0"/>
    </xf>
    <xf numFmtId="181" fontId="5" fillId="0" borderId="2" xfId="0" applyNumberFormat="1" applyFont="1" applyBorder="1" applyProtection="1">
      <alignment vertical="center"/>
      <protection locked="0"/>
    </xf>
    <xf numFmtId="0" fontId="5" fillId="0" borderId="39" xfId="0" applyFont="1" applyBorder="1" applyAlignment="1" applyProtection="1">
      <alignment horizontal="center" vertical="center"/>
      <protection locked="0"/>
    </xf>
    <xf numFmtId="0" fontId="5" fillId="0" borderId="39" xfId="0" applyFont="1" applyBorder="1" applyAlignment="1" applyProtection="1">
      <alignment horizontal="right" vertical="center"/>
      <protection locked="0"/>
    </xf>
    <xf numFmtId="0" fontId="5" fillId="0" borderId="12" xfId="0" applyFont="1" applyBorder="1" applyAlignment="1">
      <alignment horizontal="right" vertical="center"/>
    </xf>
    <xf numFmtId="0" fontId="5" fillId="0" borderId="9" xfId="0" applyFont="1" applyBorder="1" applyAlignment="1" applyProtection="1">
      <alignment horizontal="center" vertical="center"/>
      <protection locked="0"/>
    </xf>
    <xf numFmtId="0" fontId="5" fillId="0" borderId="45" xfId="0" applyFont="1" applyBorder="1" applyAlignment="1">
      <alignment horizontal="right" vertical="center"/>
    </xf>
    <xf numFmtId="180" fontId="5" fillId="0" borderId="12" xfId="0" applyNumberFormat="1" applyFont="1" applyBorder="1" applyAlignment="1">
      <alignment horizontal="left" vertical="center"/>
    </xf>
    <xf numFmtId="177" fontId="5" fillId="0" borderId="9" xfId="0" applyNumberFormat="1" applyFont="1" applyBorder="1" applyAlignment="1" applyProtection="1">
      <alignment horizontal="right" vertical="center"/>
      <protection locked="0"/>
    </xf>
    <xf numFmtId="181" fontId="5" fillId="0" borderId="9" xfId="0" applyNumberFormat="1" applyFont="1" applyBorder="1" applyProtection="1">
      <alignment vertical="center"/>
      <protection locked="0"/>
    </xf>
    <xf numFmtId="177" fontId="5" fillId="0" borderId="14" xfId="0" applyNumberFormat="1" applyFont="1" applyBorder="1" applyAlignment="1" applyProtection="1">
      <alignment horizontal="right" vertical="center"/>
      <protection locked="0"/>
    </xf>
    <xf numFmtId="0" fontId="5" fillId="0" borderId="93" xfId="0" applyFont="1" applyBorder="1" applyAlignment="1">
      <alignment horizontal="right" vertical="center"/>
    </xf>
    <xf numFmtId="180" fontId="5" fillId="0" borderId="77" xfId="0" applyNumberFormat="1" applyFont="1" applyBorder="1" applyAlignment="1">
      <alignment horizontal="left" vertical="center"/>
    </xf>
    <xf numFmtId="0" fontId="5" fillId="0" borderId="42" xfId="0" applyFont="1" applyFill="1" applyBorder="1" applyAlignment="1">
      <alignment horizontal="right" vertical="center"/>
    </xf>
    <xf numFmtId="180" fontId="5" fillId="0" borderId="3" xfId="0" applyNumberFormat="1" applyFont="1" applyFill="1" applyBorder="1" applyAlignment="1">
      <alignment horizontal="left" vertical="center"/>
    </xf>
    <xf numFmtId="177" fontId="5" fillId="0" borderId="2" xfId="0" applyNumberFormat="1" applyFont="1" applyFill="1" applyBorder="1" applyAlignment="1" applyProtection="1">
      <alignment horizontal="right" vertical="center"/>
      <protection locked="0"/>
    </xf>
    <xf numFmtId="181" fontId="5" fillId="0" borderId="2" xfId="0" applyNumberFormat="1" applyFont="1" applyFill="1" applyBorder="1" applyProtection="1">
      <alignment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right" vertical="center"/>
      <protection locked="0"/>
    </xf>
    <xf numFmtId="0" fontId="5" fillId="0" borderId="77" xfId="0" applyFont="1" applyBorder="1" applyAlignment="1">
      <alignment horizontal="right" vertical="center"/>
    </xf>
    <xf numFmtId="0" fontId="5" fillId="0" borderId="14" xfId="0" applyFont="1" applyBorder="1" applyAlignment="1" applyProtection="1">
      <alignment horizontal="distributed" vertical="center" indent="1"/>
      <protection locked="0"/>
    </xf>
    <xf numFmtId="181" fontId="5" fillId="0" borderId="14" xfId="0" applyNumberFormat="1" applyFont="1" applyBorder="1" applyProtection="1">
      <alignment vertical="center"/>
      <protection locked="0"/>
    </xf>
    <xf numFmtId="177" fontId="5" fillId="0" borderId="4" xfId="0" applyNumberFormat="1" applyFont="1" applyFill="1" applyBorder="1" applyAlignment="1" applyProtection="1">
      <alignment horizontal="right" vertical="center"/>
      <protection locked="0"/>
    </xf>
    <xf numFmtId="0" fontId="5" fillId="0" borderId="2" xfId="0" applyFont="1" applyBorder="1" applyAlignment="1" applyProtection="1">
      <alignment horizontal="center" vertical="center"/>
      <protection locked="0"/>
    </xf>
    <xf numFmtId="0" fontId="5" fillId="0" borderId="34" xfId="0" applyNumberFormat="1" applyFont="1" applyBorder="1" applyAlignment="1" applyProtection="1">
      <alignment horizontal="center" vertical="center"/>
      <protection locked="0"/>
    </xf>
    <xf numFmtId="0" fontId="5" fillId="0" borderId="37" xfId="0" applyNumberFormat="1" applyFont="1" applyBorder="1" applyAlignment="1" applyProtection="1">
      <alignment horizontal="center" vertical="center"/>
      <protection locked="0"/>
    </xf>
    <xf numFmtId="0" fontId="5" fillId="0" borderId="39" xfId="0" applyNumberFormat="1" applyFont="1" applyBorder="1" applyAlignment="1" applyProtection="1">
      <alignment horizontal="center" vertical="center"/>
      <protection locked="0"/>
    </xf>
    <xf numFmtId="0" fontId="5" fillId="0" borderId="1" xfId="0" applyNumberFormat="1" applyFont="1" applyBorder="1" applyAlignment="1" applyProtection="1">
      <alignment horizontal="center" vertical="center"/>
      <protection locked="0"/>
    </xf>
    <xf numFmtId="0" fontId="5" fillId="0" borderId="37" xfId="0" applyNumberFormat="1" applyFont="1" applyFill="1" applyBorder="1" applyAlignment="1" applyProtection="1">
      <alignment horizontal="center" vertical="center"/>
      <protection locked="0"/>
    </xf>
    <xf numFmtId="177" fontId="4" fillId="0" borderId="14" xfId="0" applyNumberFormat="1" applyFont="1" applyBorder="1" applyAlignment="1" applyProtection="1">
      <alignment horizontal="right" vertical="center"/>
    </xf>
    <xf numFmtId="179" fontId="4" fillId="0" borderId="15" xfId="0" applyNumberFormat="1" applyFont="1" applyBorder="1" applyAlignment="1" applyProtection="1">
      <alignment horizontal="distributed" vertical="center" indent="1"/>
    </xf>
    <xf numFmtId="177" fontId="4" fillId="0" borderId="2" xfId="0" applyNumberFormat="1" applyFont="1" applyBorder="1" applyAlignment="1" applyProtection="1">
      <alignment horizontal="right" vertical="center"/>
    </xf>
    <xf numFmtId="179" fontId="4" fillId="0" borderId="7" xfId="0" applyNumberFormat="1" applyFont="1" applyBorder="1" applyAlignment="1" applyProtection="1">
      <alignment horizontal="distributed" vertical="center" indent="1"/>
    </xf>
    <xf numFmtId="177" fontId="4" fillId="0" borderId="9" xfId="0" applyNumberFormat="1" applyFont="1" applyBorder="1" applyAlignment="1" applyProtection="1">
      <alignment horizontal="right" vertical="center"/>
    </xf>
    <xf numFmtId="179" fontId="4" fillId="0" borderId="10" xfId="0" applyNumberFormat="1" applyFont="1" applyBorder="1" applyAlignment="1" applyProtection="1">
      <alignment horizontal="distributed" vertical="center" indent="1"/>
    </xf>
    <xf numFmtId="0" fontId="5" fillId="0" borderId="89" xfId="0" applyFont="1" applyBorder="1" applyAlignment="1">
      <alignment horizontal="center" wrapText="1"/>
    </xf>
    <xf numFmtId="0" fontId="38" fillId="0" borderId="21" xfId="0" applyFont="1" applyBorder="1" applyAlignment="1">
      <alignment horizontal="right" vertical="top" wrapText="1"/>
    </xf>
    <xf numFmtId="0" fontId="38" fillId="0" borderId="82" xfId="0" applyFont="1" applyBorder="1" applyAlignment="1">
      <alignment horizontal="right" vertical="top" wrapText="1"/>
    </xf>
    <xf numFmtId="0" fontId="5" fillId="0" borderId="37" xfId="0" applyFont="1" applyBorder="1" applyAlignment="1">
      <alignment horizontal="right" vertical="center"/>
    </xf>
    <xf numFmtId="0" fontId="5" fillId="0" borderId="34" xfId="0" applyFont="1" applyBorder="1" applyAlignment="1">
      <alignment horizontal="right" vertical="center"/>
    </xf>
    <xf numFmtId="0" fontId="5" fillId="0" borderId="39" xfId="0" applyFont="1" applyBorder="1" applyAlignment="1">
      <alignment horizontal="right" vertical="center"/>
    </xf>
    <xf numFmtId="0" fontId="5" fillId="0" borderId="1" xfId="0" applyFont="1" applyBorder="1" applyAlignment="1">
      <alignment horizontal="right" vertical="center"/>
    </xf>
    <xf numFmtId="0" fontId="0" fillId="2" borderId="87" xfId="0" applyFill="1" applyBorder="1">
      <alignment vertical="center"/>
    </xf>
    <xf numFmtId="0" fontId="0" fillId="2" borderId="85" xfId="0" applyFill="1" applyBorder="1">
      <alignment vertical="center"/>
    </xf>
    <xf numFmtId="0" fontId="26" fillId="0" borderId="0" xfId="0" applyFont="1" applyBorder="1" applyAlignment="1">
      <alignment horizontal="center" vertical="center" wrapText="1"/>
    </xf>
    <xf numFmtId="0" fontId="26" fillId="0" borderId="167" xfId="0" applyFont="1" applyBorder="1" applyAlignment="1">
      <alignment horizontal="center" vertical="center" wrapText="1"/>
    </xf>
    <xf numFmtId="0" fontId="26" fillId="0" borderId="165" xfId="0" applyFont="1" applyBorder="1" applyAlignment="1">
      <alignment horizontal="center" vertical="center" wrapText="1"/>
    </xf>
    <xf numFmtId="0" fontId="26" fillId="0" borderId="0" xfId="0" applyFont="1" applyBorder="1" applyAlignment="1" applyProtection="1">
      <alignment horizontal="center" vertical="center" wrapText="1"/>
      <protection locked="0"/>
    </xf>
    <xf numFmtId="181" fontId="27" fillId="0" borderId="37" xfId="0" applyNumberFormat="1" applyFont="1" applyBorder="1" applyAlignment="1">
      <alignment horizontal="right" vertical="center" wrapText="1" indent="1"/>
    </xf>
    <xf numFmtId="181" fontId="27" fillId="0" borderId="168" xfId="0" applyNumberFormat="1" applyFont="1" applyBorder="1" applyAlignment="1">
      <alignment horizontal="right" vertical="center" wrapText="1" indent="1"/>
    </xf>
    <xf numFmtId="181" fontId="27" fillId="0" borderId="37" xfId="0" applyNumberFormat="1" applyFont="1" applyBorder="1" applyAlignment="1" applyProtection="1">
      <alignment horizontal="right" vertical="center" wrapText="1" indent="1"/>
      <protection locked="0"/>
    </xf>
    <xf numFmtId="0" fontId="0" fillId="2" borderId="0" xfId="0" applyFill="1" applyAlignment="1">
      <alignment vertical="center" wrapText="1"/>
    </xf>
    <xf numFmtId="177" fontId="0" fillId="2" borderId="14" xfId="0" applyNumberFormat="1" applyFill="1" applyBorder="1" applyAlignment="1" applyProtection="1">
      <alignment horizontal="right" vertical="center"/>
      <protection locked="0"/>
    </xf>
    <xf numFmtId="177" fontId="0" fillId="2" borderId="15" xfId="0" applyNumberFormat="1" applyFill="1" applyBorder="1" applyAlignment="1" applyProtection="1">
      <alignment horizontal="right" vertical="center"/>
      <protection locked="0"/>
    </xf>
    <xf numFmtId="0" fontId="0" fillId="0" borderId="11" xfId="0" applyBorder="1" applyAlignment="1">
      <alignment horizontal="distributed" vertical="center" indent="1"/>
    </xf>
    <xf numFmtId="0" fontId="0" fillId="0" borderId="3" xfId="0" applyBorder="1" applyAlignment="1">
      <alignment horizontal="distributed" vertical="center" indent="1"/>
    </xf>
    <xf numFmtId="0" fontId="0" fillId="0" borderId="3" xfId="0" applyBorder="1" applyAlignment="1">
      <alignment horizontal="center" vertical="center"/>
    </xf>
    <xf numFmtId="177" fontId="0" fillId="0" borderId="41" xfId="0" applyNumberFormat="1" applyBorder="1" applyAlignment="1" applyProtection="1">
      <alignment horizontal="right" vertical="center"/>
      <protection locked="0"/>
    </xf>
    <xf numFmtId="177" fontId="0" fillId="0" borderId="42" xfId="0" applyNumberFormat="1" applyBorder="1" applyAlignment="1" applyProtection="1">
      <alignment horizontal="right" vertical="center"/>
      <protection locked="0"/>
    </xf>
    <xf numFmtId="177" fontId="0" fillId="0" borderId="170" xfId="0" applyNumberFormat="1" applyBorder="1" applyAlignment="1" applyProtection="1">
      <alignment horizontal="right" vertical="center"/>
      <protection locked="0"/>
    </xf>
    <xf numFmtId="177" fontId="0" fillId="0" borderId="93" xfId="0" applyNumberFormat="1" applyBorder="1" applyAlignment="1" applyProtection="1">
      <alignment horizontal="right" vertical="center"/>
      <protection locked="0"/>
    </xf>
    <xf numFmtId="177" fontId="0" fillId="0" borderId="76" xfId="0" applyNumberFormat="1" applyBorder="1" applyAlignment="1" applyProtection="1">
      <alignment horizontal="right" vertical="center"/>
      <protection locked="0"/>
    </xf>
    <xf numFmtId="177" fontId="0" fillId="0" borderId="5" xfId="0" applyNumberFormat="1" applyFill="1" applyBorder="1" applyAlignment="1" applyProtection="1">
      <alignment horizontal="right" vertical="center"/>
      <protection locked="0"/>
    </xf>
    <xf numFmtId="177" fontId="0" fillId="0" borderId="153" xfId="0" applyNumberFormat="1" applyFill="1" applyBorder="1" applyAlignment="1">
      <alignment vertical="center" shrinkToFit="1"/>
    </xf>
    <xf numFmtId="176" fontId="0" fillId="0" borderId="52" xfId="0" applyNumberFormat="1" applyFill="1" applyBorder="1" applyAlignment="1">
      <alignment horizontal="center" vertical="center" shrinkToFit="1"/>
    </xf>
    <xf numFmtId="177" fontId="0" fillId="0" borderId="137" xfId="0" applyNumberFormat="1" applyFill="1" applyBorder="1" applyAlignment="1" applyProtection="1">
      <alignment vertical="center" shrinkToFit="1"/>
      <protection locked="0"/>
    </xf>
    <xf numFmtId="176" fontId="0" fillId="0" borderId="37" xfId="0" applyNumberFormat="1" applyFill="1" applyBorder="1" applyAlignment="1" applyProtection="1">
      <alignment horizontal="center" vertical="center" shrinkToFit="1"/>
      <protection locked="0"/>
    </xf>
    <xf numFmtId="177" fontId="0" fillId="0" borderId="118" xfId="0" applyNumberFormat="1" applyFill="1" applyBorder="1" applyAlignment="1" applyProtection="1">
      <alignment vertical="center" shrinkToFit="1"/>
      <protection locked="0"/>
    </xf>
    <xf numFmtId="176" fontId="0" fillId="0" borderId="3" xfId="0" applyNumberFormat="1" applyFill="1" applyBorder="1" applyAlignment="1" applyProtection="1">
      <alignment horizontal="center" vertical="center" shrinkToFit="1"/>
      <protection locked="0"/>
    </xf>
    <xf numFmtId="177" fontId="0" fillId="0" borderId="143" xfId="0" applyNumberFormat="1" applyFill="1" applyBorder="1" applyAlignment="1" applyProtection="1">
      <alignment vertical="center" shrinkToFit="1"/>
      <protection locked="0"/>
    </xf>
    <xf numFmtId="176" fontId="0" fillId="0" borderId="148" xfId="0" applyNumberFormat="1" applyFill="1" applyBorder="1" applyAlignment="1" applyProtection="1">
      <alignment horizontal="center" vertical="center" shrinkToFit="1"/>
      <protection locked="0"/>
    </xf>
    <xf numFmtId="177" fontId="0" fillId="0" borderId="21" xfId="0" applyNumberFormat="1" applyFill="1" applyBorder="1" applyAlignment="1" applyProtection="1">
      <alignment horizontal="right" vertical="center"/>
      <protection locked="0"/>
    </xf>
    <xf numFmtId="177" fontId="0" fillId="0" borderId="22" xfId="0" applyNumberFormat="1" applyFill="1" applyBorder="1" applyAlignment="1" applyProtection="1">
      <alignment horizontal="right" vertical="center"/>
      <protection locked="0"/>
    </xf>
    <xf numFmtId="177" fontId="0" fillId="0" borderId="93" xfId="0" applyNumberFormat="1" applyBorder="1" applyAlignment="1" applyProtection="1">
      <alignment horizontal="right" vertical="center"/>
      <protection locked="0"/>
    </xf>
    <xf numFmtId="0" fontId="5" fillId="0" borderId="170" xfId="0" applyFont="1" applyBorder="1" applyAlignment="1">
      <alignment horizontal="right" vertical="center"/>
    </xf>
    <xf numFmtId="0" fontId="5" fillId="0" borderId="171" xfId="0" applyNumberFormat="1" applyFont="1" applyBorder="1" applyAlignment="1" applyProtection="1">
      <alignment horizontal="center" vertical="center"/>
      <protection locked="0"/>
    </xf>
    <xf numFmtId="180" fontId="5" fillId="0" borderId="85" xfId="0" applyNumberFormat="1" applyFont="1" applyBorder="1" applyAlignment="1">
      <alignment horizontal="left" vertical="center"/>
    </xf>
    <xf numFmtId="177" fontId="5" fillId="0" borderId="75" xfId="0" applyNumberFormat="1" applyFont="1" applyBorder="1" applyAlignment="1" applyProtection="1">
      <alignment horizontal="right" vertical="center"/>
      <protection locked="0"/>
    </xf>
    <xf numFmtId="181" fontId="5" fillId="0" borderId="75" xfId="0" applyNumberFormat="1" applyFont="1" applyBorder="1" applyProtection="1">
      <alignment vertical="center"/>
      <protection locked="0"/>
    </xf>
    <xf numFmtId="179" fontId="5" fillId="0" borderId="76" xfId="0" applyNumberFormat="1" applyFont="1" applyBorder="1" applyAlignment="1" applyProtection="1">
      <alignment horizontal="distributed" vertical="center" indent="1"/>
      <protection locked="0"/>
    </xf>
    <xf numFmtId="0" fontId="5" fillId="0" borderId="2" xfId="0" applyFont="1" applyFill="1" applyBorder="1" applyAlignment="1" applyProtection="1">
      <alignment horizontal="distributed" vertical="center" indent="1"/>
      <protection locked="0"/>
    </xf>
    <xf numFmtId="0" fontId="5" fillId="0" borderId="9" xfId="0" applyFont="1" applyFill="1" applyBorder="1" applyAlignment="1" applyProtection="1">
      <alignment horizontal="distributed" vertical="center" indent="1"/>
      <protection locked="0"/>
    </xf>
    <xf numFmtId="0" fontId="5" fillId="0" borderId="4" xfId="0" applyFont="1" applyFill="1" applyBorder="1" applyAlignment="1" applyProtection="1">
      <alignment horizontal="distributed" vertical="center" indent="1"/>
      <protection locked="0"/>
    </xf>
    <xf numFmtId="0" fontId="39" fillId="0" borderId="42" xfId="0" applyFont="1" applyBorder="1" applyAlignment="1">
      <alignment horizontal="right" vertical="center"/>
    </xf>
    <xf numFmtId="0" fontId="39" fillId="0" borderId="37" xfId="0" applyNumberFormat="1" applyFont="1" applyBorder="1" applyAlignment="1" applyProtection="1">
      <alignment horizontal="center" vertical="center"/>
      <protection locked="0"/>
    </xf>
    <xf numFmtId="180" fontId="39" fillId="0" borderId="3" xfId="0" applyNumberFormat="1" applyFont="1" applyBorder="1" applyAlignment="1">
      <alignment horizontal="left" vertical="center"/>
    </xf>
    <xf numFmtId="177" fontId="39" fillId="0" borderId="2" xfId="0" applyNumberFormat="1" applyFont="1" applyBorder="1" applyAlignment="1" applyProtection="1">
      <alignment horizontal="right" vertical="center"/>
      <protection locked="0"/>
    </xf>
    <xf numFmtId="181" fontId="39" fillId="0" borderId="2" xfId="0" applyNumberFormat="1" applyFont="1" applyBorder="1" applyProtection="1">
      <alignment vertical="center"/>
      <protection locked="0"/>
    </xf>
    <xf numFmtId="179" fontId="39" fillId="0" borderId="7" xfId="0" applyNumberFormat="1" applyFont="1" applyBorder="1" applyAlignment="1" applyProtection="1">
      <alignment horizontal="distributed" vertical="center" indent="1"/>
      <protection locked="0"/>
    </xf>
    <xf numFmtId="0" fontId="5" fillId="0" borderId="0" xfId="0" applyFont="1" applyBorder="1" applyAlignment="1">
      <alignment horizontal="right" vertical="center"/>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right" vertical="center"/>
      <protection locked="0"/>
    </xf>
    <xf numFmtId="0" fontId="5"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distributed" vertical="center" indent="1"/>
      <protection locked="0"/>
    </xf>
    <xf numFmtId="180" fontId="5" fillId="0" borderId="0" xfId="0" applyNumberFormat="1" applyFont="1" applyBorder="1" applyAlignment="1">
      <alignment horizontal="left" vertical="center"/>
    </xf>
    <xf numFmtId="0" fontId="5" fillId="0" borderId="0" xfId="0" applyFont="1" applyBorder="1" applyAlignment="1" applyProtection="1">
      <alignment horizontal="center" vertical="center" shrinkToFit="1"/>
      <protection locked="0"/>
    </xf>
    <xf numFmtId="177" fontId="5" fillId="0" borderId="0" xfId="0" applyNumberFormat="1" applyFont="1" applyBorder="1" applyAlignment="1" applyProtection="1">
      <alignment horizontal="right" vertical="center"/>
      <protection locked="0"/>
    </xf>
    <xf numFmtId="181" fontId="5" fillId="0" borderId="0" xfId="0" applyNumberFormat="1" applyFont="1" applyBorder="1" applyProtection="1">
      <alignment vertical="center"/>
      <protection locked="0"/>
    </xf>
    <xf numFmtId="179" fontId="5" fillId="0" borderId="0" xfId="0" applyNumberFormat="1" applyFont="1" applyBorder="1" applyAlignment="1" applyProtection="1">
      <alignment horizontal="distributed" vertical="center" indent="1"/>
      <protection locked="0"/>
    </xf>
    <xf numFmtId="0" fontId="5" fillId="0" borderId="41" xfId="0" applyFont="1" applyFill="1" applyBorder="1" applyAlignment="1">
      <alignment horizontal="right" vertical="center"/>
    </xf>
    <xf numFmtId="0" fontId="5" fillId="0" borderId="34" xfId="0" applyFont="1" applyFill="1" applyBorder="1" applyAlignment="1" applyProtection="1">
      <alignment horizontal="center" vertical="center"/>
      <protection locked="0"/>
    </xf>
    <xf numFmtId="0" fontId="5" fillId="0" borderId="34" xfId="0" applyFont="1" applyFill="1" applyBorder="1" applyAlignment="1" applyProtection="1">
      <alignment horizontal="right" vertical="center"/>
      <protection locked="0"/>
    </xf>
    <xf numFmtId="0" fontId="5" fillId="0" borderId="37" xfId="0" applyFont="1" applyFill="1" applyBorder="1" applyAlignment="1" applyProtection="1">
      <alignment horizontal="center" vertical="center"/>
      <protection locked="0"/>
    </xf>
    <xf numFmtId="0" fontId="5" fillId="0" borderId="37" xfId="0" applyFont="1" applyFill="1" applyBorder="1" applyAlignment="1" applyProtection="1">
      <alignment horizontal="right" vertical="center"/>
      <protection locked="0"/>
    </xf>
    <xf numFmtId="0" fontId="5" fillId="0" borderId="170" xfId="0" applyFont="1" applyFill="1" applyBorder="1" applyAlignment="1">
      <alignment horizontal="right" vertical="center"/>
    </xf>
    <xf numFmtId="0" fontId="5" fillId="0" borderId="171" xfId="0" applyFont="1" applyFill="1" applyBorder="1" applyAlignment="1" applyProtection="1">
      <alignment horizontal="center" vertical="center"/>
      <protection locked="0"/>
    </xf>
    <xf numFmtId="0" fontId="5" fillId="0" borderId="171" xfId="0" applyFont="1" applyFill="1" applyBorder="1" applyAlignment="1" applyProtection="1">
      <alignment horizontal="right" vertical="center"/>
      <protection locked="0"/>
    </xf>
    <xf numFmtId="0" fontId="5" fillId="0" borderId="45" xfId="0" applyFont="1" applyFill="1" applyBorder="1" applyAlignment="1">
      <alignment horizontal="right" vertical="center"/>
    </xf>
    <xf numFmtId="0" fontId="5" fillId="0" borderId="39" xfId="0" applyFont="1" applyFill="1" applyBorder="1" applyAlignment="1" applyProtection="1">
      <alignment horizontal="center" vertical="center"/>
      <protection locked="0"/>
    </xf>
    <xf numFmtId="0" fontId="5" fillId="0" borderId="39" xfId="0" applyFont="1" applyFill="1" applyBorder="1" applyAlignment="1" applyProtection="1">
      <alignment horizontal="right" vertical="center"/>
      <protection locked="0"/>
    </xf>
    <xf numFmtId="0" fontId="5" fillId="0" borderId="11" xfId="0" applyFont="1" applyFill="1" applyBorder="1" applyAlignment="1">
      <alignment horizontal="right" vertical="center"/>
    </xf>
    <xf numFmtId="0" fontId="5" fillId="0" borderId="3" xfId="0" applyFont="1" applyFill="1" applyBorder="1" applyAlignment="1">
      <alignment horizontal="right" vertical="center"/>
    </xf>
    <xf numFmtId="0" fontId="5" fillId="0" borderId="85"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 xfId="0" applyFont="1" applyFill="1" applyBorder="1" applyAlignment="1">
      <alignment horizontal="right"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right" vertical="center"/>
      <protection locked="0"/>
    </xf>
    <xf numFmtId="0" fontId="5" fillId="0" borderId="77" xfId="0" applyFont="1" applyFill="1" applyBorder="1" applyAlignment="1">
      <alignment horizontal="right" vertical="center"/>
    </xf>
    <xf numFmtId="0" fontId="5" fillId="0" borderId="37" xfId="0" applyFont="1" applyFill="1" applyBorder="1" applyAlignment="1">
      <alignment horizontal="right" vertical="center"/>
    </xf>
    <xf numFmtId="0" fontId="39" fillId="0" borderId="37" xfId="0" applyFont="1" applyFill="1" applyBorder="1" applyAlignment="1">
      <alignment horizontal="right" vertical="center"/>
    </xf>
    <xf numFmtId="0" fontId="39" fillId="0" borderId="37" xfId="0" applyFont="1" applyFill="1" applyBorder="1" applyAlignment="1" applyProtection="1">
      <alignment horizontal="center" vertical="center"/>
      <protection locked="0"/>
    </xf>
    <xf numFmtId="0" fontId="39" fillId="0" borderId="37" xfId="0" applyFont="1" applyFill="1" applyBorder="1" applyAlignment="1" applyProtection="1">
      <alignment horizontal="right" vertical="center"/>
      <protection locked="0"/>
    </xf>
    <xf numFmtId="0" fontId="39" fillId="0" borderId="3" xfId="0" applyFont="1" applyFill="1" applyBorder="1" applyAlignment="1">
      <alignment horizontal="right" vertical="center"/>
    </xf>
    <xf numFmtId="0" fontId="39" fillId="0" borderId="2" xfId="0" applyFont="1" applyFill="1" applyBorder="1" applyAlignment="1" applyProtection="1">
      <alignment horizontal="distributed" vertical="center" indent="1"/>
      <protection locked="0"/>
    </xf>
    <xf numFmtId="0" fontId="5" fillId="0" borderId="34" xfId="0" applyFont="1" applyFill="1" applyBorder="1" applyAlignment="1">
      <alignment horizontal="right" vertical="center"/>
    </xf>
    <xf numFmtId="177" fontId="40" fillId="0" borderId="2" xfId="0" applyNumberFormat="1" applyFont="1" applyBorder="1" applyProtection="1">
      <alignment vertical="center"/>
      <protection locked="0"/>
    </xf>
    <xf numFmtId="0" fontId="0" fillId="0" borderId="79" xfId="0" applyFill="1" applyBorder="1" applyAlignment="1">
      <alignment horizontal="center" vertical="center" justifyLastLine="1"/>
    </xf>
    <xf numFmtId="177" fontId="0" fillId="0" borderId="126" xfId="0" applyNumberFormat="1" applyFill="1" applyBorder="1" applyAlignment="1" applyProtection="1">
      <alignment horizontal="right" vertical="center"/>
      <protection locked="0"/>
    </xf>
    <xf numFmtId="176" fontId="0" fillId="0" borderId="11" xfId="0" applyNumberFormat="1" applyFill="1" applyBorder="1" applyAlignment="1" applyProtection="1">
      <alignment horizontal="center" vertical="center"/>
      <protection locked="0"/>
    </xf>
    <xf numFmtId="176" fontId="0" fillId="0" borderId="77" xfId="0" applyNumberFormat="1" applyFill="1" applyBorder="1" applyAlignment="1" applyProtection="1">
      <alignment horizontal="center" vertical="center"/>
      <protection locked="0"/>
    </xf>
    <xf numFmtId="177" fontId="0" fillId="0" borderId="118" xfId="0" applyNumberFormat="1" applyFill="1" applyBorder="1" applyAlignment="1" applyProtection="1">
      <alignment horizontal="right" vertical="center"/>
      <protection locked="0"/>
    </xf>
    <xf numFmtId="176" fontId="0" fillId="0" borderId="3" xfId="0" applyNumberFormat="1" applyFill="1" applyBorder="1" applyAlignment="1" applyProtection="1">
      <alignment horizontal="center" vertical="center"/>
      <protection locked="0"/>
    </xf>
    <xf numFmtId="177" fontId="0" fillId="0" borderId="129" xfId="0" applyNumberFormat="1" applyFill="1" applyBorder="1" applyAlignment="1" applyProtection="1">
      <alignment horizontal="right" vertical="center"/>
      <protection locked="0"/>
    </xf>
    <xf numFmtId="176" fontId="0" fillId="0" borderId="27" xfId="0" applyNumberFormat="1" applyFill="1" applyBorder="1" applyAlignment="1" applyProtection="1">
      <alignment horizontal="center" vertical="center"/>
      <protection locked="0"/>
    </xf>
    <xf numFmtId="177" fontId="0" fillId="0" borderId="9" xfId="0" applyNumberFormat="1" applyFill="1" applyBorder="1" applyAlignment="1" applyProtection="1">
      <alignment horizontal="right" vertical="center"/>
      <protection locked="0"/>
    </xf>
    <xf numFmtId="177" fontId="0" fillId="0" borderId="10" xfId="0" applyNumberFormat="1" applyFill="1" applyBorder="1" applyAlignment="1" applyProtection="1">
      <alignment horizontal="right" vertical="center"/>
      <protection locked="0"/>
    </xf>
    <xf numFmtId="177" fontId="6" fillId="0" borderId="42" xfId="0" applyNumberFormat="1" applyFont="1" applyBorder="1" applyAlignment="1" applyProtection="1">
      <alignment horizontal="right" vertical="center"/>
      <protection locked="0"/>
    </xf>
    <xf numFmtId="177" fontId="0" fillId="0" borderId="22" xfId="0" applyNumberFormat="1" applyFont="1" applyFill="1" applyBorder="1" applyAlignment="1">
      <alignment horizontal="right" vertical="center"/>
    </xf>
    <xf numFmtId="177" fontId="0" fillId="0" borderId="5" xfId="0" applyNumberFormat="1" applyFont="1" applyFill="1" applyBorder="1" applyAlignment="1">
      <alignment horizontal="right" vertical="center"/>
    </xf>
    <xf numFmtId="177" fontId="6" fillId="0" borderId="7" xfId="0" applyNumberFormat="1" applyFont="1" applyFill="1" applyBorder="1" applyAlignment="1">
      <alignment horizontal="right" vertical="center"/>
    </xf>
    <xf numFmtId="177" fontId="0" fillId="0" borderId="79" xfId="0" applyNumberFormat="1" applyFill="1" applyBorder="1" applyAlignment="1" applyProtection="1">
      <alignment horizontal="left" vertical="top" wrapText="1"/>
      <protection locked="0"/>
    </xf>
    <xf numFmtId="177" fontId="5" fillId="0" borderId="75" xfId="0" applyNumberFormat="1" applyFont="1" applyFill="1" applyBorder="1" applyAlignment="1" applyProtection="1">
      <alignment horizontal="right" vertical="center"/>
      <protection locked="0"/>
    </xf>
    <xf numFmtId="177" fontId="5" fillId="0" borderId="9" xfId="0" applyNumberFormat="1" applyFont="1" applyFill="1" applyBorder="1" applyAlignment="1" applyProtection="1">
      <alignment horizontal="right" vertical="center"/>
      <protection locked="0"/>
    </xf>
    <xf numFmtId="0" fontId="0" fillId="0" borderId="0" xfId="0" applyAlignment="1">
      <alignment vertical="center" wrapText="1"/>
    </xf>
    <xf numFmtId="0" fontId="5" fillId="0" borderId="4"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5" fillId="0" borderId="75" xfId="0" applyFont="1" applyBorder="1" applyAlignment="1" applyProtection="1">
      <alignment horizontal="distributed" vertical="center" shrinkToFit="1"/>
      <protection locked="0"/>
    </xf>
    <xf numFmtId="0" fontId="5" fillId="0" borderId="9" xfId="0" applyFont="1" applyBorder="1" applyAlignment="1" applyProtection="1">
      <alignment horizontal="distributed" vertical="center" shrinkToFit="1"/>
      <protection locked="0"/>
    </xf>
    <xf numFmtId="0" fontId="5" fillId="0" borderId="14" xfId="0" applyFont="1" applyBorder="1" applyAlignment="1" applyProtection="1">
      <alignment horizontal="distributed" vertical="center" shrinkToFit="1"/>
      <protection locked="0"/>
    </xf>
    <xf numFmtId="0" fontId="39" fillId="0" borderId="2" xfId="0" applyFont="1" applyBorder="1" applyAlignment="1" applyProtection="1">
      <alignment horizontal="distributed" vertical="center" shrinkToFit="1"/>
      <protection locked="0"/>
    </xf>
    <xf numFmtId="0" fontId="5" fillId="0" borderId="2" xfId="0" applyFont="1" applyFill="1" applyBorder="1" applyAlignment="1" applyProtection="1">
      <alignment horizontal="distributed" vertical="center" shrinkToFit="1"/>
      <protection locked="0"/>
    </xf>
    <xf numFmtId="0" fontId="5" fillId="0" borderId="4" xfId="0" applyFont="1" applyBorder="1" applyAlignment="1" applyProtection="1">
      <alignment horizontal="distributed" vertical="center" indent="1"/>
      <protection locked="0"/>
    </xf>
    <xf numFmtId="0" fontId="5" fillId="0" borderId="9" xfId="0" applyFont="1" applyBorder="1" applyAlignment="1" applyProtection="1">
      <alignment horizontal="distributed" vertical="center" indent="1"/>
      <protection locked="0"/>
    </xf>
    <xf numFmtId="176" fontId="0" fillId="0" borderId="33" xfId="0" applyNumberFormat="1" applyBorder="1" applyAlignment="1">
      <alignment horizontal="center" vertical="center" shrinkToFit="1"/>
    </xf>
    <xf numFmtId="177" fontId="0" fillId="0" borderId="131" xfId="0" applyNumberFormat="1" applyBorder="1" applyAlignment="1">
      <alignment vertical="center" shrinkToFit="1"/>
    </xf>
    <xf numFmtId="177" fontId="0" fillId="0" borderId="44" xfId="0" applyNumberFormat="1" applyFill="1" applyBorder="1" applyAlignment="1" applyProtection="1">
      <alignment horizontal="right" vertical="center"/>
    </xf>
    <xf numFmtId="176" fontId="0" fillId="0" borderId="140" xfId="0" applyNumberFormat="1" applyFill="1" applyBorder="1" applyAlignment="1" applyProtection="1">
      <alignment horizontal="center" vertical="center"/>
    </xf>
    <xf numFmtId="176" fontId="0" fillId="0" borderId="57" xfId="0" applyNumberFormat="1" applyBorder="1" applyAlignment="1">
      <alignment horizontal="center" vertical="center" shrinkToFit="1"/>
    </xf>
    <xf numFmtId="0" fontId="4" fillId="0" borderId="0" xfId="0" applyFont="1" applyAlignment="1">
      <alignment vertical="center" wrapText="1"/>
    </xf>
    <xf numFmtId="0" fontId="4" fillId="0" borderId="0" xfId="0" applyFont="1" applyAlignment="1">
      <alignment vertical="top" wrapText="1"/>
    </xf>
    <xf numFmtId="0" fontId="42" fillId="0" borderId="0" xfId="0" applyFont="1" applyAlignment="1">
      <alignment vertical="top" wrapText="1"/>
    </xf>
    <xf numFmtId="0" fontId="4" fillId="0" borderId="0" xfId="0" applyFont="1" applyAlignment="1">
      <alignment horizontal="center" vertical="center" wrapText="1"/>
    </xf>
    <xf numFmtId="0" fontId="42" fillId="0" borderId="0" xfId="0" applyFont="1" applyAlignment="1">
      <alignment vertical="center" wrapText="1"/>
    </xf>
    <xf numFmtId="0" fontId="42" fillId="0" borderId="0" xfId="0" applyFont="1" applyAlignment="1">
      <alignment horizontal="justify" vertical="center"/>
    </xf>
    <xf numFmtId="0" fontId="42" fillId="0" borderId="0" xfId="0" applyFont="1" applyAlignment="1">
      <alignment vertical="center" wrapText="1"/>
    </xf>
    <xf numFmtId="0" fontId="0" fillId="0" borderId="127" xfId="0" applyBorder="1" applyAlignment="1">
      <alignment horizontal="distributed" vertical="center" indent="1"/>
    </xf>
    <xf numFmtId="0" fontId="0" fillId="0" borderId="0" xfId="0" applyAlignment="1">
      <alignment vertical="center" wrapText="1"/>
    </xf>
    <xf numFmtId="177" fontId="0" fillId="0" borderId="120" xfId="0" applyNumberFormat="1" applyFill="1" applyBorder="1" applyAlignment="1" applyProtection="1">
      <alignment horizontal="right" vertical="center"/>
      <protection locked="0"/>
    </xf>
    <xf numFmtId="0" fontId="5" fillId="0" borderId="0" xfId="0" applyFont="1" applyAlignment="1">
      <alignment horizontal="center" vertical="center" wrapText="1"/>
    </xf>
    <xf numFmtId="0" fontId="5" fillId="0" borderId="0" xfId="0" applyFont="1" applyAlignment="1">
      <alignment vertical="center" wrapText="1"/>
    </xf>
    <xf numFmtId="0" fontId="42" fillId="0" borderId="0" xfId="0" applyFont="1" applyAlignment="1">
      <alignment horizontal="justify" vertical="center" wrapText="1"/>
    </xf>
    <xf numFmtId="0" fontId="42" fillId="0" borderId="0" xfId="0" applyFont="1" applyAlignment="1">
      <alignment vertical="center"/>
    </xf>
    <xf numFmtId="0" fontId="0" fillId="0" borderId="128" xfId="0" applyBorder="1" applyAlignment="1">
      <alignment horizontal="distributed" vertical="center" indent="1"/>
    </xf>
    <xf numFmtId="0" fontId="0" fillId="0" borderId="187" xfId="0" applyBorder="1" applyAlignment="1">
      <alignment horizontal="distributed" vertical="center" wrapText="1" indent="1"/>
    </xf>
    <xf numFmtId="177" fontId="0" fillId="0" borderId="95" xfId="0" applyNumberFormat="1" applyBorder="1" applyAlignment="1" applyProtection="1">
      <alignment horizontal="center" vertical="center"/>
      <protection locked="0"/>
    </xf>
    <xf numFmtId="178" fontId="0" fillId="2" borderId="93" xfId="0" applyNumberFormat="1" applyFill="1" applyBorder="1" applyAlignment="1" applyProtection="1">
      <alignment horizontal="center" vertical="center"/>
    </xf>
    <xf numFmtId="177" fontId="0" fillId="0" borderId="83" xfId="0" applyNumberFormat="1" applyBorder="1" applyAlignment="1" applyProtection="1">
      <alignment horizontal="center" vertical="center"/>
    </xf>
    <xf numFmtId="177" fontId="0" fillId="0" borderId="14"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xf>
    <xf numFmtId="187" fontId="0" fillId="2" borderId="27" xfId="0" applyNumberFormat="1" applyFill="1" applyBorder="1" applyAlignment="1" applyProtection="1">
      <alignment vertical="center"/>
    </xf>
    <xf numFmtId="177" fontId="0" fillId="2" borderId="87" xfId="0" applyNumberFormat="1" applyFill="1" applyBorder="1" applyProtection="1">
      <alignment vertical="center"/>
    </xf>
    <xf numFmtId="187" fontId="0" fillId="2" borderId="87" xfId="0" applyNumberFormat="1" applyFill="1" applyBorder="1" applyAlignment="1" applyProtection="1">
      <alignment vertical="center"/>
    </xf>
    <xf numFmtId="178" fontId="0" fillId="2" borderId="85" xfId="0" applyNumberFormat="1" applyFill="1" applyBorder="1" applyAlignment="1" applyProtection="1">
      <alignment horizontal="center" vertical="center"/>
    </xf>
    <xf numFmtId="178" fontId="0" fillId="2" borderId="77" xfId="0" applyNumberFormat="1" applyFill="1" applyBorder="1" applyAlignment="1" applyProtection="1">
      <alignment horizontal="center" vertical="center"/>
    </xf>
    <xf numFmtId="178" fontId="0" fillId="2" borderId="87" xfId="0" applyNumberFormat="1" applyFill="1" applyBorder="1" applyAlignment="1" applyProtection="1">
      <alignment horizontal="center" vertical="center"/>
    </xf>
    <xf numFmtId="177" fontId="0" fillId="2" borderId="74" xfId="0" applyNumberFormat="1" applyFill="1" applyBorder="1" applyProtection="1">
      <alignment vertical="center"/>
    </xf>
    <xf numFmtId="177" fontId="0" fillId="2" borderId="11" xfId="0" applyNumberFormat="1" applyFill="1" applyBorder="1" applyProtection="1">
      <alignment vertical="center"/>
    </xf>
    <xf numFmtId="177" fontId="0" fillId="2" borderId="3" xfId="0" applyNumberFormat="1" applyFill="1" applyBorder="1" applyProtection="1">
      <alignment vertical="center"/>
    </xf>
    <xf numFmtId="177" fontId="0" fillId="2" borderId="27" xfId="0" applyNumberFormat="1" applyFill="1" applyBorder="1" applyProtection="1">
      <alignment vertical="center"/>
    </xf>
    <xf numFmtId="177" fontId="0" fillId="2" borderId="23" xfId="0" applyNumberFormat="1" applyFill="1" applyBorder="1" applyProtection="1">
      <alignment vertical="center"/>
    </xf>
    <xf numFmtId="177" fontId="0" fillId="2" borderId="77" xfId="0" applyNumberFormat="1" applyFill="1" applyBorder="1" applyProtection="1">
      <alignment vertical="center"/>
    </xf>
    <xf numFmtId="177" fontId="0" fillId="2" borderId="97" xfId="0" applyNumberFormat="1" applyFill="1" applyBorder="1" applyProtection="1">
      <alignment vertical="center"/>
    </xf>
    <xf numFmtId="38" fontId="0" fillId="2" borderId="43" xfId="0" applyNumberFormat="1" applyFill="1" applyBorder="1" applyAlignment="1" applyProtection="1">
      <alignment horizontal="right" vertical="center"/>
    </xf>
    <xf numFmtId="38" fontId="0" fillId="2" borderId="93" xfId="0" applyNumberFormat="1" applyFill="1" applyBorder="1" applyProtection="1">
      <alignment vertical="center"/>
    </xf>
    <xf numFmtId="38" fontId="0" fillId="2" borderId="73" xfId="0" applyNumberFormat="1" applyFill="1" applyBorder="1" applyProtection="1">
      <alignment vertical="center"/>
    </xf>
    <xf numFmtId="38" fontId="0" fillId="2" borderId="41" xfId="0" applyNumberFormat="1" applyFill="1" applyBorder="1" applyProtection="1">
      <alignment vertical="center"/>
    </xf>
    <xf numFmtId="38" fontId="0" fillId="2" borderId="42" xfId="0" applyNumberFormat="1" applyFill="1" applyBorder="1" applyProtection="1">
      <alignment vertical="center"/>
    </xf>
    <xf numFmtId="38" fontId="0" fillId="2" borderId="43" xfId="0" applyNumberFormat="1" applyFill="1" applyBorder="1" applyProtection="1">
      <alignment vertical="center"/>
    </xf>
    <xf numFmtId="38" fontId="0" fillId="2" borderId="44" xfId="0" applyNumberFormat="1" applyFill="1" applyBorder="1" applyProtection="1">
      <alignment vertical="center"/>
    </xf>
    <xf numFmtId="38" fontId="0" fillId="2" borderId="96" xfId="0" applyNumberFormat="1" applyFill="1" applyBorder="1" applyProtection="1">
      <alignment vertical="center"/>
    </xf>
    <xf numFmtId="0" fontId="0" fillId="0" borderId="196" xfId="0" applyBorder="1" applyAlignment="1">
      <alignment horizontal="distributed" vertical="center" indent="1"/>
    </xf>
    <xf numFmtId="0" fontId="0" fillId="2" borderId="188" xfId="0" applyFill="1" applyBorder="1" applyAlignment="1">
      <alignment horizontal="distributed" vertical="center" wrapText="1" indent="1"/>
    </xf>
    <xf numFmtId="0" fontId="0" fillId="0" borderId="147" xfId="0" applyBorder="1" applyAlignment="1">
      <alignment horizontal="distributed" vertical="center" indent="1"/>
    </xf>
    <xf numFmtId="0" fontId="0" fillId="0" borderId="148" xfId="0" applyBorder="1" applyAlignment="1">
      <alignment horizontal="distributed" vertical="center" indent="1"/>
    </xf>
    <xf numFmtId="0" fontId="0" fillId="2" borderId="186" xfId="0" applyFill="1" applyBorder="1" applyAlignment="1">
      <alignment horizontal="distributed" vertical="center" wrapText="1" indent="1"/>
    </xf>
    <xf numFmtId="0" fontId="0" fillId="0" borderId="186" xfId="0" applyBorder="1" applyAlignment="1">
      <alignment horizontal="distributed" vertical="center" wrapText="1" indent="1"/>
    </xf>
    <xf numFmtId="0" fontId="0" fillId="0" borderId="175" xfId="0" applyBorder="1" applyAlignment="1">
      <alignment horizontal="distributed" vertical="center" wrapText="1" indent="1"/>
    </xf>
    <xf numFmtId="0" fontId="0" fillId="2" borderId="176" xfId="0" applyFill="1" applyBorder="1" applyAlignment="1">
      <alignment horizontal="distributed" vertical="center" wrapText="1" indent="1"/>
    </xf>
    <xf numFmtId="0" fontId="0" fillId="0" borderId="149" xfId="0" applyBorder="1" applyAlignment="1">
      <alignment horizontal="distributed" vertical="center" indent="1"/>
    </xf>
    <xf numFmtId="0" fontId="0" fillId="0" borderId="140" xfId="0" applyBorder="1" applyAlignment="1">
      <alignment horizontal="distributed" vertical="center" indent="4"/>
    </xf>
    <xf numFmtId="0" fontId="0" fillId="0" borderId="197" xfId="0" applyBorder="1" applyAlignment="1">
      <alignment horizontal="distributed" vertical="center" indent="1"/>
    </xf>
    <xf numFmtId="178" fontId="0" fillId="2" borderId="93" xfId="0" applyNumberFormat="1" applyFill="1" applyBorder="1" applyAlignment="1" applyProtection="1">
      <alignment horizontal="right" vertical="center"/>
    </xf>
    <xf numFmtId="177" fontId="0" fillId="0" borderId="198" xfId="0" applyNumberFormat="1" applyBorder="1" applyProtection="1">
      <alignment vertical="center"/>
    </xf>
    <xf numFmtId="177" fontId="0" fillId="0" borderId="199" xfId="0" applyNumberFormat="1" applyBorder="1" applyProtection="1">
      <alignment vertical="center"/>
    </xf>
    <xf numFmtId="0" fontId="42" fillId="0" borderId="0" xfId="0" applyFont="1" applyAlignment="1">
      <alignment vertical="center" wrapText="1"/>
    </xf>
    <xf numFmtId="0" fontId="0" fillId="0" borderId="0" xfId="0" applyAlignment="1">
      <alignment horizontal="center" vertical="center" wrapText="1"/>
    </xf>
    <xf numFmtId="177" fontId="0" fillId="0" borderId="7" xfId="0" applyNumberFormat="1" applyBorder="1" applyAlignment="1" applyProtection="1">
      <alignment horizontal="right" vertical="center"/>
      <protection locked="0"/>
    </xf>
    <xf numFmtId="177" fontId="0" fillId="0" borderId="5" xfId="0" applyNumberFormat="1" applyBorder="1" applyAlignment="1" applyProtection="1">
      <alignment horizontal="right" vertical="center"/>
      <protection locked="0"/>
    </xf>
    <xf numFmtId="177" fontId="0" fillId="0" borderId="44" xfId="0" applyNumberFormat="1" applyFont="1" applyBorder="1" applyAlignment="1">
      <alignment horizontal="right" vertical="center"/>
    </xf>
    <xf numFmtId="177" fontId="0" fillId="0" borderId="40" xfId="0" applyNumberFormat="1" applyBorder="1" applyAlignment="1" applyProtection="1">
      <alignment horizontal="left" vertical="top" wrapText="1"/>
      <protection locked="0"/>
    </xf>
    <xf numFmtId="177" fontId="0" fillId="0" borderId="134" xfId="0" applyNumberFormat="1" applyBorder="1" applyAlignment="1" applyProtection="1">
      <alignment vertical="center" shrinkToFit="1"/>
      <protection locked="0"/>
    </xf>
    <xf numFmtId="176" fontId="0" fillId="0" borderId="1" xfId="0" applyNumberFormat="1" applyBorder="1" applyAlignment="1" applyProtection="1">
      <alignment horizontal="center" vertical="center" shrinkToFit="1"/>
      <protection locked="0"/>
    </xf>
    <xf numFmtId="177" fontId="0" fillId="0" borderId="120" xfId="0" applyNumberFormat="1" applyBorder="1" applyAlignment="1" applyProtection="1">
      <alignment vertical="center" shrinkToFit="1"/>
      <protection locked="0"/>
    </xf>
    <xf numFmtId="176" fontId="0" fillId="0" borderId="77" xfId="0" applyNumberFormat="1" applyBorder="1" applyAlignment="1" applyProtection="1">
      <alignment horizontal="center" vertical="center" shrinkToFit="1"/>
      <protection locked="0"/>
    </xf>
    <xf numFmtId="177" fontId="0" fillId="0" borderId="204" xfId="0" applyNumberFormat="1" applyBorder="1" applyAlignment="1" applyProtection="1">
      <alignment vertical="center" shrinkToFit="1"/>
      <protection locked="0"/>
    </xf>
    <xf numFmtId="176" fontId="0" fillId="0" borderId="176" xfId="0" applyNumberFormat="1" applyBorder="1" applyAlignment="1" applyProtection="1">
      <alignment horizontal="center" vertical="center" shrinkToFit="1"/>
      <protection locked="0"/>
    </xf>
    <xf numFmtId="176" fontId="0" fillId="0" borderId="67" xfId="0" applyNumberFormat="1" applyBorder="1" applyAlignment="1" applyProtection="1">
      <alignment horizontal="center" vertical="center" shrinkToFit="1"/>
      <protection locked="0"/>
    </xf>
    <xf numFmtId="177" fontId="0" fillId="0" borderId="34" xfId="0" applyNumberFormat="1" applyBorder="1" applyAlignment="1" applyProtection="1">
      <alignment horizontal="right" vertical="center" shrinkToFit="1"/>
      <protection locked="0"/>
    </xf>
    <xf numFmtId="177" fontId="0" fillId="0" borderId="37" xfId="0" applyNumberFormat="1" applyBorder="1" applyAlignment="1" applyProtection="1">
      <alignment horizontal="right" vertical="center" shrinkToFit="1"/>
      <protection locked="0"/>
    </xf>
    <xf numFmtId="177" fontId="0" fillId="0" borderId="38" xfId="0" applyNumberFormat="1" applyBorder="1" applyAlignment="1" applyProtection="1">
      <alignment horizontal="right" vertical="center" shrinkToFit="1"/>
      <protection locked="0"/>
    </xf>
    <xf numFmtId="177" fontId="0" fillId="0" borderId="131" xfId="0" applyNumberFormat="1" applyBorder="1" applyAlignment="1">
      <alignment horizontal="right" vertical="center" shrinkToFit="1"/>
    </xf>
    <xf numFmtId="176" fontId="0" fillId="0" borderId="38" xfId="0" applyNumberFormat="1" applyBorder="1" applyAlignment="1" applyProtection="1">
      <alignment horizontal="center" vertical="center" shrinkToFit="1"/>
      <protection locked="0"/>
    </xf>
    <xf numFmtId="177" fontId="0" fillId="0" borderId="14" xfId="0" applyNumberFormat="1" applyBorder="1" applyAlignment="1" applyProtection="1">
      <alignment horizontal="right" vertical="center"/>
      <protection locked="0"/>
    </xf>
    <xf numFmtId="177" fontId="0" fillId="0" borderId="5"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0" fontId="0" fillId="0" borderId="124" xfId="0" applyFill="1" applyBorder="1" applyAlignment="1">
      <alignment horizontal="center" vertical="center" justifyLastLine="1"/>
    </xf>
    <xf numFmtId="177" fontId="0" fillId="0" borderId="15" xfId="0" applyNumberFormat="1" applyBorder="1" applyAlignment="1" applyProtection="1">
      <alignment horizontal="right" vertical="center"/>
      <protection locked="0"/>
    </xf>
    <xf numFmtId="177" fontId="0" fillId="0" borderId="14" xfId="0" applyNumberFormat="1" applyFill="1" applyBorder="1" applyProtection="1">
      <alignment vertical="center"/>
      <protection locked="0"/>
    </xf>
    <xf numFmtId="0" fontId="0" fillId="0" borderId="101" xfId="0" applyBorder="1" applyAlignment="1">
      <alignment horizontal="center" vertical="center"/>
    </xf>
    <xf numFmtId="177" fontId="0" fillId="0" borderId="200" xfId="0" applyNumberFormat="1" applyFill="1" applyBorder="1" applyAlignment="1">
      <alignment horizontal="right" vertical="center"/>
    </xf>
    <xf numFmtId="177" fontId="0" fillId="0" borderId="168" xfId="0" applyNumberFormat="1" applyFill="1" applyBorder="1" applyAlignment="1">
      <alignment horizontal="right" vertical="center"/>
    </xf>
    <xf numFmtId="181" fontId="0" fillId="0" borderId="169" xfId="0" applyNumberFormat="1" applyFill="1" applyBorder="1" applyAlignment="1">
      <alignment horizontal="right" vertical="center"/>
    </xf>
    <xf numFmtId="177" fontId="0" fillId="0" borderId="201" xfId="0" applyNumberFormat="1" applyFill="1" applyBorder="1" applyAlignment="1">
      <alignment horizontal="right" vertical="center"/>
    </xf>
    <xf numFmtId="177" fontId="0" fillId="0" borderId="202" xfId="0" applyNumberFormat="1" applyFill="1" applyBorder="1" applyAlignment="1">
      <alignment horizontal="right" vertical="center"/>
    </xf>
    <xf numFmtId="177" fontId="0" fillId="0" borderId="203" xfId="0" applyNumberFormat="1" applyFill="1" applyBorder="1" applyAlignment="1">
      <alignment horizontal="right" vertical="center"/>
    </xf>
    <xf numFmtId="177" fontId="0" fillId="0" borderId="166" xfId="0" applyNumberFormat="1" applyFill="1" applyBorder="1" applyAlignment="1">
      <alignment horizontal="right" vertical="center"/>
    </xf>
    <xf numFmtId="177" fontId="0" fillId="0" borderId="168" xfId="0" applyNumberFormat="1" applyFont="1" applyFill="1" applyBorder="1" applyAlignment="1">
      <alignment horizontal="right" vertical="center"/>
    </xf>
    <xf numFmtId="177" fontId="0" fillId="0" borderId="200" xfId="0" applyNumberFormat="1" applyFill="1" applyBorder="1" applyAlignment="1" applyProtection="1">
      <alignment horizontal="right" vertical="center"/>
    </xf>
    <xf numFmtId="177" fontId="0" fillId="0" borderId="202" xfId="0" applyNumberFormat="1" applyFill="1" applyBorder="1" applyAlignment="1" applyProtection="1">
      <alignment horizontal="right" vertical="center"/>
    </xf>
    <xf numFmtId="177" fontId="0" fillId="0" borderId="201" xfId="0" applyNumberFormat="1" applyFill="1" applyBorder="1" applyAlignment="1" applyProtection="1">
      <alignment horizontal="right" vertical="center"/>
    </xf>
    <xf numFmtId="177" fontId="0" fillId="0" borderId="168" xfId="0" applyNumberFormat="1" applyFill="1" applyBorder="1" applyAlignment="1" applyProtection="1">
      <alignment horizontal="right" vertical="center"/>
    </xf>
    <xf numFmtId="177" fontId="0" fillId="0" borderId="169" xfId="0" applyNumberFormat="1" applyFill="1" applyBorder="1" applyAlignment="1" applyProtection="1">
      <alignment horizontal="right" vertical="center"/>
    </xf>
    <xf numFmtId="0" fontId="0" fillId="0" borderId="70" xfId="0" applyBorder="1" applyAlignment="1">
      <alignment horizontal="center" vertical="center"/>
    </xf>
    <xf numFmtId="0" fontId="0" fillId="0" borderId="0" xfId="0">
      <alignment vertical="center"/>
    </xf>
    <xf numFmtId="0" fontId="15" fillId="0" borderId="21" xfId="0" applyFont="1" applyFill="1" applyBorder="1" applyAlignment="1">
      <alignment vertical="center" shrinkToFit="1"/>
    </xf>
    <xf numFmtId="0" fontId="16" fillId="0" borderId="4" xfId="0" applyFont="1" applyBorder="1" applyAlignment="1">
      <alignment vertical="center" shrinkToFit="1"/>
    </xf>
    <xf numFmtId="0" fontId="16" fillId="0" borderId="14" xfId="0" applyFont="1" applyBorder="1" applyAlignment="1">
      <alignment vertical="center" shrinkToFit="1"/>
    </xf>
    <xf numFmtId="0" fontId="26" fillId="0" borderId="169" xfId="0" applyFont="1" applyBorder="1" applyAlignment="1">
      <alignment horizontal="distributed" vertical="center" wrapText="1" indent="1"/>
    </xf>
    <xf numFmtId="0" fontId="26" fillId="0" borderId="166" xfId="0" applyFont="1" applyBorder="1" applyAlignment="1">
      <alignment horizontal="distributed" vertical="center" wrapText="1" indent="1"/>
    </xf>
    <xf numFmtId="0" fontId="26" fillId="0" borderId="165" xfId="0" applyFont="1" applyBorder="1" applyAlignment="1">
      <alignment horizontal="justify" vertical="center" wrapText="1"/>
    </xf>
    <xf numFmtId="0" fontId="26" fillId="0" borderId="166" xfId="0" applyFont="1" applyBorder="1" applyAlignment="1">
      <alignment horizontal="justify" vertical="center" wrapText="1"/>
    </xf>
    <xf numFmtId="0" fontId="27" fillId="0" borderId="165" xfId="0" applyFont="1" applyBorder="1" applyAlignment="1">
      <alignment horizontal="distributed" vertical="center" wrapText="1" indent="1"/>
    </xf>
    <xf numFmtId="0" fontId="27" fillId="0" borderId="166" xfId="0" applyFont="1" applyBorder="1" applyAlignment="1">
      <alignment horizontal="distributed" vertical="center" wrapText="1" indent="1"/>
    </xf>
    <xf numFmtId="0" fontId="27" fillId="0" borderId="165" xfId="0" applyFont="1" applyBorder="1" applyAlignment="1">
      <alignment horizontal="center" vertical="center" wrapText="1"/>
    </xf>
    <xf numFmtId="0" fontId="27" fillId="0" borderId="166" xfId="0" applyFont="1" applyBorder="1" applyAlignment="1">
      <alignment horizontal="center" vertical="center" wrapText="1"/>
    </xf>
    <xf numFmtId="0" fontId="26" fillId="0" borderId="37" xfId="0" applyFont="1" applyBorder="1" applyAlignment="1">
      <alignment horizontal="distributed" vertical="center" wrapText="1" indent="1"/>
    </xf>
    <xf numFmtId="0" fontId="27" fillId="0" borderId="165" xfId="0" applyFont="1" applyBorder="1" applyAlignment="1" applyProtection="1">
      <alignment horizontal="distributed" vertical="center" wrapText="1" indent="1"/>
      <protection locked="0"/>
    </xf>
    <xf numFmtId="0" fontId="27" fillId="0" borderId="166" xfId="0" applyFont="1" applyBorder="1" applyAlignment="1" applyProtection="1">
      <alignment horizontal="distributed" vertical="center" wrapText="1" indent="1"/>
      <protection locked="0"/>
    </xf>
    <xf numFmtId="0" fontId="42" fillId="0" borderId="0" xfId="0" applyFont="1" applyAlignment="1">
      <alignment horizontal="left" vertical="center" wrapText="1"/>
    </xf>
    <xf numFmtId="0" fontId="42" fillId="0" borderId="0" xfId="0" applyFont="1" applyAlignment="1">
      <alignment vertical="center" wrapText="1"/>
    </xf>
    <xf numFmtId="0" fontId="41" fillId="0" borderId="0" xfId="0" applyFont="1" applyAlignment="1">
      <alignment horizontal="left" vertical="center" wrapText="1"/>
    </xf>
    <xf numFmtId="0" fontId="3" fillId="0" borderId="0" xfId="0" applyFont="1" applyAlignment="1">
      <alignment vertical="center" wrapText="1"/>
    </xf>
    <xf numFmtId="0" fontId="2" fillId="0" borderId="0" xfId="0" applyFont="1" applyAlignment="1">
      <alignment horizontal="distributed" vertical="top" wrapText="1" indent="5"/>
    </xf>
    <xf numFmtId="0" fontId="4"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distributed" vertical="center" wrapText="1"/>
    </xf>
    <xf numFmtId="0" fontId="0" fillId="0" borderId="48" xfId="0" applyBorder="1" applyAlignment="1">
      <alignment horizontal="distributed" vertical="center" indent="3"/>
    </xf>
    <xf numFmtId="0" fontId="0" fillId="0" borderId="36" xfId="0" applyBorder="1" applyAlignment="1">
      <alignment horizontal="distributed" vertical="center" indent="3"/>
    </xf>
    <xf numFmtId="0" fontId="0" fillId="0" borderId="61" xfId="0" applyBorder="1" applyAlignment="1">
      <alignment horizontal="distributed" vertical="center" indent="3"/>
    </xf>
    <xf numFmtId="0" fontId="0" fillId="0" borderId="11" xfId="0" applyBorder="1" applyAlignment="1">
      <alignment horizontal="distributed" vertical="center" indent="1"/>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0" fillId="2" borderId="0" xfId="0" applyFill="1" applyAlignment="1">
      <alignment vertical="center" wrapText="1"/>
    </xf>
    <xf numFmtId="0" fontId="3" fillId="0" borderId="0" xfId="0" applyFont="1" applyFill="1">
      <alignment vertical="center"/>
    </xf>
    <xf numFmtId="0" fontId="0" fillId="0" borderId="28" xfId="0"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46" xfId="0" applyBorder="1" applyAlignment="1">
      <alignment horizontal="center" vertical="center"/>
    </xf>
    <xf numFmtId="0" fontId="0" fillId="0" borderId="54" xfId="0" applyBorder="1" applyAlignment="1">
      <alignment horizontal="center" vertical="center"/>
    </xf>
    <xf numFmtId="0" fontId="0" fillId="2" borderId="33" xfId="0" applyFill="1" applyBorder="1" applyAlignment="1">
      <alignment horizontal="distributed" vertical="center"/>
    </xf>
    <xf numFmtId="0" fontId="0" fillId="0" borderId="179" xfId="0" applyBorder="1" applyAlignment="1">
      <alignment horizontal="center" vertical="center"/>
    </xf>
    <xf numFmtId="0" fontId="0" fillId="0" borderId="92" xfId="0" applyBorder="1" applyAlignment="1">
      <alignment horizontal="center" vertical="center"/>
    </xf>
    <xf numFmtId="0" fontId="4" fillId="0" borderId="78" xfId="0" applyFont="1" applyBorder="1" applyAlignment="1">
      <alignment horizontal="center" vertical="center" wrapText="1"/>
    </xf>
    <xf numFmtId="0" fontId="0" fillId="0" borderId="92" xfId="0" applyBorder="1" applyAlignment="1">
      <alignment horizontal="center" vertical="center" wrapText="1"/>
    </xf>
    <xf numFmtId="0" fontId="0" fillId="0" borderId="180" xfId="0" applyBorder="1" applyAlignment="1">
      <alignment horizontal="center" vertical="center" wrapText="1"/>
    </xf>
    <xf numFmtId="0" fontId="5" fillId="0" borderId="78" xfId="0" applyFont="1" applyBorder="1" applyAlignment="1">
      <alignment horizontal="center" vertical="center" wrapText="1"/>
    </xf>
    <xf numFmtId="0" fontId="0" fillId="0" borderId="78" xfId="0" applyBorder="1" applyAlignment="1">
      <alignment horizontal="center" vertical="center" wrapText="1"/>
    </xf>
    <xf numFmtId="0" fontId="0" fillId="0" borderId="3" xfId="0" applyBorder="1" applyAlignment="1">
      <alignment horizontal="distributed" vertical="center" indent="1"/>
    </xf>
    <xf numFmtId="0" fontId="0" fillId="0" borderId="2" xfId="0" applyBorder="1" applyAlignment="1">
      <alignment horizontal="distributed" vertical="center" indent="1"/>
    </xf>
    <xf numFmtId="0" fontId="0" fillId="0" borderId="7" xfId="0" applyBorder="1" applyAlignment="1">
      <alignment horizontal="distributed" vertical="center" indent="1"/>
    </xf>
    <xf numFmtId="0" fontId="0" fillId="0" borderId="110" xfId="0" applyBorder="1" applyAlignment="1">
      <alignment horizontal="center" vertical="center" textRotation="255"/>
    </xf>
    <xf numFmtId="0" fontId="0" fillId="0" borderId="111" xfId="0" applyBorder="1" applyAlignment="1">
      <alignment horizontal="center" vertical="center" textRotation="255"/>
    </xf>
    <xf numFmtId="0" fontId="0" fillId="0" borderId="114" xfId="0" applyBorder="1" applyAlignment="1">
      <alignment horizontal="center" vertical="center" textRotation="255"/>
    </xf>
    <xf numFmtId="0" fontId="0" fillId="0" borderId="27" xfId="0" applyBorder="1" applyAlignment="1">
      <alignment horizontal="distributed" vertical="center" indent="1"/>
    </xf>
    <xf numFmtId="0" fontId="0" fillId="0" borderId="25" xfId="0" applyBorder="1" applyAlignment="1">
      <alignment horizontal="distributed" vertical="center" indent="1"/>
    </xf>
    <xf numFmtId="0" fontId="0" fillId="0" borderId="26" xfId="0" applyBorder="1" applyAlignment="1">
      <alignment horizontal="distributed" vertical="center" indent="1"/>
    </xf>
    <xf numFmtId="0" fontId="0" fillId="0" borderId="56" xfId="0" applyBorder="1" applyAlignment="1">
      <alignment horizontal="distributed" vertical="center" indent="3"/>
    </xf>
    <xf numFmtId="0" fontId="0" fillId="0" borderId="68" xfId="0" applyBorder="1" applyAlignment="1">
      <alignment horizontal="distributed" vertical="center" indent="3"/>
    </xf>
    <xf numFmtId="0" fontId="0" fillId="0" borderId="69" xfId="0" applyBorder="1" applyAlignment="1">
      <alignment horizontal="distributed" vertical="center" indent="3"/>
    </xf>
    <xf numFmtId="0" fontId="0" fillId="0" borderId="17" xfId="0" applyFont="1" applyBorder="1" applyAlignment="1">
      <alignment horizontal="left" vertical="center" wrapText="1"/>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13" xfId="0" applyBorder="1" applyAlignment="1">
      <alignment horizontal="distributed" vertical="center" justifyLastLine="1" shrinkToFit="1"/>
    </xf>
    <xf numFmtId="0" fontId="0" fillId="0" borderId="14" xfId="0" applyFont="1" applyBorder="1" applyAlignment="1">
      <alignment horizontal="distributed" vertical="center" justifyLastLine="1" shrinkToFit="1"/>
    </xf>
    <xf numFmtId="0" fontId="0" fillId="0" borderId="15" xfId="0" applyFont="1" applyBorder="1" applyAlignment="1">
      <alignment horizontal="distributed" vertical="center" justifyLastLine="1" shrinkToFit="1"/>
    </xf>
    <xf numFmtId="0" fontId="0" fillId="2" borderId="6" xfId="0" applyFill="1" applyBorder="1" applyAlignment="1">
      <alignment horizontal="distributed" vertical="center" justifyLastLine="1" shrinkToFit="1"/>
    </xf>
    <xf numFmtId="0" fontId="0" fillId="2" borderId="2" xfId="0" applyFont="1" applyFill="1" applyBorder="1" applyAlignment="1">
      <alignment horizontal="distributed" vertical="center" justifyLastLine="1" shrinkToFit="1"/>
    </xf>
    <xf numFmtId="0" fontId="0" fillId="2" borderId="7" xfId="0" applyFont="1" applyFill="1" applyBorder="1" applyAlignment="1">
      <alignment horizontal="distributed" vertical="center" justifyLastLine="1" shrinkToFit="1"/>
    </xf>
    <xf numFmtId="0" fontId="7" fillId="2" borderId="0" xfId="0" applyFont="1" applyFill="1" applyAlignment="1">
      <alignment horizontal="left" vertical="center"/>
    </xf>
    <xf numFmtId="0" fontId="4" fillId="0" borderId="6" xfId="0" applyFont="1" applyBorder="1" applyAlignment="1">
      <alignment horizontal="distributed" vertical="center" justifyLastLine="1" shrinkToFit="1"/>
    </xf>
    <xf numFmtId="0" fontId="5" fillId="0" borderId="2" xfId="0" applyFont="1" applyBorder="1" applyAlignment="1">
      <alignment horizontal="distributed" vertical="center" justifyLastLine="1" shrinkToFit="1"/>
    </xf>
    <xf numFmtId="0" fontId="5" fillId="0" borderId="7" xfId="0" applyFont="1" applyBorder="1" applyAlignment="1">
      <alignment horizontal="distributed" vertical="center" justifyLastLine="1" shrinkToFit="1"/>
    </xf>
    <xf numFmtId="0" fontId="0" fillId="0" borderId="6" xfId="0" applyBorder="1" applyAlignment="1">
      <alignment horizontal="distributed" vertical="center" justifyLastLine="1" shrinkToFit="1"/>
    </xf>
    <xf numFmtId="0" fontId="0" fillId="0" borderId="2" xfId="0" applyFont="1" applyBorder="1" applyAlignment="1">
      <alignment horizontal="distributed" vertical="center" justifyLastLine="1" shrinkToFit="1"/>
    </xf>
    <xf numFmtId="0" fontId="0" fillId="0" borderId="7" xfId="0" applyFont="1" applyBorder="1" applyAlignment="1">
      <alignment horizontal="distributed" vertical="center" justifyLastLine="1" shrinkToFit="1"/>
    </xf>
    <xf numFmtId="0" fontId="6" fillId="0" borderId="6" xfId="0" applyFont="1" applyBorder="1" applyAlignment="1">
      <alignment horizontal="center" vertical="center" justifyLastLine="1" shrinkToFit="1"/>
    </xf>
    <xf numFmtId="0" fontId="6" fillId="0" borderId="2" xfId="0" applyFont="1" applyBorder="1" applyAlignment="1">
      <alignment horizontal="center" vertical="center" justifyLastLine="1" shrinkToFit="1"/>
    </xf>
    <xf numFmtId="0" fontId="6" fillId="0" borderId="7" xfId="0" applyFont="1" applyBorder="1" applyAlignment="1">
      <alignment horizontal="center" vertical="center" justifyLastLine="1" shrinkToFit="1"/>
    </xf>
    <xf numFmtId="0" fontId="6" fillId="0" borderId="8" xfId="0" applyFont="1" applyBorder="1" applyAlignment="1">
      <alignment horizontal="distributed" vertical="center" justifyLastLine="1" shrinkToFit="1"/>
    </xf>
    <xf numFmtId="0" fontId="6" fillId="0" borderId="9" xfId="0" applyFont="1" applyBorder="1" applyAlignment="1">
      <alignment horizontal="distributed" vertical="center" justifyLastLine="1" shrinkToFit="1"/>
    </xf>
    <xf numFmtId="0" fontId="6" fillId="0" borderId="10" xfId="0" applyFont="1" applyBorder="1" applyAlignment="1">
      <alignment horizontal="distributed" vertical="center" justifyLastLine="1" shrinkToFit="1"/>
    </xf>
    <xf numFmtId="0" fontId="0" fillId="0" borderId="51" xfId="0" applyBorder="1" applyAlignment="1">
      <alignment horizontal="distributed" vertical="center" justifyLastLine="1" shrinkToFit="1"/>
    </xf>
    <xf numFmtId="0" fontId="0" fillId="0" borderId="37" xfId="0" applyFont="1" applyBorder="1" applyAlignment="1">
      <alignment horizontal="distributed" vertical="center" justifyLastLine="1" shrinkToFit="1"/>
    </xf>
    <xf numFmtId="0" fontId="0" fillId="0" borderId="62" xfId="0" applyFont="1" applyBorder="1" applyAlignment="1">
      <alignment horizontal="distributed" vertical="center" justifyLastLine="1" shrinkToFit="1"/>
    </xf>
    <xf numFmtId="0" fontId="4" fillId="0" borderId="6" xfId="0" applyFont="1" applyBorder="1" applyAlignment="1">
      <alignment horizontal="center" vertical="center" justifyLastLine="1" shrinkToFit="1"/>
    </xf>
    <xf numFmtId="0" fontId="5" fillId="0" borderId="2" xfId="0" applyFont="1" applyBorder="1" applyAlignment="1">
      <alignment horizontal="center" vertical="center" justifyLastLine="1" shrinkToFit="1"/>
    </xf>
    <xf numFmtId="0" fontId="5" fillId="0" borderId="7" xfId="0" applyFont="1" applyBorder="1" applyAlignment="1">
      <alignment horizontal="center" vertical="center" justifyLastLine="1" shrinkToFit="1"/>
    </xf>
    <xf numFmtId="0" fontId="0" fillId="0" borderId="36" xfId="0" applyBorder="1" applyAlignment="1">
      <alignment horizontal="center" vertical="center"/>
    </xf>
    <xf numFmtId="0" fontId="0" fillId="0" borderId="16" xfId="0" applyBorder="1" applyAlignment="1">
      <alignment horizontal="center" vertical="center"/>
    </xf>
    <xf numFmtId="0" fontId="4" fillId="0" borderId="40"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40" xfId="0" applyBorder="1" applyAlignment="1">
      <alignment horizontal="center" vertical="center" wrapText="1"/>
    </xf>
    <xf numFmtId="0" fontId="0" fillId="0" borderId="16" xfId="0" applyBorder="1" applyAlignment="1">
      <alignment horizontal="center" vertical="center" wrapText="1"/>
    </xf>
    <xf numFmtId="0" fontId="0" fillId="0" borderId="61" xfId="0" applyBorder="1" applyAlignment="1">
      <alignment horizontal="center" vertical="center" wrapText="1"/>
    </xf>
    <xf numFmtId="0" fontId="0" fillId="0" borderId="48" xfId="0" applyBorder="1" applyAlignment="1">
      <alignment horizontal="center" vertical="center"/>
    </xf>
    <xf numFmtId="0" fontId="0" fillId="0" borderId="53" xfId="0" applyBorder="1" applyAlignment="1">
      <alignment horizontal="center" vertical="center"/>
    </xf>
    <xf numFmtId="0" fontId="0" fillId="2" borderId="0" xfId="0" applyFill="1" applyBorder="1" applyAlignment="1">
      <alignment horizontal="distributed"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61" xfId="0" applyBorder="1" applyAlignment="1">
      <alignment horizontal="center" vertical="center"/>
    </xf>
    <xf numFmtId="0" fontId="0" fillId="0" borderId="53" xfId="0" applyBorder="1" applyAlignment="1">
      <alignment horizontal="center" vertical="center" wrapText="1"/>
    </xf>
    <xf numFmtId="0" fontId="0" fillId="0" borderId="13" xfId="0" applyBorder="1" applyAlignment="1">
      <alignment horizontal="distributed" vertical="center" indent="2" shrinkToFit="1"/>
    </xf>
    <xf numFmtId="0" fontId="0" fillId="0" borderId="14" xfId="0" applyFont="1" applyBorder="1" applyAlignment="1">
      <alignment horizontal="distributed" vertical="center" indent="2" shrinkToFit="1"/>
    </xf>
    <xf numFmtId="0" fontId="0" fillId="0" borderId="15" xfId="0" applyFont="1" applyBorder="1" applyAlignment="1">
      <alignment horizontal="distributed" vertical="center" indent="2" shrinkToFit="1"/>
    </xf>
    <xf numFmtId="0" fontId="0" fillId="0" borderId="6" xfId="0" applyBorder="1" applyAlignment="1">
      <alignment horizontal="distributed" vertical="center" indent="2" shrinkToFit="1"/>
    </xf>
    <xf numFmtId="0" fontId="0" fillId="0" borderId="2" xfId="0" applyFont="1" applyBorder="1" applyAlignment="1">
      <alignment horizontal="distributed" vertical="center" indent="2" shrinkToFit="1"/>
    </xf>
    <xf numFmtId="0" fontId="0" fillId="0" borderId="7" xfId="0" applyFont="1" applyBorder="1" applyAlignment="1">
      <alignment horizontal="distributed" vertical="center" indent="2" shrinkToFit="1"/>
    </xf>
    <xf numFmtId="0" fontId="0" fillId="0" borderId="33" xfId="0" applyBorder="1" applyAlignment="1">
      <alignment horizontal="distributed"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7" fillId="2" borderId="92" xfId="0" applyFont="1" applyFill="1" applyBorder="1" applyAlignment="1">
      <alignment horizontal="left" vertical="top"/>
    </xf>
    <xf numFmtId="0" fontId="0" fillId="0" borderId="24" xfId="0" applyBorder="1" applyAlignment="1">
      <alignment horizontal="distributed" vertical="center" indent="2" shrinkToFit="1"/>
    </xf>
    <xf numFmtId="0" fontId="0" fillId="0" borderId="25" xfId="0" applyFont="1" applyBorder="1" applyAlignment="1">
      <alignment horizontal="distributed" vertical="center" indent="2" shrinkToFit="1"/>
    </xf>
    <xf numFmtId="0" fontId="0" fillId="0" borderId="26" xfId="0" applyFont="1" applyBorder="1" applyAlignment="1">
      <alignment horizontal="distributed" vertical="center" indent="2" shrinkToFit="1"/>
    </xf>
    <xf numFmtId="0" fontId="6" fillId="0" borderId="24" xfId="0" applyFont="1" applyBorder="1" applyAlignment="1">
      <alignment horizontal="distributed" vertical="center" indent="2" shrinkToFit="1"/>
    </xf>
    <xf numFmtId="0" fontId="6" fillId="0" borderId="25" xfId="0" applyFont="1" applyBorder="1" applyAlignment="1">
      <alignment horizontal="distributed" vertical="center" indent="2" shrinkToFit="1"/>
    </xf>
    <xf numFmtId="0" fontId="6" fillId="0" borderId="26" xfId="0" applyFont="1" applyBorder="1" applyAlignment="1">
      <alignment horizontal="distributed" vertical="center" indent="2" shrinkToFit="1"/>
    </xf>
    <xf numFmtId="0" fontId="0" fillId="0" borderId="162" xfId="0" applyBorder="1" applyAlignment="1">
      <alignment vertical="distributed" textRotation="255" justifyLastLine="1"/>
    </xf>
    <xf numFmtId="0" fontId="0" fillId="0" borderId="163" xfId="0" applyBorder="1" applyAlignment="1">
      <alignment vertical="distributed" textRotation="255" justifyLastLine="1"/>
    </xf>
    <xf numFmtId="0" fontId="0" fillId="0" borderId="177" xfId="0" applyBorder="1" applyAlignment="1">
      <alignment vertical="distributed" textRotation="255" justifyLastLine="1"/>
    </xf>
    <xf numFmtId="0" fontId="0" fillId="0" borderId="178" xfId="0" applyBorder="1" applyAlignment="1">
      <alignment horizontal="distributed" vertical="center" indent="1"/>
    </xf>
    <xf numFmtId="0" fontId="0" fillId="0" borderId="74" xfId="0" applyBorder="1" applyAlignment="1">
      <alignment horizontal="distributed" vertical="center" indent="1"/>
    </xf>
    <xf numFmtId="0" fontId="0" fillId="0" borderId="130" xfId="0" applyBorder="1" applyAlignment="1">
      <alignment horizontal="distributed" vertical="center" indent="1"/>
    </xf>
    <xf numFmtId="0" fontId="0" fillId="0" borderId="23" xfId="0" applyBorder="1" applyAlignment="1">
      <alignment horizontal="distributed" vertical="center" indent="1"/>
    </xf>
    <xf numFmtId="0" fontId="0" fillId="0" borderId="160" xfId="0" applyBorder="1" applyAlignment="1">
      <alignment horizontal="distributed" vertical="center" indent="1"/>
    </xf>
    <xf numFmtId="0" fontId="0" fillId="0" borderId="91" xfId="0" applyBorder="1" applyAlignment="1">
      <alignment horizontal="distributed" vertical="center" indent="1"/>
    </xf>
    <xf numFmtId="0" fontId="0" fillId="0" borderId="127" xfId="0" applyBorder="1" applyAlignment="1">
      <alignment horizontal="distributed" vertical="center" indent="1"/>
    </xf>
    <xf numFmtId="0" fontId="0" fillId="0" borderId="161" xfId="0" applyBorder="1" applyAlignment="1">
      <alignment horizontal="distributed" vertical="center" indent="1"/>
    </xf>
    <xf numFmtId="0" fontId="0" fillId="0" borderId="87" xfId="0" applyBorder="1" applyAlignment="1">
      <alignment horizontal="distributed" vertical="center" indent="1"/>
    </xf>
    <xf numFmtId="0" fontId="3" fillId="2" borderId="0" xfId="0" applyFont="1" applyFill="1" applyBorder="1" applyAlignment="1">
      <alignment vertical="center"/>
    </xf>
    <xf numFmtId="0" fontId="0" fillId="0" borderId="80" xfId="0" applyBorder="1" applyAlignment="1">
      <alignment horizontal="left" vertical="center" wrapText="1"/>
    </xf>
    <xf numFmtId="0" fontId="0" fillId="0" borderId="159" xfId="0" applyBorder="1" applyAlignment="1">
      <alignment horizontal="left" vertical="center" wrapText="1"/>
    </xf>
    <xf numFmtId="0" fontId="0" fillId="0" borderId="81" xfId="0" applyBorder="1" applyAlignment="1">
      <alignment horizontal="left" vertical="center"/>
    </xf>
    <xf numFmtId="0" fontId="0" fillId="0" borderId="110" xfId="0" applyBorder="1" applyAlignment="1">
      <alignment horizontal="center" vertical="distributed" textRotation="255" justifyLastLine="1"/>
    </xf>
    <xf numFmtId="0" fontId="0" fillId="0" borderId="111" xfId="0" applyBorder="1" applyAlignment="1">
      <alignment horizontal="center" vertical="distributed" textRotation="255" justifyLastLine="1"/>
    </xf>
    <xf numFmtId="0" fontId="0" fillId="0" borderId="121" xfId="0" applyBorder="1" applyAlignment="1">
      <alignment horizontal="center" vertical="distributed" textRotation="255" justifyLastLine="1"/>
    </xf>
    <xf numFmtId="0" fontId="0" fillId="0" borderId="50" xfId="0" applyBorder="1" applyAlignment="1">
      <alignment horizontal="distributed" vertical="center" indent="1"/>
    </xf>
    <xf numFmtId="0" fontId="0" fillId="0" borderId="1" xfId="0" applyBorder="1" applyAlignment="1">
      <alignment horizontal="distributed" vertical="center" indent="1"/>
    </xf>
    <xf numFmtId="0" fontId="0" fillId="0" borderId="77" xfId="0" applyBorder="1" applyAlignment="1">
      <alignment horizontal="distributed" vertical="center" indent="1"/>
    </xf>
    <xf numFmtId="0" fontId="0" fillId="0" borderId="51" xfId="0" applyBorder="1" applyAlignment="1">
      <alignment horizontal="distributed" vertical="center" indent="1"/>
    </xf>
    <xf numFmtId="0" fontId="0" fillId="0" borderId="37" xfId="0" applyBorder="1" applyAlignment="1">
      <alignment horizontal="distributed" vertical="center" indent="1"/>
    </xf>
    <xf numFmtId="0" fontId="0" fillId="0" borderId="66"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2" borderId="84" xfId="0" applyFill="1" applyBorder="1" applyAlignment="1">
      <alignment horizontal="distributed" indent="1"/>
    </xf>
    <xf numFmtId="0" fontId="0" fillId="2" borderId="85" xfId="0" applyFill="1" applyBorder="1" applyAlignment="1">
      <alignment horizontal="distributed" indent="1"/>
    </xf>
    <xf numFmtId="177" fontId="0" fillId="0" borderId="42" xfId="0" applyNumberFormat="1" applyBorder="1" applyAlignment="1" applyProtection="1">
      <alignment horizontal="right" vertical="center"/>
      <protection locked="0"/>
    </xf>
    <xf numFmtId="177" fontId="0" fillId="0" borderId="42" xfId="0" applyNumberFormat="1" applyBorder="1" applyAlignment="1" applyProtection="1">
      <alignment horizontal="right" vertical="center"/>
    </xf>
    <xf numFmtId="177" fontId="0" fillId="0" borderId="45" xfId="0" applyNumberFormat="1" applyBorder="1" applyAlignment="1" applyProtection="1">
      <alignment horizontal="right" vertical="center"/>
    </xf>
    <xf numFmtId="0" fontId="0" fillId="2" borderId="46" xfId="0" applyFill="1" applyBorder="1" applyAlignment="1">
      <alignment horizontal="distributed" indent="1"/>
    </xf>
    <xf numFmtId="0" fontId="0" fillId="2" borderId="91" xfId="0" applyFill="1" applyBorder="1" applyAlignment="1">
      <alignment horizontal="distributed" indent="1"/>
    </xf>
    <xf numFmtId="0" fontId="0" fillId="0" borderId="49" xfId="0" applyBorder="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distributed" vertical="center" indent="1"/>
    </xf>
    <xf numFmtId="0" fontId="0" fillId="0" borderId="47" xfId="0" applyBorder="1" applyAlignment="1">
      <alignment horizontal="center" vertical="top"/>
    </xf>
    <xf numFmtId="0" fontId="0" fillId="0" borderId="23" xfId="0" applyBorder="1" applyAlignment="1">
      <alignment horizontal="center" vertical="top"/>
    </xf>
    <xf numFmtId="0" fontId="0" fillId="0" borderId="51" xfId="0" applyBorder="1" applyAlignment="1">
      <alignment horizontal="center" vertical="center" wrapText="1"/>
    </xf>
    <xf numFmtId="0" fontId="0" fillId="0" borderId="3" xfId="0" applyBorder="1" applyAlignment="1">
      <alignment horizontal="center" vertical="center"/>
    </xf>
    <xf numFmtId="177" fontId="0" fillId="0" borderId="168" xfId="0" applyNumberFormat="1" applyBorder="1" applyAlignment="1" applyProtection="1">
      <alignment horizontal="right" vertical="center"/>
    </xf>
    <xf numFmtId="177" fontId="0" fillId="0" borderId="202" xfId="0" applyNumberFormat="1" applyBorder="1" applyAlignment="1" applyProtection="1">
      <alignment horizontal="right" vertical="center"/>
    </xf>
    <xf numFmtId="177" fontId="0" fillId="0" borderId="2" xfId="0" applyNumberFormat="1" applyBorder="1" applyAlignment="1" applyProtection="1">
      <alignment horizontal="right" vertical="center"/>
    </xf>
    <xf numFmtId="177" fontId="0" fillId="0" borderId="9" xfId="0" applyNumberFormat="1" applyBorder="1" applyAlignment="1" applyProtection="1">
      <alignment horizontal="right" vertical="center"/>
    </xf>
    <xf numFmtId="177" fontId="0" fillId="0" borderId="89"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177" fontId="0" fillId="0" borderId="34" xfId="0" applyNumberFormat="1" applyBorder="1" applyAlignment="1" applyProtection="1">
      <alignment horizontal="right" vertical="center"/>
      <protection locked="0"/>
    </xf>
    <xf numFmtId="177" fontId="0" fillId="0" borderId="37" xfId="0" applyNumberFormat="1" applyBorder="1" applyAlignment="1" applyProtection="1">
      <alignment horizontal="right" vertical="center"/>
      <protection locked="0"/>
    </xf>
    <xf numFmtId="177" fontId="0" fillId="0" borderId="168" xfId="0" applyNumberFormat="1" applyFill="1" applyBorder="1" applyAlignment="1" applyProtection="1">
      <alignment horizontal="right" vertical="center"/>
    </xf>
    <xf numFmtId="177" fontId="0" fillId="0" borderId="5"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177" fontId="0" fillId="0" borderId="165" xfId="0" applyNumberFormat="1" applyFill="1" applyBorder="1" applyAlignment="1" applyProtection="1">
      <alignment horizontal="right" vertical="center"/>
      <protection locked="0"/>
    </xf>
    <xf numFmtId="177" fontId="0" fillId="0" borderId="200" xfId="0" applyNumberFormat="1" applyFill="1" applyBorder="1" applyAlignment="1" applyProtection="1">
      <alignment horizontal="right" vertical="center"/>
      <protection locked="0"/>
    </xf>
    <xf numFmtId="177" fontId="0" fillId="0" borderId="169" xfId="0" applyNumberFormat="1" applyFill="1" applyBorder="1" applyAlignment="1" applyProtection="1">
      <alignment horizontal="right" vertical="center"/>
      <protection locked="0"/>
    </xf>
    <xf numFmtId="177" fontId="0" fillId="0" borderId="75" xfId="0" applyNumberFormat="1" applyBorder="1" applyAlignment="1" applyProtection="1">
      <alignment horizontal="right" vertical="center"/>
      <protection locked="0"/>
    </xf>
    <xf numFmtId="0" fontId="0" fillId="0" borderId="86" xfId="0" applyBorder="1">
      <alignment vertical="center"/>
    </xf>
    <xf numFmtId="0" fontId="0" fillId="0" borderId="0" xfId="0">
      <alignment vertical="center"/>
    </xf>
    <xf numFmtId="181" fontId="0" fillId="0" borderId="76" xfId="0" applyNumberFormat="1" applyFill="1" applyBorder="1" applyAlignment="1" applyProtection="1">
      <alignment horizontal="right" vertical="center"/>
    </xf>
    <xf numFmtId="181" fontId="0" fillId="0" borderId="22" xfId="0" applyNumberFormat="1" applyFill="1" applyBorder="1" applyAlignment="1" applyProtection="1">
      <alignment horizontal="right" vertical="center"/>
    </xf>
    <xf numFmtId="181" fontId="0" fillId="0" borderId="169" xfId="0" applyNumberFormat="1" applyFill="1" applyBorder="1" applyAlignment="1" applyProtection="1">
      <alignment horizontal="right" vertical="center"/>
    </xf>
    <xf numFmtId="181" fontId="0" fillId="0" borderId="166" xfId="0" applyNumberFormat="1" applyFill="1" applyBorder="1" applyAlignment="1" applyProtection="1">
      <alignment horizontal="right" vertical="center"/>
    </xf>
    <xf numFmtId="181" fontId="0" fillId="0" borderId="75" xfId="0" applyNumberFormat="1" applyBorder="1" applyAlignment="1" applyProtection="1">
      <alignment horizontal="right" vertical="center"/>
    </xf>
    <xf numFmtId="181" fontId="0" fillId="0" borderId="21" xfId="0" applyNumberFormat="1" applyBorder="1" applyAlignment="1" applyProtection="1">
      <alignment horizontal="right" vertical="center"/>
    </xf>
    <xf numFmtId="181" fontId="0" fillId="0" borderId="170" xfId="0" applyNumberFormat="1" applyBorder="1" applyAlignment="1" applyProtection="1">
      <alignment horizontal="right" vertical="center"/>
    </xf>
    <xf numFmtId="181" fontId="0" fillId="0" borderId="44" xfId="0" applyNumberFormat="1" applyBorder="1" applyAlignment="1" applyProtection="1">
      <alignment horizontal="right" vertical="center"/>
    </xf>
    <xf numFmtId="177" fontId="0" fillId="0" borderId="41" xfId="0" applyNumberFormat="1" applyBorder="1" applyAlignment="1" applyProtection="1">
      <alignment horizontal="right" vertical="center"/>
      <protection locked="0"/>
    </xf>
    <xf numFmtId="0" fontId="3" fillId="2" borderId="33" xfId="0" applyFont="1" applyFill="1" applyBorder="1" applyAlignment="1">
      <alignment vertical="center"/>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6" fillId="2" borderId="33" xfId="0" applyFont="1" applyFill="1" applyBorder="1" applyAlignment="1">
      <alignment horizontal="right" vertical="center"/>
    </xf>
    <xf numFmtId="0" fontId="0" fillId="0" borderId="0" xfId="0" applyAlignment="1">
      <alignment vertical="center" wrapText="1"/>
    </xf>
    <xf numFmtId="0" fontId="43" fillId="0" borderId="33" xfId="0" applyFont="1" applyFill="1" applyBorder="1" applyAlignment="1">
      <alignment vertical="center" wrapText="1"/>
    </xf>
    <xf numFmtId="0" fontId="0" fillId="0" borderId="46" xfId="0" applyBorder="1" applyAlignment="1">
      <alignment horizontal="distributed" vertical="center" wrapText="1" indent="6"/>
    </xf>
    <xf numFmtId="0" fontId="0" fillId="0" borderId="92" xfId="0" applyBorder="1">
      <alignment vertical="center"/>
    </xf>
    <xf numFmtId="0" fontId="0" fillId="0" borderId="91" xfId="0" applyBorder="1">
      <alignment vertical="center"/>
    </xf>
    <xf numFmtId="0" fontId="0" fillId="0" borderId="50" xfId="0" applyBorder="1">
      <alignment vertical="center"/>
    </xf>
    <xf numFmtId="0" fontId="0" fillId="0" borderId="1" xfId="0" applyBorder="1">
      <alignment vertical="center"/>
    </xf>
    <xf numFmtId="0" fontId="0" fillId="0" borderId="77" xfId="0" applyBorder="1">
      <alignment vertical="center"/>
    </xf>
    <xf numFmtId="0" fontId="0" fillId="0" borderId="43" xfId="0" applyBorder="1" applyAlignment="1">
      <alignment horizontal="distributed" vertical="center" indent="3"/>
    </xf>
    <xf numFmtId="0" fontId="0" fillId="0" borderId="27" xfId="0" applyBorder="1" applyAlignment="1">
      <alignment horizontal="distributed" vertical="center" indent="3"/>
    </xf>
    <xf numFmtId="0" fontId="40" fillId="0" borderId="70" xfId="0" applyFont="1" applyBorder="1" applyAlignment="1">
      <alignment horizontal="center" vertical="center" textRotation="255"/>
    </xf>
    <xf numFmtId="0" fontId="46" fillId="0" borderId="71" xfId="0" applyFont="1" applyBorder="1" applyAlignment="1">
      <alignment horizontal="center" vertical="center" textRotation="255"/>
    </xf>
    <xf numFmtId="0" fontId="46" fillId="0" borderId="72" xfId="0" applyFont="1" applyBorder="1" applyAlignment="1">
      <alignment horizontal="center" vertical="center" textRotation="255"/>
    </xf>
    <xf numFmtId="0" fontId="0" fillId="0" borderId="47" xfId="0" applyBorder="1" applyAlignment="1">
      <alignment horizontal="distributed" vertical="center" indent="5"/>
    </xf>
    <xf numFmtId="0" fontId="0" fillId="0" borderId="33" xfId="0" applyBorder="1" applyAlignment="1">
      <alignment horizontal="distributed" vertical="center" indent="5"/>
    </xf>
    <xf numFmtId="0" fontId="0" fillId="0" borderId="23" xfId="0" applyBorder="1" applyAlignment="1">
      <alignment horizontal="distributed" vertical="center" indent="5"/>
    </xf>
    <xf numFmtId="177" fontId="0" fillId="0" borderId="99" xfId="0" applyNumberFormat="1" applyBorder="1" applyProtection="1">
      <alignment vertical="center"/>
      <protection locked="0"/>
    </xf>
    <xf numFmtId="177" fontId="0" fillId="0" borderId="100" xfId="0" applyNumberFormat="1" applyBorder="1" applyProtection="1">
      <alignment vertical="center"/>
      <protection locked="0"/>
    </xf>
    <xf numFmtId="177" fontId="0" fillId="0" borderId="42" xfId="0" applyNumberFormat="1" applyBorder="1" applyProtection="1">
      <alignment vertical="center"/>
      <protection locked="0"/>
    </xf>
    <xf numFmtId="177" fontId="0" fillId="0" borderId="3" xfId="0" applyNumberFormat="1" applyBorder="1" applyProtection="1">
      <alignment vertical="center"/>
      <protection locked="0"/>
    </xf>
    <xf numFmtId="177" fontId="0" fillId="0" borderId="75" xfId="0" applyNumberFormat="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0" fontId="7" fillId="0" borderId="0" xfId="0" applyFont="1" applyAlignment="1">
      <alignment vertical="top" wrapText="1"/>
    </xf>
    <xf numFmtId="0" fontId="7" fillId="0" borderId="0" xfId="0" applyFont="1" applyAlignment="1">
      <alignment vertical="top"/>
    </xf>
    <xf numFmtId="177" fontId="0" fillId="0" borderId="96" xfId="0" applyNumberFormat="1" applyBorder="1" applyProtection="1">
      <alignment vertical="center"/>
      <protection locked="0"/>
    </xf>
    <xf numFmtId="177" fontId="0" fillId="0" borderId="97" xfId="0" applyNumberFormat="1" applyBorder="1" applyProtection="1">
      <alignment vertical="center"/>
      <protection locked="0"/>
    </xf>
    <xf numFmtId="177" fontId="0" fillId="0" borderId="73" xfId="0" applyNumberFormat="1" applyBorder="1" applyProtection="1">
      <alignment vertical="center"/>
    </xf>
    <xf numFmtId="177" fontId="0" fillId="0" borderId="74" xfId="0" applyNumberFormat="1" applyBorder="1" applyProtection="1">
      <alignment vertical="center"/>
    </xf>
    <xf numFmtId="178" fontId="0" fillId="2" borderId="170" xfId="0" applyNumberFormat="1" applyFill="1" applyBorder="1" applyAlignment="1" applyProtection="1">
      <alignment horizontal="center" vertical="center"/>
    </xf>
    <xf numFmtId="178" fontId="0" fillId="2" borderId="93" xfId="0" applyNumberFormat="1" applyFill="1" applyBorder="1" applyAlignment="1" applyProtection="1">
      <alignment horizontal="center" vertical="center"/>
    </xf>
    <xf numFmtId="177" fontId="0" fillId="0" borderId="83" xfId="0" applyNumberFormat="1" applyBorder="1" applyAlignment="1" applyProtection="1">
      <alignment horizontal="center" vertical="center"/>
    </xf>
    <xf numFmtId="177" fontId="0" fillId="0" borderId="15" xfId="0" applyNumberFormat="1" applyBorder="1" applyAlignment="1" applyProtection="1">
      <alignment horizontal="center" vertical="center"/>
    </xf>
    <xf numFmtId="176" fontId="0" fillId="0" borderId="186" xfId="0" applyNumberFormat="1" applyFill="1" applyBorder="1" applyAlignment="1" applyProtection="1">
      <alignment horizontal="center" vertical="center"/>
      <protection locked="0"/>
    </xf>
    <xf numFmtId="176" fontId="0" fillId="0" borderId="176" xfId="0" applyNumberFormat="1" applyFill="1" applyBorder="1" applyAlignment="1" applyProtection="1">
      <alignment horizontal="center" vertical="center"/>
      <protection locked="0"/>
    </xf>
    <xf numFmtId="177" fontId="0" fillId="0" borderId="115" xfId="0" applyNumberFormat="1" applyFill="1" applyBorder="1" applyAlignment="1" applyProtection="1">
      <alignment horizontal="center" vertical="center"/>
      <protection locked="0"/>
    </xf>
    <xf numFmtId="177" fontId="0" fillId="0" borderId="120" xfId="0" applyNumberFormat="1" applyFill="1" applyBorder="1" applyAlignment="1" applyProtection="1">
      <alignment horizontal="center" vertical="center"/>
      <protection locked="0"/>
    </xf>
    <xf numFmtId="177" fontId="0" fillId="0" borderId="82" xfId="0" applyNumberFormat="1" applyBorder="1" applyAlignment="1" applyProtection="1">
      <alignment horizontal="center" vertical="center"/>
      <protection locked="0"/>
    </xf>
    <xf numFmtId="176" fontId="0" fillId="0" borderId="175" xfId="0" applyNumberFormat="1" applyFill="1" applyBorder="1" applyAlignment="1" applyProtection="1">
      <alignment horizontal="center" vertical="center"/>
      <protection locked="0"/>
    </xf>
    <xf numFmtId="177" fontId="0" fillId="0" borderId="76" xfId="0" applyNumberFormat="1" applyBorder="1" applyAlignment="1" applyProtection="1">
      <alignment horizontal="center" vertical="center"/>
    </xf>
    <xf numFmtId="177" fontId="0" fillId="0" borderId="119" xfId="0" applyNumberFormat="1" applyFill="1" applyBorder="1" applyAlignment="1" applyProtection="1">
      <alignment horizontal="center" vertical="center"/>
      <protection locked="0"/>
    </xf>
    <xf numFmtId="0" fontId="0" fillId="0" borderId="190" xfId="0" applyBorder="1" applyAlignment="1">
      <alignment horizontal="center" vertical="distributed" textRotation="255" indent="2"/>
    </xf>
    <xf numFmtId="0" fontId="0" fillId="0" borderId="191" xfId="0" applyBorder="1" applyAlignment="1">
      <alignment horizontal="center" vertical="distributed" textRotation="255" indent="2"/>
    </xf>
    <xf numFmtId="0" fontId="0" fillId="0" borderId="192" xfId="0" applyBorder="1" applyAlignment="1">
      <alignment horizontal="center" vertical="distributed" textRotation="255" indent="2"/>
    </xf>
    <xf numFmtId="0" fontId="0" fillId="0" borderId="193" xfId="0" applyBorder="1" applyAlignment="1">
      <alignment horizontal="center" vertical="distributed" textRotation="255" indent="3"/>
    </xf>
    <xf numFmtId="0" fontId="0" fillId="0" borderId="191" xfId="0" applyBorder="1" applyAlignment="1">
      <alignment horizontal="center" vertical="distributed" textRotation="255" indent="3"/>
    </xf>
    <xf numFmtId="0" fontId="0" fillId="0" borderId="145" xfId="0" applyBorder="1" applyAlignment="1">
      <alignment horizontal="center" vertical="distributed" textRotation="255" indent="3"/>
    </xf>
    <xf numFmtId="0" fontId="0" fillId="0" borderId="34" xfId="0" applyBorder="1" applyAlignment="1">
      <alignment horizontal="distributed" vertical="center" indent="1"/>
    </xf>
    <xf numFmtId="0" fontId="0" fillId="0" borderId="194" xfId="0" applyBorder="1" applyAlignment="1">
      <alignment vertical="center" textRotation="255" shrinkToFit="1"/>
    </xf>
    <xf numFmtId="0" fontId="0" fillId="0" borderId="192" xfId="0" applyBorder="1" applyAlignment="1">
      <alignment vertical="center" textRotation="255" shrinkToFit="1"/>
    </xf>
    <xf numFmtId="0" fontId="0" fillId="0" borderId="195" xfId="0" applyBorder="1" applyAlignment="1">
      <alignment horizontal="distributed" vertical="center" indent="5"/>
    </xf>
    <xf numFmtId="0" fontId="0" fillId="0" borderId="189" xfId="0" applyBorder="1" applyAlignment="1">
      <alignment horizontal="distributed" vertical="center" indent="5"/>
    </xf>
    <xf numFmtId="0" fontId="0" fillId="0" borderId="88" xfId="0" applyBorder="1" applyAlignment="1">
      <alignment horizontal="center" vertical="center" textRotation="255"/>
    </xf>
    <xf numFmtId="0" fontId="0" fillId="0" borderId="71" xfId="0" applyBorder="1" applyAlignment="1">
      <alignment horizontal="center" vertical="center" textRotation="255"/>
    </xf>
    <xf numFmtId="0" fontId="0" fillId="0" borderId="72" xfId="0" applyBorder="1" applyAlignment="1">
      <alignment horizontal="center" vertical="center" textRotation="255"/>
    </xf>
    <xf numFmtId="0" fontId="0" fillId="0" borderId="0" xfId="0" applyBorder="1" applyAlignment="1">
      <alignment horizontal="distributed" vertical="center" wrapText="1"/>
    </xf>
    <xf numFmtId="0" fontId="0" fillId="0" borderId="98" xfId="0" applyBorder="1" applyAlignment="1">
      <alignment horizontal="distributed" vertical="center" wrapText="1" indent="1"/>
    </xf>
    <xf numFmtId="0" fontId="0" fillId="0" borderId="91" xfId="0" applyBorder="1" applyAlignment="1">
      <alignment horizontal="distributed" vertical="center" wrapText="1" indent="1"/>
    </xf>
    <xf numFmtId="0" fontId="0" fillId="0" borderId="93" xfId="0" applyBorder="1" applyAlignment="1">
      <alignment horizontal="distributed" vertical="center" wrapText="1" indent="1"/>
    </xf>
    <xf numFmtId="0" fontId="0" fillId="0" borderId="77" xfId="0" applyBorder="1" applyAlignment="1">
      <alignment horizontal="distributed" vertical="center" wrapText="1" indent="1"/>
    </xf>
    <xf numFmtId="0" fontId="44" fillId="0" borderId="89" xfId="0" applyFont="1" applyBorder="1" applyAlignment="1">
      <alignment horizontal="center" vertical="center" wrapText="1"/>
    </xf>
    <xf numFmtId="0" fontId="45" fillId="0" borderId="14" xfId="0" applyFont="1" applyBorder="1" applyAlignment="1">
      <alignment horizontal="center" vertical="center" wrapText="1"/>
    </xf>
    <xf numFmtId="177" fontId="0" fillId="0" borderId="170" xfId="0" applyNumberFormat="1" applyBorder="1" applyAlignment="1" applyProtection="1">
      <alignment horizontal="center" vertical="center"/>
      <protection locked="0"/>
    </xf>
    <xf numFmtId="177" fontId="0" fillId="0" borderId="85" xfId="0" applyNumberFormat="1" applyBorder="1" applyAlignment="1" applyProtection="1">
      <alignment horizontal="center" vertical="center"/>
      <protection locked="0"/>
    </xf>
    <xf numFmtId="177" fontId="0" fillId="0" borderId="93" xfId="0" applyNumberFormat="1" applyBorder="1" applyAlignment="1" applyProtection="1">
      <alignment horizontal="center" vertical="center"/>
      <protection locked="0"/>
    </xf>
    <xf numFmtId="177" fontId="0" fillId="0" borderId="77" xfId="0" applyNumberFormat="1" applyBorder="1" applyAlignment="1" applyProtection="1">
      <alignment horizontal="center" vertical="center"/>
      <protection locked="0"/>
    </xf>
    <xf numFmtId="177" fontId="0" fillId="0" borderId="43" xfId="0" applyNumberFormat="1" applyBorder="1" applyProtection="1">
      <alignment vertical="center"/>
      <protection locked="0"/>
    </xf>
    <xf numFmtId="177" fontId="0" fillId="0" borderId="27" xfId="0" applyNumberFormat="1" applyBorder="1" applyProtection="1">
      <alignment vertical="center"/>
      <protection locked="0"/>
    </xf>
    <xf numFmtId="0" fontId="5" fillId="0" borderId="98" xfId="0" applyFont="1" applyBorder="1" applyAlignment="1">
      <alignment horizontal="center" vertical="center"/>
    </xf>
    <xf numFmtId="0" fontId="5" fillId="0" borderId="92" xfId="0" applyFont="1" applyBorder="1" applyAlignment="1">
      <alignment horizontal="center" vertical="center"/>
    </xf>
    <xf numFmtId="0" fontId="5" fillId="0" borderId="91" xfId="0" applyFont="1" applyBorder="1" applyAlignment="1">
      <alignment horizontal="center" vertical="center"/>
    </xf>
    <xf numFmtId="0" fontId="5" fillId="0" borderId="44" xfId="0" applyFont="1" applyBorder="1" applyAlignment="1">
      <alignment horizontal="center" vertical="center"/>
    </xf>
    <xf numFmtId="0" fontId="5" fillId="0" borderId="33" xfId="0" applyFont="1" applyBorder="1" applyAlignment="1">
      <alignment horizontal="center" vertical="center"/>
    </xf>
    <xf numFmtId="0" fontId="5" fillId="0" borderId="23" xfId="0" applyFont="1" applyBorder="1" applyAlignment="1">
      <alignment horizontal="center" vertical="center"/>
    </xf>
    <xf numFmtId="0" fontId="5" fillId="0" borderId="89" xfId="0" applyFont="1" applyBorder="1" applyAlignment="1">
      <alignment horizontal="distributed" vertical="center" indent="2"/>
    </xf>
    <xf numFmtId="0" fontId="5" fillId="0" borderId="21" xfId="0" applyFont="1" applyBorder="1" applyAlignment="1">
      <alignment horizontal="distributed" vertical="center" indent="2"/>
    </xf>
    <xf numFmtId="0" fontId="0" fillId="0" borderId="33" xfId="0" applyBorder="1" applyAlignment="1" applyProtection="1">
      <alignment horizontal="right" vertical="center" wrapText="1"/>
      <protection locked="0"/>
    </xf>
    <xf numFmtId="0" fontId="5" fillId="0" borderId="46" xfId="0" applyFont="1" applyBorder="1" applyAlignment="1">
      <alignment horizontal="center" vertical="distributed" textRotation="255" indent="2"/>
    </xf>
    <xf numFmtId="0" fontId="5" fillId="0" borderId="91" xfId="0" applyFont="1" applyBorder="1" applyAlignment="1">
      <alignment horizontal="center" vertical="distributed" textRotation="255" indent="2"/>
    </xf>
    <xf numFmtId="0" fontId="5" fillId="0" borderId="86" xfId="0" applyFont="1" applyBorder="1" applyAlignment="1">
      <alignment horizontal="center" vertical="distributed" textRotation="255" indent="2"/>
    </xf>
    <xf numFmtId="0" fontId="5" fillId="0" borderId="87" xfId="0" applyFont="1" applyBorder="1" applyAlignment="1">
      <alignment horizontal="center" vertical="distributed" textRotation="255" indent="2"/>
    </xf>
    <xf numFmtId="0" fontId="5" fillId="0" borderId="47" xfId="0" applyFont="1" applyBorder="1" applyAlignment="1">
      <alignment horizontal="center" vertical="distributed" textRotation="255" indent="2"/>
    </xf>
    <xf numFmtId="0" fontId="5" fillId="0" borderId="23" xfId="0" applyFont="1" applyBorder="1" applyAlignment="1">
      <alignment horizontal="center" vertical="distributed" textRotation="255" indent="2"/>
    </xf>
    <xf numFmtId="0" fontId="3" fillId="0" borderId="33" xfId="0" applyFont="1" applyFill="1" applyBorder="1" applyAlignment="1">
      <alignment vertical="center" wrapText="1"/>
    </xf>
    <xf numFmtId="0" fontId="5" fillId="0" borderId="89" xfId="0" applyFont="1" applyBorder="1" applyAlignment="1">
      <alignment horizontal="center" vertical="center"/>
    </xf>
    <xf numFmtId="0" fontId="5" fillId="0" borderId="21" xfId="0" applyFont="1" applyBorder="1" applyAlignment="1">
      <alignment horizontal="center" vertical="center"/>
    </xf>
    <xf numFmtId="0" fontId="5" fillId="0" borderId="90" xfId="0" applyFont="1" applyBorder="1" applyAlignment="1">
      <alignment horizontal="distributed" vertical="center" indent="1"/>
    </xf>
    <xf numFmtId="0" fontId="5" fillId="0" borderId="22" xfId="0" applyFont="1" applyBorder="1" applyAlignment="1">
      <alignment horizontal="distributed" vertical="center" indent="1"/>
    </xf>
    <xf numFmtId="0" fontId="5" fillId="0" borderId="89" xfId="0" applyFont="1" applyBorder="1" applyAlignment="1">
      <alignment horizontal="center" vertical="center" textRotation="255" shrinkToFit="1"/>
    </xf>
    <xf numFmtId="0" fontId="0" fillId="0" borderId="82" xfId="0" applyBorder="1">
      <alignment vertical="center"/>
    </xf>
    <xf numFmtId="0" fontId="0" fillId="0" borderId="21" xfId="0" applyBorder="1">
      <alignment vertical="center"/>
    </xf>
    <xf numFmtId="0" fontId="5" fillId="0" borderId="70" xfId="0" applyFont="1" applyBorder="1" applyAlignment="1">
      <alignment horizontal="center" vertical="distributed" textRotation="255" indent="10"/>
    </xf>
    <xf numFmtId="0" fontId="5" fillId="0" borderId="71" xfId="0" applyFont="1" applyBorder="1" applyAlignment="1">
      <alignment horizontal="center" vertical="distributed" textRotation="255" indent="10"/>
    </xf>
    <xf numFmtId="0" fontId="5" fillId="0" borderId="20" xfId="0" applyFont="1" applyBorder="1" applyAlignment="1">
      <alignment horizontal="center" vertical="distributed" textRotation="255" indent="10"/>
    </xf>
    <xf numFmtId="0" fontId="5" fillId="0" borderId="82"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5" fillId="0" borderId="89" xfId="0" applyFont="1" applyBorder="1" applyAlignment="1">
      <alignment horizontal="center" vertical="center" textRotation="255"/>
    </xf>
    <xf numFmtId="0" fontId="5" fillId="0" borderId="82" xfId="0" applyFont="1" applyBorder="1" applyAlignment="1">
      <alignment horizontal="center" vertical="center" textRotation="255"/>
    </xf>
    <xf numFmtId="0" fontId="5" fillId="0" borderId="21" xfId="0" applyFont="1" applyBorder="1" applyAlignment="1">
      <alignment horizontal="center" vertical="center" textRotation="255"/>
    </xf>
    <xf numFmtId="0" fontId="4" fillId="0" borderId="46" xfId="0" applyFont="1" applyBorder="1" applyAlignment="1">
      <alignment horizontal="center" vertical="center"/>
    </xf>
    <xf numFmtId="0" fontId="5" fillId="0" borderId="47" xfId="0" applyFont="1" applyBorder="1" applyAlignment="1">
      <alignment horizontal="center" vertical="center"/>
    </xf>
    <xf numFmtId="0" fontId="5" fillId="0" borderId="89" xfId="0" applyFont="1" applyBorder="1" applyAlignment="1">
      <alignment horizontal="center" vertical="distributed" textRotation="255" indent="6"/>
    </xf>
    <xf numFmtId="0" fontId="5" fillId="0" borderId="82" xfId="0" applyFont="1" applyBorder="1">
      <alignment vertical="center"/>
    </xf>
    <xf numFmtId="0" fontId="5" fillId="0" borderId="21" xfId="0" applyFont="1" applyBorder="1">
      <alignment vertical="center"/>
    </xf>
    <xf numFmtId="0" fontId="5" fillId="0" borderId="89" xfId="0" applyFont="1" applyBorder="1" applyAlignment="1">
      <alignment horizontal="center" vertical="distributed" textRotation="255" indent="1"/>
    </xf>
    <xf numFmtId="0" fontId="5" fillId="0" borderId="82" xfId="0" applyFont="1" applyBorder="1" applyAlignment="1">
      <alignment horizontal="center" vertical="distributed" textRotation="255" indent="1"/>
    </xf>
    <xf numFmtId="0" fontId="5" fillId="0" borderId="21" xfId="0" applyFont="1" applyBorder="1" applyAlignment="1">
      <alignment horizontal="center" vertical="distributed" textRotation="255" indent="1"/>
    </xf>
    <xf numFmtId="0" fontId="0" fillId="0" borderId="33" xfId="0" applyBorder="1" applyAlignment="1" applyProtection="1">
      <alignment horizontal="right" vertical="center" wrapText="1"/>
    </xf>
    <xf numFmtId="0" fontId="0" fillId="0" borderId="33" xfId="0" applyBorder="1" applyAlignment="1">
      <alignment horizontal="distributed" vertical="center" wrapText="1"/>
    </xf>
    <xf numFmtId="0" fontId="0" fillId="0" borderId="6" xfId="0" applyBorder="1" applyAlignment="1">
      <alignment horizontal="left" vertical="center" indent="1"/>
    </xf>
    <xf numFmtId="0" fontId="0" fillId="0" borderId="2" xfId="0" applyBorder="1" applyAlignment="1">
      <alignment horizontal="left" vertical="center" indent="1"/>
    </xf>
    <xf numFmtId="0" fontId="0" fillId="0" borderId="2" xfId="0" applyBorder="1" applyAlignment="1" applyProtection="1">
      <alignment horizontal="right" vertical="center" indent="1"/>
      <protection locked="0"/>
    </xf>
    <xf numFmtId="0" fontId="0" fillId="0" borderId="7" xfId="0" applyBorder="1" applyAlignment="1">
      <alignment horizontal="left" vertical="center" inden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8" xfId="0" applyBorder="1" applyAlignment="1">
      <alignment horizontal="distributed" vertical="center" indent="1"/>
    </xf>
    <xf numFmtId="0" fontId="0" fillId="0" borderId="36" xfId="0" applyBorder="1" applyAlignment="1">
      <alignment horizontal="distributed" vertical="center" indent="1"/>
    </xf>
    <xf numFmtId="0" fontId="0" fillId="0" borderId="16" xfId="0" applyBorder="1" applyAlignment="1">
      <alignment horizontal="distributed" vertical="center" indent="1"/>
    </xf>
    <xf numFmtId="0" fontId="0" fillId="0" borderId="101" xfId="0" applyBorder="1" applyAlignment="1">
      <alignment horizontal="center" vertical="center"/>
    </xf>
    <xf numFmtId="0" fontId="0" fillId="0" borderId="78" xfId="0" applyBorder="1" applyAlignment="1">
      <alignment horizontal="center" vertical="center"/>
    </xf>
    <xf numFmtId="0" fontId="0" fillId="0" borderId="78" xfId="0" applyFill="1" applyBorder="1" applyAlignment="1">
      <alignment horizontal="center" vertical="center"/>
    </xf>
    <xf numFmtId="0" fontId="0" fillId="0" borderId="79" xfId="0" applyFill="1" applyBorder="1" applyAlignment="1">
      <alignment horizontal="center" vertical="center"/>
    </xf>
    <xf numFmtId="0" fontId="3" fillId="0" borderId="33" xfId="0" applyFont="1" applyBorder="1" applyAlignment="1">
      <alignment vertical="center" wrapText="1"/>
    </xf>
    <xf numFmtId="0" fontId="0" fillId="0" borderId="42" xfId="0" applyBorder="1" applyAlignment="1">
      <alignment horizontal="distributed" vertical="center" indent="1"/>
    </xf>
    <xf numFmtId="0" fontId="4" fillId="0" borderId="2" xfId="0" applyFont="1" applyBorder="1" applyAlignment="1">
      <alignment horizontal="left" vertical="center" indent="1"/>
    </xf>
    <xf numFmtId="0" fontId="5" fillId="0" borderId="2" xfId="0" applyFont="1" applyBorder="1" applyAlignment="1">
      <alignment horizontal="left" vertical="center" indent="1"/>
    </xf>
    <xf numFmtId="0" fontId="5" fillId="0" borderId="7" xfId="0" applyFont="1" applyBorder="1" applyAlignment="1">
      <alignment horizontal="left" vertical="center" indent="1"/>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4" xfId="0"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13" xfId="0" applyBorder="1" applyAlignment="1">
      <alignment vertical="distributed" textRotation="255" indent="2"/>
    </xf>
    <xf numFmtId="0" fontId="0" fillId="0" borderId="111" xfId="0" applyBorder="1" applyAlignment="1">
      <alignment vertical="distributed" textRotation="255" indent="2"/>
    </xf>
    <xf numFmtId="0" fontId="0" fillId="0" borderId="114" xfId="0" applyBorder="1" applyAlignment="1">
      <alignment vertical="distributed" textRotation="255" indent="2"/>
    </xf>
    <xf numFmtId="0" fontId="0" fillId="0" borderId="43" xfId="0" applyBorder="1" applyAlignment="1">
      <alignment horizontal="distributed" vertical="center" indent="1"/>
    </xf>
    <xf numFmtId="0" fontId="0" fillId="0" borderId="20" xfId="0" applyBorder="1" applyAlignment="1">
      <alignment horizontal="left" vertical="center" indent="1"/>
    </xf>
    <xf numFmtId="0" fontId="0" fillId="0" borderId="21" xfId="0" applyBorder="1" applyAlignment="1">
      <alignment horizontal="left" vertical="center" indent="1"/>
    </xf>
    <xf numFmtId="0" fontId="0" fillId="0" borderId="21" xfId="0" applyBorder="1" applyAlignment="1" applyProtection="1">
      <alignment horizontal="right" vertical="center" indent="1"/>
      <protection locked="0"/>
    </xf>
    <xf numFmtId="0" fontId="0" fillId="0" borderId="22" xfId="0" applyBorder="1" applyAlignment="1">
      <alignment horizontal="left" vertical="center" indent="1"/>
    </xf>
    <xf numFmtId="0" fontId="0" fillId="0" borderId="31" xfId="0" applyBorder="1" applyAlignment="1">
      <alignment horizontal="left" vertical="center"/>
    </xf>
    <xf numFmtId="0" fontId="0" fillId="0" borderId="32" xfId="0" applyBorder="1" applyAlignment="1">
      <alignment horizontal="left"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pplyProtection="1">
      <alignment horizontal="center" vertical="center"/>
    </xf>
    <xf numFmtId="0" fontId="0" fillId="0" borderId="105" xfId="0" applyBorder="1" applyAlignment="1" applyProtection="1">
      <alignment horizontal="center" vertical="center"/>
    </xf>
    <xf numFmtId="0" fontId="0" fillId="0" borderId="110" xfId="0" applyBorder="1" applyAlignment="1">
      <alignment horizontal="center" vertical="distributed" textRotation="255" indent="2"/>
    </xf>
    <xf numFmtId="0" fontId="0" fillId="0" borderId="111" xfId="0" applyBorder="1" applyAlignment="1">
      <alignment horizontal="center" vertical="distributed" textRotation="255" indent="2"/>
    </xf>
    <xf numFmtId="0" fontId="0" fillId="0" borderId="112" xfId="0" applyBorder="1" applyAlignment="1">
      <alignment horizontal="center" vertical="distributed" textRotation="255" indent="2"/>
    </xf>
    <xf numFmtId="0" fontId="0" fillId="0" borderId="14" xfId="0" applyBorder="1" applyAlignment="1">
      <alignment horizontal="distributed" vertical="center" indent="1"/>
    </xf>
    <xf numFmtId="0" fontId="0" fillId="0" borderId="93" xfId="0" applyBorder="1" applyAlignment="1">
      <alignment horizontal="distributed" vertical="center" indent="1"/>
    </xf>
    <xf numFmtId="0" fontId="0" fillId="0" borderId="71" xfId="0" applyBorder="1" applyAlignment="1">
      <alignment horizontal="center" vertical="center"/>
    </xf>
    <xf numFmtId="0" fontId="0" fillId="0" borderId="42" xfId="0" applyBorder="1">
      <alignment vertical="center"/>
    </xf>
    <xf numFmtId="0" fontId="0" fillId="0" borderId="3" xfId="0" applyBorder="1">
      <alignment vertical="center"/>
    </xf>
    <xf numFmtId="0" fontId="0" fillId="0" borderId="45" xfId="0" applyBorder="1">
      <alignment vertical="center"/>
    </xf>
    <xf numFmtId="0" fontId="0" fillId="0" borderId="12" xfId="0" applyBorder="1">
      <alignment vertical="center"/>
    </xf>
    <xf numFmtId="0" fontId="0" fillId="0" borderId="87" xfId="0" applyBorder="1">
      <alignment vertical="center"/>
    </xf>
    <xf numFmtId="0" fontId="0" fillId="0" borderId="23" xfId="0" applyBorder="1">
      <alignment vertical="center"/>
    </xf>
    <xf numFmtId="0" fontId="0" fillId="0" borderId="39" xfId="0" applyBorder="1">
      <alignment vertical="center"/>
    </xf>
    <xf numFmtId="0" fontId="0" fillId="0" borderId="42" xfId="0" applyBorder="1" applyAlignment="1">
      <alignment vertical="center"/>
    </xf>
    <xf numFmtId="0" fontId="0" fillId="0" borderId="3" xfId="0" applyBorder="1" applyAlignment="1">
      <alignment vertical="center"/>
    </xf>
    <xf numFmtId="0" fontId="0" fillId="0" borderId="93" xfId="0" applyBorder="1">
      <alignment vertical="center"/>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3" fillId="0" borderId="0" xfId="0" applyFont="1" applyFill="1" applyBorder="1" applyAlignment="1">
      <alignment vertical="center" wrapText="1"/>
    </xf>
    <xf numFmtId="0" fontId="0" fillId="0" borderId="44" xfId="0" applyBorder="1">
      <alignment vertical="center"/>
    </xf>
    <xf numFmtId="0" fontId="0" fillId="0" borderId="41" xfId="0" applyBorder="1">
      <alignment vertical="center"/>
    </xf>
    <xf numFmtId="0" fontId="0" fillId="0" borderId="11" xfId="0" applyBorder="1">
      <alignment vertical="center"/>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182" xfId="0" applyBorder="1" applyAlignment="1">
      <alignment horizontal="distributed" vertical="center" indent="3"/>
    </xf>
    <xf numFmtId="0" fontId="0" fillId="0" borderId="183" xfId="0" applyBorder="1" applyAlignment="1">
      <alignment horizontal="distributed" vertical="center" indent="3"/>
    </xf>
    <xf numFmtId="0" fontId="0" fillId="0" borderId="20" xfId="0" applyBorder="1" applyAlignment="1">
      <alignment horizontal="center" vertical="center" wrapText="1"/>
    </xf>
    <xf numFmtId="0" fontId="0" fillId="0" borderId="42" xfId="0" applyBorder="1" applyAlignment="1">
      <alignment vertical="center" shrinkToFit="1"/>
    </xf>
    <xf numFmtId="0" fontId="0" fillId="0" borderId="3" xfId="0" applyBorder="1" applyAlignment="1">
      <alignment vertical="center" shrinkToFit="1"/>
    </xf>
    <xf numFmtId="0" fontId="3" fillId="2" borderId="0" xfId="0" applyFont="1" applyFill="1" applyAlignment="1">
      <alignment vertical="center"/>
    </xf>
    <xf numFmtId="0" fontId="28" fillId="2" borderId="0" xfId="0" applyFont="1" applyFill="1">
      <alignment vertical="center"/>
    </xf>
    <xf numFmtId="0" fontId="0" fillId="2" borderId="1" xfId="0" applyFill="1" applyBorder="1">
      <alignment vertical="center"/>
    </xf>
    <xf numFmtId="0" fontId="0" fillId="2" borderId="0" xfId="0" applyFill="1" applyBorder="1">
      <alignment vertical="center"/>
    </xf>
    <xf numFmtId="0" fontId="29" fillId="2" borderId="0" xfId="0" applyFont="1" applyFill="1" applyAlignment="1">
      <alignment horizontal="distributed" vertical="center"/>
    </xf>
    <xf numFmtId="0" fontId="29" fillId="2" borderId="0" xfId="0" applyFont="1" applyFill="1" applyAlignment="1">
      <alignment horizontal="distributed" vertical="center"/>
    </xf>
    <xf numFmtId="0" fontId="28" fillId="2" borderId="0" xfId="0" applyFont="1" applyFill="1" applyBorder="1">
      <alignment vertical="center"/>
    </xf>
    <xf numFmtId="0" fontId="29" fillId="2" borderId="170" xfId="0" applyFont="1" applyFill="1" applyBorder="1" applyAlignment="1">
      <alignment horizontal="distributed" vertical="center" indent="1"/>
    </xf>
    <xf numFmtId="0" fontId="29" fillId="2" borderId="171" xfId="0" applyFont="1" applyFill="1" applyBorder="1" applyAlignment="1">
      <alignment horizontal="distributed" vertical="center" indent="1"/>
    </xf>
    <xf numFmtId="0" fontId="29" fillId="2" borderId="85" xfId="0" applyFont="1" applyFill="1" applyBorder="1" applyAlignment="1">
      <alignment horizontal="distributed" vertical="center" indent="1"/>
    </xf>
    <xf numFmtId="0" fontId="0" fillId="2" borderId="77" xfId="0" applyFill="1" applyBorder="1">
      <alignment vertical="center"/>
    </xf>
    <xf numFmtId="0" fontId="0" fillId="2" borderId="171" xfId="0" applyFill="1" applyBorder="1">
      <alignment vertical="center"/>
    </xf>
    <xf numFmtId="0" fontId="30" fillId="2" borderId="170" xfId="0" applyFont="1" applyFill="1" applyBorder="1" applyAlignment="1">
      <alignment horizontal="center" vertical="distributed" textRotation="255" indent="2"/>
    </xf>
    <xf numFmtId="0" fontId="30" fillId="2" borderId="85" xfId="0" applyFont="1" applyFill="1" applyBorder="1" applyAlignment="1">
      <alignment horizontal="center" vertical="distributed" textRotation="255" indent="2"/>
    </xf>
    <xf numFmtId="0" fontId="0" fillId="2" borderId="170" xfId="0" applyFill="1" applyBorder="1">
      <alignment vertical="center"/>
    </xf>
    <xf numFmtId="0" fontId="29" fillId="2" borderId="93" xfId="0" applyFont="1" applyFill="1" applyBorder="1" applyAlignment="1">
      <alignment horizontal="distributed" vertical="center" indent="1"/>
    </xf>
    <xf numFmtId="0" fontId="29" fillId="2" borderId="1" xfId="0" applyFont="1" applyFill="1" applyBorder="1" applyAlignment="1">
      <alignment horizontal="distributed" vertical="center" indent="1"/>
    </xf>
    <xf numFmtId="0" fontId="29" fillId="2" borderId="77" xfId="0" applyFont="1" applyFill="1" applyBorder="1" applyAlignment="1">
      <alignment horizontal="distributed" vertical="center" indent="1"/>
    </xf>
    <xf numFmtId="0" fontId="30" fillId="2" borderId="172" xfId="0" applyFont="1" applyFill="1" applyBorder="1" applyAlignment="1">
      <alignment horizontal="center" vertical="distributed" textRotation="255" indent="2"/>
    </xf>
    <xf numFmtId="0" fontId="30" fillId="2" borderId="87" xfId="0" applyFont="1" applyFill="1" applyBorder="1" applyAlignment="1">
      <alignment horizontal="center" vertical="distributed" textRotation="255" indent="2"/>
    </xf>
    <xf numFmtId="0" fontId="28" fillId="2" borderId="172" xfId="0" applyFont="1" applyFill="1" applyBorder="1">
      <alignment vertical="center"/>
    </xf>
    <xf numFmtId="0" fontId="29" fillId="2" borderId="0" xfId="0" applyFont="1" applyFill="1">
      <alignment vertical="center"/>
    </xf>
    <xf numFmtId="0" fontId="0" fillId="2" borderId="172" xfId="0" applyFill="1" applyBorder="1">
      <alignment vertical="center"/>
    </xf>
    <xf numFmtId="0" fontId="28" fillId="2" borderId="1" xfId="0" applyFont="1" applyFill="1" applyBorder="1">
      <alignment vertical="center"/>
    </xf>
    <xf numFmtId="0" fontId="0" fillId="2" borderId="93" xfId="0" applyFill="1" applyBorder="1">
      <alignment vertical="center"/>
    </xf>
    <xf numFmtId="0" fontId="28" fillId="2" borderId="171" xfId="0" applyFont="1" applyFill="1" applyBorder="1">
      <alignment vertical="center"/>
    </xf>
    <xf numFmtId="0" fontId="30" fillId="2" borderId="93" xfId="0" applyFont="1" applyFill="1" applyBorder="1" applyAlignment="1">
      <alignment horizontal="center" vertical="distributed" textRotation="255" indent="2"/>
    </xf>
    <xf numFmtId="0" fontId="30" fillId="2" borderId="77" xfId="0" applyFont="1" applyFill="1" applyBorder="1" applyAlignment="1">
      <alignment horizontal="center" vertical="distributed" textRotation="255" indent="2"/>
    </xf>
    <xf numFmtId="0" fontId="3" fillId="2" borderId="172" xfId="0" applyFont="1" applyFill="1" applyBorder="1" applyAlignment="1">
      <alignment vertical="center"/>
    </xf>
    <xf numFmtId="0" fontId="29" fillId="2" borderId="0" xfId="0" applyFont="1" applyFill="1" applyAlignment="1">
      <alignment vertical="center"/>
    </xf>
    <xf numFmtId="0" fontId="29" fillId="2" borderId="172" xfId="0" applyFont="1" applyFill="1" applyBorder="1" applyAlignment="1">
      <alignment horizontal="distributed" vertical="center" indent="1"/>
    </xf>
    <xf numFmtId="0" fontId="29" fillId="2" borderId="0" xfId="0" applyFont="1" applyFill="1" applyBorder="1" applyAlignment="1">
      <alignment horizontal="distributed" vertical="center" indent="1"/>
    </xf>
    <xf numFmtId="0" fontId="29" fillId="2" borderId="87" xfId="0" applyFont="1" applyFill="1" applyBorder="1" applyAlignment="1">
      <alignment horizontal="distributed" vertical="center" indent="1"/>
    </xf>
    <xf numFmtId="0" fontId="28" fillId="2" borderId="93" xfId="0" applyFont="1" applyFill="1" applyBorder="1">
      <alignment vertical="center"/>
    </xf>
    <xf numFmtId="0" fontId="28" fillId="2" borderId="170" xfId="0" applyFont="1" applyFill="1" applyBorder="1">
      <alignment vertical="center"/>
    </xf>
    <xf numFmtId="0" fontId="0" fillId="2" borderId="0" xfId="0" applyFill="1" applyAlignment="1">
      <alignment vertical="center"/>
    </xf>
    <xf numFmtId="0" fontId="28" fillId="0" borderId="0" xfId="0" applyFont="1" applyFill="1">
      <alignment vertical="center"/>
    </xf>
    <xf numFmtId="0" fontId="0" fillId="0" borderId="0" xfId="0" applyFill="1">
      <alignment vertical="center"/>
    </xf>
    <xf numFmtId="0" fontId="26" fillId="2" borderId="92" xfId="0" applyFont="1" applyFill="1" applyBorder="1" applyAlignment="1">
      <alignment horizontal="distributed" wrapText="1" indent="1"/>
    </xf>
    <xf numFmtId="0" fontId="26" fillId="0" borderId="33" xfId="0" applyFont="1" applyBorder="1" applyAlignment="1">
      <alignment horizontal="center" vertical="top"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0</xdr:col>
      <xdr:colOff>397556</xdr:colOff>
      <xdr:row>1</xdr:row>
      <xdr:rowOff>33133</xdr:rowOff>
    </xdr:from>
    <xdr:to>
      <xdr:col>6</xdr:col>
      <xdr:colOff>621195</xdr:colOff>
      <xdr:row>41</xdr:row>
      <xdr:rowOff>13677</xdr:rowOff>
    </xdr:to>
    <xdr:grpSp>
      <xdr:nvGrpSpPr>
        <xdr:cNvPr id="4" name="グループ化 3"/>
        <xdr:cNvGrpSpPr>
          <a:grpSpLocks noChangeAspect="1"/>
        </xdr:cNvGrpSpPr>
      </xdr:nvGrpSpPr>
      <xdr:grpSpPr>
        <a:xfrm>
          <a:off x="397556" y="289894"/>
          <a:ext cx="6286509" cy="8064370"/>
          <a:chOff x="6467956" y="374053"/>
          <a:chExt cx="5864562" cy="7523093"/>
        </a:xfrm>
      </xdr:grpSpPr>
      <xdr:grpSp>
        <xdr:nvGrpSpPr>
          <xdr:cNvPr id="5" name="グループ化 204"/>
          <xdr:cNvGrpSpPr/>
        </xdr:nvGrpSpPr>
        <xdr:grpSpPr>
          <a:xfrm>
            <a:off x="6467956" y="374053"/>
            <a:ext cx="5864562" cy="7523093"/>
            <a:chOff x="6363400" y="458730"/>
            <a:chExt cx="5851310" cy="7477125"/>
          </a:xfrm>
        </xdr:grpSpPr>
        <xdr:grpSp>
          <xdr:nvGrpSpPr>
            <xdr:cNvPr id="7" name="グループ化 186"/>
            <xdr:cNvGrpSpPr/>
          </xdr:nvGrpSpPr>
          <xdr:grpSpPr>
            <a:xfrm>
              <a:off x="6363400" y="458730"/>
              <a:ext cx="5754756" cy="7477125"/>
              <a:chOff x="11654331" y="488547"/>
              <a:chExt cx="5768008" cy="7523093"/>
            </a:xfrm>
          </xdr:grpSpPr>
          <xdr:grpSp>
            <xdr:nvGrpSpPr>
              <xdr:cNvPr id="25" name="グループ化 184"/>
              <xdr:cNvGrpSpPr/>
            </xdr:nvGrpSpPr>
            <xdr:grpSpPr>
              <a:xfrm>
                <a:off x="11654331" y="488547"/>
                <a:ext cx="5768008" cy="7523093"/>
                <a:chOff x="6655777" y="375138"/>
                <a:chExt cx="5779476" cy="7463204"/>
              </a:xfrm>
            </xdr:grpSpPr>
            <xdr:grpSp>
              <xdr:nvGrpSpPr>
                <xdr:cNvPr id="30" name="グループ化 177"/>
                <xdr:cNvGrpSpPr/>
              </xdr:nvGrpSpPr>
              <xdr:grpSpPr>
                <a:xfrm>
                  <a:off x="6655777" y="375138"/>
                  <a:ext cx="5779476" cy="7463204"/>
                  <a:chOff x="6905625" y="342900"/>
                  <a:chExt cx="5753099" cy="7477125"/>
                </a:xfrm>
              </xdr:grpSpPr>
              <xdr:pic>
                <xdr:nvPicPr>
                  <xdr:cNvPr id="36"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5" y="342900"/>
                    <a:ext cx="5753099" cy="7477125"/>
                  </a:xfrm>
                  <a:prstGeom prst="rect">
                    <a:avLst/>
                  </a:prstGeom>
                  <a:solidFill>
                    <a:srgbClr val="FF0000"/>
                  </a:solidFill>
                </xdr:spPr>
              </xdr:pic>
              <xdr:sp macro="" textlink="">
                <xdr:nvSpPr>
                  <xdr:cNvPr id="37" name="フリーフォーム 36"/>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8" name="フリーフォーム 37"/>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9" name="フリーフォーム 38"/>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0" name="フリーフォーム 39"/>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1"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2"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3"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31" name="円/楕円 30"/>
                <xdr:cNvSpPr>
                  <a:spLocks noChangeAspect="1"/>
                </xdr:cNvSpPr>
              </xdr:nvSpPr>
              <xdr:spPr>
                <a:xfrm>
                  <a:off x="8731832" y="1431156"/>
                  <a:ext cx="108254" cy="103421"/>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8391" y="1648690"/>
                  <a:ext cx="108254" cy="100389"/>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3480" y="2482191"/>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6426" y="2948082"/>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4767" y="2895531"/>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4352" y="5357104"/>
                <a:ext cx="112539" cy="106377"/>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27" name="グループ化 185"/>
              <xdr:cNvGrpSpPr>
                <a:grpSpLocks noChangeAspect="1"/>
              </xdr:cNvGrpSpPr>
            </xdr:nvGrpSpPr>
            <xdr:grpSpPr>
              <a:xfrm>
                <a:off x="14055601" y="2587583"/>
                <a:ext cx="2896588" cy="3076473"/>
                <a:chOff x="9234488" y="2431806"/>
                <a:chExt cx="2902560" cy="3056059"/>
              </a:xfrm>
            </xdr:grpSpPr>
            <xdr:sp macro="" textlink="">
              <xdr:nvSpPr>
                <xdr:cNvPr id="28"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9"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8"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xdr:spPr>
        </xdr:sp>
        <xdr:sp macro="" textlink="">
          <xdr:nvSpPr>
            <xdr:cNvPr id="9"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3"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xdr:spPr>
        </xdr:sp>
        <xdr:sp macro="" textlink="">
          <xdr:nvSpPr>
            <xdr:cNvPr id="14"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6"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xdr:spPr>
        </xdr:sp>
        <xdr:sp macro="" textlink="">
          <xdr:nvSpPr>
            <xdr:cNvPr id="17"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8"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xdr:spPr>
        </xdr:sp>
        <xdr:sp macro="" textlink="">
          <xdr:nvSpPr>
            <xdr:cNvPr id="19"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20"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xdr:spPr>
        </xdr:sp>
        <xdr:sp macro="" textlink="">
          <xdr:nvSpPr>
            <xdr:cNvPr id="21" name="Text Box 3"/>
            <xdr:cNvSpPr txBox="1">
              <a:spLocks noChangeArrowheads="1"/>
            </xdr:cNvSpPr>
          </xdr:nvSpPr>
          <xdr:spPr bwMode="auto">
            <a:xfrm>
              <a:off x="7357712" y="5497894"/>
              <a:ext cx="1145627" cy="29959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22"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xdr:spPr>
        </xdr:sp>
        <xdr:sp macro="" textlink="">
          <xdr:nvSpPr>
            <xdr:cNvPr id="23"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view="pageBreakPreview" zoomScale="85" zoomScaleNormal="100" zoomScaleSheetLayoutView="85" workbookViewId="0">
      <selection activeCell="D9" sqref="D9"/>
    </sheetView>
  </sheetViews>
  <sheetFormatPr defaultRowHeight="13.5"/>
  <cols>
    <col min="1" max="2" width="9" style="207"/>
    <col min="3" max="3" width="4.375" style="207" customWidth="1"/>
    <col min="4" max="4" width="38.75" style="207" customWidth="1"/>
    <col min="5" max="258" width="9" style="207"/>
    <col min="259" max="259" width="4.375" style="207" customWidth="1"/>
    <col min="260" max="260" width="38.75" style="207" customWidth="1"/>
    <col min="261" max="514" width="9" style="207"/>
    <col min="515" max="515" width="4.375" style="207" customWidth="1"/>
    <col min="516" max="516" width="38.75" style="207" customWidth="1"/>
    <col min="517" max="770" width="9" style="207"/>
    <col min="771" max="771" width="4.375" style="207" customWidth="1"/>
    <col min="772" max="772" width="38.75" style="207" customWidth="1"/>
    <col min="773" max="1026" width="9" style="207"/>
    <col min="1027" max="1027" width="4.375" style="207" customWidth="1"/>
    <col min="1028" max="1028" width="38.75" style="207" customWidth="1"/>
    <col min="1029" max="1282" width="9" style="207"/>
    <col min="1283" max="1283" width="4.375" style="207" customWidth="1"/>
    <col min="1284" max="1284" width="38.75" style="207" customWidth="1"/>
    <col min="1285" max="1538" width="9" style="207"/>
    <col min="1539" max="1539" width="4.375" style="207" customWidth="1"/>
    <col min="1540" max="1540" width="38.75" style="207" customWidth="1"/>
    <col min="1541" max="1794" width="9" style="207"/>
    <col min="1795" max="1795" width="4.375" style="207" customWidth="1"/>
    <col min="1796" max="1796" width="38.75" style="207" customWidth="1"/>
    <col min="1797" max="2050" width="9" style="207"/>
    <col min="2051" max="2051" width="4.375" style="207" customWidth="1"/>
    <col min="2052" max="2052" width="38.75" style="207" customWidth="1"/>
    <col min="2053" max="2306" width="9" style="207"/>
    <col min="2307" max="2307" width="4.375" style="207" customWidth="1"/>
    <col min="2308" max="2308" width="38.75" style="207" customWidth="1"/>
    <col min="2309" max="2562" width="9" style="207"/>
    <col min="2563" max="2563" width="4.375" style="207" customWidth="1"/>
    <col min="2564" max="2564" width="38.75" style="207" customWidth="1"/>
    <col min="2565" max="2818" width="9" style="207"/>
    <col min="2819" max="2819" width="4.375" style="207" customWidth="1"/>
    <col min="2820" max="2820" width="38.75" style="207" customWidth="1"/>
    <col min="2821" max="3074" width="9" style="207"/>
    <col min="3075" max="3075" width="4.375" style="207" customWidth="1"/>
    <col min="3076" max="3076" width="38.75" style="207" customWidth="1"/>
    <col min="3077" max="3330" width="9" style="207"/>
    <col min="3331" max="3331" width="4.375" style="207" customWidth="1"/>
    <col min="3332" max="3332" width="38.75" style="207" customWidth="1"/>
    <col min="3333" max="3586" width="9" style="207"/>
    <col min="3587" max="3587" width="4.375" style="207" customWidth="1"/>
    <col min="3588" max="3588" width="38.75" style="207" customWidth="1"/>
    <col min="3589" max="3842" width="9" style="207"/>
    <col min="3843" max="3843" width="4.375" style="207" customWidth="1"/>
    <col min="3844" max="3844" width="38.75" style="207" customWidth="1"/>
    <col min="3845" max="4098" width="9" style="207"/>
    <col min="4099" max="4099" width="4.375" style="207" customWidth="1"/>
    <col min="4100" max="4100" width="38.75" style="207" customWidth="1"/>
    <col min="4101" max="4354" width="9" style="207"/>
    <col min="4355" max="4355" width="4.375" style="207" customWidth="1"/>
    <col min="4356" max="4356" width="38.75" style="207" customWidth="1"/>
    <col min="4357" max="4610" width="9" style="207"/>
    <col min="4611" max="4611" width="4.375" style="207" customWidth="1"/>
    <col min="4612" max="4612" width="38.75" style="207" customWidth="1"/>
    <col min="4613" max="4866" width="9" style="207"/>
    <col min="4867" max="4867" width="4.375" style="207" customWidth="1"/>
    <col min="4868" max="4868" width="38.75" style="207" customWidth="1"/>
    <col min="4869" max="5122" width="9" style="207"/>
    <col min="5123" max="5123" width="4.375" style="207" customWidth="1"/>
    <col min="5124" max="5124" width="38.75" style="207" customWidth="1"/>
    <col min="5125" max="5378" width="9" style="207"/>
    <col min="5379" max="5379" width="4.375" style="207" customWidth="1"/>
    <col min="5380" max="5380" width="38.75" style="207" customWidth="1"/>
    <col min="5381" max="5634" width="9" style="207"/>
    <col min="5635" max="5635" width="4.375" style="207" customWidth="1"/>
    <col min="5636" max="5636" width="38.75" style="207" customWidth="1"/>
    <col min="5637" max="5890" width="9" style="207"/>
    <col min="5891" max="5891" width="4.375" style="207" customWidth="1"/>
    <col min="5892" max="5892" width="38.75" style="207" customWidth="1"/>
    <col min="5893" max="6146" width="9" style="207"/>
    <col min="6147" max="6147" width="4.375" style="207" customWidth="1"/>
    <col min="6148" max="6148" width="38.75" style="207" customWidth="1"/>
    <col min="6149" max="6402" width="9" style="207"/>
    <col min="6403" max="6403" width="4.375" style="207" customWidth="1"/>
    <col min="6404" max="6404" width="38.75" style="207" customWidth="1"/>
    <col min="6405" max="6658" width="9" style="207"/>
    <col min="6659" max="6659" width="4.375" style="207" customWidth="1"/>
    <col min="6660" max="6660" width="38.75" style="207" customWidth="1"/>
    <col min="6661" max="6914" width="9" style="207"/>
    <col min="6915" max="6915" width="4.375" style="207" customWidth="1"/>
    <col min="6916" max="6916" width="38.75" style="207" customWidth="1"/>
    <col min="6917" max="7170" width="9" style="207"/>
    <col min="7171" max="7171" width="4.375" style="207" customWidth="1"/>
    <col min="7172" max="7172" width="38.75" style="207" customWidth="1"/>
    <col min="7173" max="7426" width="9" style="207"/>
    <col min="7427" max="7427" width="4.375" style="207" customWidth="1"/>
    <col min="7428" max="7428" width="38.75" style="207" customWidth="1"/>
    <col min="7429" max="7682" width="9" style="207"/>
    <col min="7683" max="7683" width="4.375" style="207" customWidth="1"/>
    <col min="7684" max="7684" width="38.75" style="207" customWidth="1"/>
    <col min="7685" max="7938" width="9" style="207"/>
    <col min="7939" max="7939" width="4.375" style="207" customWidth="1"/>
    <col min="7940" max="7940" width="38.75" style="207" customWidth="1"/>
    <col min="7941" max="8194" width="9" style="207"/>
    <col min="8195" max="8195" width="4.375" style="207" customWidth="1"/>
    <col min="8196" max="8196" width="38.75" style="207" customWidth="1"/>
    <col min="8197" max="8450" width="9" style="207"/>
    <col min="8451" max="8451" width="4.375" style="207" customWidth="1"/>
    <col min="8452" max="8452" width="38.75" style="207" customWidth="1"/>
    <col min="8453" max="8706" width="9" style="207"/>
    <col min="8707" max="8707" width="4.375" style="207" customWidth="1"/>
    <col min="8708" max="8708" width="38.75" style="207" customWidth="1"/>
    <col min="8709" max="8962" width="9" style="207"/>
    <col min="8963" max="8963" width="4.375" style="207" customWidth="1"/>
    <col min="8964" max="8964" width="38.75" style="207" customWidth="1"/>
    <col min="8965" max="9218" width="9" style="207"/>
    <col min="9219" max="9219" width="4.375" style="207" customWidth="1"/>
    <col min="9220" max="9220" width="38.75" style="207" customWidth="1"/>
    <col min="9221" max="9474" width="9" style="207"/>
    <col min="9475" max="9475" width="4.375" style="207" customWidth="1"/>
    <col min="9476" max="9476" width="38.75" style="207" customWidth="1"/>
    <col min="9477" max="9730" width="9" style="207"/>
    <col min="9731" max="9731" width="4.375" style="207" customWidth="1"/>
    <col min="9732" max="9732" width="38.75" style="207" customWidth="1"/>
    <col min="9733" max="9986" width="9" style="207"/>
    <col min="9987" max="9987" width="4.375" style="207" customWidth="1"/>
    <col min="9988" max="9988" width="38.75" style="207" customWidth="1"/>
    <col min="9989" max="10242" width="9" style="207"/>
    <col min="10243" max="10243" width="4.375" style="207" customWidth="1"/>
    <col min="10244" max="10244" width="38.75" style="207" customWidth="1"/>
    <col min="10245" max="10498" width="9" style="207"/>
    <col min="10499" max="10499" width="4.375" style="207" customWidth="1"/>
    <col min="10500" max="10500" width="38.75" style="207" customWidth="1"/>
    <col min="10501" max="10754" width="9" style="207"/>
    <col min="10755" max="10755" width="4.375" style="207" customWidth="1"/>
    <col min="10756" max="10756" width="38.75" style="207" customWidth="1"/>
    <col min="10757" max="11010" width="9" style="207"/>
    <col min="11011" max="11011" width="4.375" style="207" customWidth="1"/>
    <col min="11012" max="11012" width="38.75" style="207" customWidth="1"/>
    <col min="11013" max="11266" width="9" style="207"/>
    <col min="11267" max="11267" width="4.375" style="207" customWidth="1"/>
    <col min="11268" max="11268" width="38.75" style="207" customWidth="1"/>
    <col min="11269" max="11522" width="9" style="207"/>
    <col min="11523" max="11523" width="4.375" style="207" customWidth="1"/>
    <col min="11524" max="11524" width="38.75" style="207" customWidth="1"/>
    <col min="11525" max="11778" width="9" style="207"/>
    <col min="11779" max="11779" width="4.375" style="207" customWidth="1"/>
    <col min="11780" max="11780" width="38.75" style="207" customWidth="1"/>
    <col min="11781" max="12034" width="9" style="207"/>
    <col min="12035" max="12035" width="4.375" style="207" customWidth="1"/>
    <col min="12036" max="12036" width="38.75" style="207" customWidth="1"/>
    <col min="12037" max="12290" width="9" style="207"/>
    <col min="12291" max="12291" width="4.375" style="207" customWidth="1"/>
    <col min="12292" max="12292" width="38.75" style="207" customWidth="1"/>
    <col min="12293" max="12546" width="9" style="207"/>
    <col min="12547" max="12547" width="4.375" style="207" customWidth="1"/>
    <col min="12548" max="12548" width="38.75" style="207" customWidth="1"/>
    <col min="12549" max="12802" width="9" style="207"/>
    <col min="12803" max="12803" width="4.375" style="207" customWidth="1"/>
    <col min="12804" max="12804" width="38.75" style="207" customWidth="1"/>
    <col min="12805" max="13058" width="9" style="207"/>
    <col min="13059" max="13059" width="4.375" style="207" customWidth="1"/>
    <col min="13060" max="13060" width="38.75" style="207" customWidth="1"/>
    <col min="13061" max="13314" width="9" style="207"/>
    <col min="13315" max="13315" width="4.375" style="207" customWidth="1"/>
    <col min="13316" max="13316" width="38.75" style="207" customWidth="1"/>
    <col min="13317" max="13570" width="9" style="207"/>
    <col min="13571" max="13571" width="4.375" style="207" customWidth="1"/>
    <col min="13572" max="13572" width="38.75" style="207" customWidth="1"/>
    <col min="13573" max="13826" width="9" style="207"/>
    <col min="13827" max="13827" width="4.375" style="207" customWidth="1"/>
    <col min="13828" max="13828" width="38.75" style="207" customWidth="1"/>
    <col min="13829" max="14082" width="9" style="207"/>
    <col min="14083" max="14083" width="4.375" style="207" customWidth="1"/>
    <col min="14084" max="14084" width="38.75" style="207" customWidth="1"/>
    <col min="14085" max="14338" width="9" style="207"/>
    <col min="14339" max="14339" width="4.375" style="207" customWidth="1"/>
    <col min="14340" max="14340" width="38.75" style="207" customWidth="1"/>
    <col min="14341" max="14594" width="9" style="207"/>
    <col min="14595" max="14595" width="4.375" style="207" customWidth="1"/>
    <col min="14596" max="14596" width="38.75" style="207" customWidth="1"/>
    <col min="14597" max="14850" width="9" style="207"/>
    <col min="14851" max="14851" width="4.375" style="207" customWidth="1"/>
    <col min="14852" max="14852" width="38.75" style="207" customWidth="1"/>
    <col min="14853" max="15106" width="9" style="207"/>
    <col min="15107" max="15107" width="4.375" style="207" customWidth="1"/>
    <col min="15108" max="15108" width="38.75" style="207" customWidth="1"/>
    <col min="15109" max="15362" width="9" style="207"/>
    <col min="15363" max="15363" width="4.375" style="207" customWidth="1"/>
    <col min="15364" max="15364" width="38.75" style="207" customWidth="1"/>
    <col min="15365" max="15618" width="9" style="207"/>
    <col min="15619" max="15619" width="4.375" style="207" customWidth="1"/>
    <col min="15620" max="15620" width="38.75" style="207" customWidth="1"/>
    <col min="15621" max="15874" width="9" style="207"/>
    <col min="15875" max="15875" width="4.375" style="207" customWidth="1"/>
    <col min="15876" max="15876" width="38.75" style="207" customWidth="1"/>
    <col min="15877" max="16130" width="9" style="207"/>
    <col min="16131" max="16131" width="4.375" style="207" customWidth="1"/>
    <col min="16132" max="16132" width="38.75" style="207" customWidth="1"/>
    <col min="16133" max="16384" width="9" style="207"/>
  </cols>
  <sheetData>
    <row r="1" spans="1:6" ht="21">
      <c r="A1" s="208"/>
      <c r="B1" s="208"/>
      <c r="C1" s="208"/>
      <c r="D1" s="214"/>
      <c r="E1" s="208"/>
      <c r="F1" s="208"/>
    </row>
    <row r="2" spans="1:6" ht="21">
      <c r="A2" s="208"/>
      <c r="B2" s="208"/>
      <c r="C2" s="208"/>
      <c r="D2" s="214"/>
      <c r="E2" s="208"/>
      <c r="F2" s="208"/>
    </row>
    <row r="3" spans="1:6" ht="21">
      <c r="A3" s="208"/>
      <c r="B3" s="208"/>
      <c r="C3" s="208"/>
      <c r="D3" s="214"/>
      <c r="E3" s="208"/>
      <c r="F3" s="208"/>
    </row>
    <row r="4" spans="1:6" ht="21">
      <c r="A4" s="208"/>
      <c r="B4" s="208"/>
      <c r="C4" s="208"/>
      <c r="D4" s="214"/>
      <c r="E4" s="208"/>
      <c r="F4" s="208"/>
    </row>
    <row r="5" spans="1:6" ht="21">
      <c r="A5" s="208"/>
      <c r="B5" s="208"/>
      <c r="C5" s="208"/>
      <c r="D5" s="214"/>
      <c r="E5" s="208"/>
      <c r="F5" s="208"/>
    </row>
    <row r="6" spans="1:6" ht="21">
      <c r="A6" s="208"/>
      <c r="B6" s="208"/>
      <c r="C6" s="208"/>
      <c r="D6" s="214"/>
      <c r="E6" s="208"/>
      <c r="F6" s="208"/>
    </row>
    <row r="7" spans="1:6" ht="21.75" thickBot="1">
      <c r="A7" s="208"/>
      <c r="B7" s="208"/>
      <c r="C7" s="208"/>
      <c r="D7" s="214"/>
      <c r="E7" s="208"/>
      <c r="F7" s="208"/>
    </row>
    <row r="8" spans="1:6" ht="15" thickTop="1" thickBot="1">
      <c r="A8" s="208"/>
      <c r="B8" s="208"/>
      <c r="C8" s="208"/>
      <c r="D8" s="213"/>
      <c r="E8" s="208"/>
      <c r="F8" s="208"/>
    </row>
    <row r="9" spans="1:6" ht="77.25" customHeight="1" thickBot="1">
      <c r="A9" s="208"/>
      <c r="B9" s="208"/>
      <c r="C9" s="208"/>
      <c r="D9" s="212" t="s">
        <v>1318</v>
      </c>
      <c r="E9" s="208"/>
      <c r="F9" s="208"/>
    </row>
    <row r="10" spans="1:6" ht="14.25" thickBot="1">
      <c r="A10" s="208"/>
      <c r="B10" s="208"/>
      <c r="C10" s="208"/>
      <c r="D10" s="211"/>
      <c r="E10" s="208"/>
      <c r="F10" s="208"/>
    </row>
    <row r="11" spans="1:6" ht="18" thickTop="1">
      <c r="A11" s="208"/>
      <c r="B11" s="208"/>
      <c r="C11" s="208"/>
      <c r="D11" s="210"/>
      <c r="E11" s="208"/>
      <c r="F11" s="208"/>
    </row>
    <row r="12" spans="1:6" ht="17.25">
      <c r="A12" s="208"/>
      <c r="B12" s="208"/>
      <c r="C12" s="208"/>
      <c r="D12" s="210"/>
      <c r="E12" s="208"/>
      <c r="F12" s="208"/>
    </row>
    <row r="13" spans="1:6" ht="17.25">
      <c r="A13" s="208"/>
      <c r="B13" s="208"/>
      <c r="C13" s="208"/>
      <c r="D13" s="210"/>
      <c r="E13" s="208"/>
      <c r="F13" s="208"/>
    </row>
    <row r="14" spans="1:6" ht="17.25">
      <c r="A14" s="208"/>
      <c r="B14" s="208"/>
      <c r="C14" s="208"/>
      <c r="D14" s="210"/>
      <c r="E14" s="208"/>
      <c r="F14" s="208"/>
    </row>
    <row r="15" spans="1:6" ht="17.25">
      <c r="A15" s="208"/>
      <c r="B15" s="208"/>
      <c r="C15" s="208"/>
      <c r="D15" s="210"/>
      <c r="E15" s="208"/>
      <c r="F15" s="208"/>
    </row>
    <row r="16" spans="1:6" ht="17.25">
      <c r="A16" s="208"/>
      <c r="B16" s="208"/>
      <c r="C16" s="208"/>
      <c r="D16" s="210"/>
      <c r="E16" s="208"/>
      <c r="F16" s="208"/>
    </row>
    <row r="17" spans="1:6" ht="17.25">
      <c r="A17" s="208"/>
      <c r="B17" s="208"/>
      <c r="C17" s="208"/>
      <c r="D17" s="210"/>
      <c r="E17" s="208"/>
      <c r="F17" s="208"/>
    </row>
    <row r="18" spans="1:6" ht="17.25">
      <c r="A18" s="208"/>
      <c r="B18" s="208"/>
      <c r="C18" s="208"/>
      <c r="D18" s="210"/>
      <c r="E18" s="208"/>
      <c r="F18" s="208"/>
    </row>
    <row r="19" spans="1:6" ht="17.25">
      <c r="A19" s="208"/>
      <c r="B19" s="208"/>
      <c r="C19" s="208"/>
      <c r="D19" s="210"/>
      <c r="E19" s="208"/>
      <c r="F19" s="208"/>
    </row>
    <row r="20" spans="1:6" ht="17.25">
      <c r="A20" s="208"/>
      <c r="B20" s="208"/>
      <c r="C20" s="208"/>
      <c r="D20" s="210"/>
      <c r="E20" s="208"/>
      <c r="F20" s="208"/>
    </row>
    <row r="21" spans="1:6" ht="17.25">
      <c r="A21" s="208"/>
      <c r="B21" s="208"/>
      <c r="C21" s="208"/>
      <c r="D21" s="210"/>
      <c r="E21" s="208"/>
      <c r="F21" s="208"/>
    </row>
    <row r="22" spans="1:6" ht="17.25">
      <c r="A22" s="208"/>
      <c r="B22" s="208"/>
      <c r="C22" s="208"/>
      <c r="D22" s="210"/>
      <c r="E22" s="208"/>
      <c r="F22" s="208"/>
    </row>
    <row r="23" spans="1:6" ht="17.25">
      <c r="A23" s="208"/>
      <c r="B23" s="208"/>
      <c r="C23" s="208"/>
      <c r="D23" s="210"/>
      <c r="E23" s="208"/>
      <c r="F23" s="208"/>
    </row>
    <row r="24" spans="1:6" ht="17.25">
      <c r="A24" s="208"/>
      <c r="B24" s="208"/>
      <c r="C24" s="208"/>
      <c r="D24" s="210"/>
      <c r="E24" s="208"/>
      <c r="F24" s="208"/>
    </row>
    <row r="25" spans="1:6" ht="17.25">
      <c r="A25" s="208"/>
      <c r="B25" s="208"/>
      <c r="C25" s="208"/>
      <c r="D25" s="210"/>
      <c r="E25" s="208"/>
      <c r="F25" s="208"/>
    </row>
    <row r="26" spans="1:6" ht="17.25">
      <c r="A26" s="208"/>
      <c r="B26" s="208"/>
      <c r="C26" s="208"/>
      <c r="D26" s="210"/>
      <c r="E26" s="208"/>
      <c r="F26" s="208"/>
    </row>
    <row r="27" spans="1:6" ht="17.25">
      <c r="A27" s="208"/>
      <c r="B27" s="208"/>
      <c r="C27" s="208"/>
      <c r="D27" s="210"/>
      <c r="E27" s="208"/>
      <c r="F27" s="208"/>
    </row>
    <row r="28" spans="1:6" ht="17.25">
      <c r="A28" s="208"/>
      <c r="B28" s="208"/>
      <c r="C28" s="208"/>
      <c r="D28" s="210"/>
      <c r="E28" s="208"/>
      <c r="F28" s="208"/>
    </row>
    <row r="29" spans="1:6" ht="17.25">
      <c r="A29" s="208"/>
      <c r="B29" s="208"/>
      <c r="C29" s="208"/>
      <c r="D29" s="210"/>
      <c r="E29" s="208"/>
      <c r="F29" s="208"/>
    </row>
    <row r="30" spans="1:6" ht="17.25">
      <c r="A30" s="208"/>
      <c r="B30" s="208"/>
      <c r="C30" s="208"/>
      <c r="D30" s="210"/>
      <c r="E30" s="208"/>
      <c r="F30" s="208"/>
    </row>
    <row r="31" spans="1:6">
      <c r="A31" s="208"/>
      <c r="B31" s="208"/>
      <c r="C31" s="208"/>
      <c r="D31" s="209"/>
      <c r="E31" s="208"/>
      <c r="F31" s="208"/>
    </row>
    <row r="32" spans="1:6">
      <c r="A32" s="208"/>
      <c r="B32" s="208"/>
      <c r="C32" s="208"/>
      <c r="D32" s="208"/>
      <c r="E32" s="208"/>
      <c r="F32" s="208"/>
    </row>
    <row r="33" spans="1:6">
      <c r="A33" s="208"/>
      <c r="B33" s="208"/>
      <c r="C33" s="208"/>
      <c r="D33" s="208"/>
      <c r="E33" s="208"/>
      <c r="F33" s="208"/>
    </row>
    <row r="34" spans="1:6">
      <c r="A34" s="208"/>
      <c r="B34" s="208"/>
      <c r="C34" s="208"/>
      <c r="D34" s="208"/>
      <c r="E34" s="208"/>
      <c r="F34" s="208"/>
    </row>
    <row r="35" spans="1:6">
      <c r="A35" s="208"/>
      <c r="B35" s="208"/>
      <c r="C35" s="208"/>
      <c r="D35" s="208"/>
      <c r="E35" s="208"/>
      <c r="F35" s="208"/>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3"/>
  <sheetViews>
    <sheetView topLeftCell="I1" workbookViewId="0">
      <selection activeCell="T1" sqref="T1:Y1048576"/>
    </sheetView>
  </sheetViews>
  <sheetFormatPr defaultRowHeight="11.25"/>
  <cols>
    <col min="1" max="1" width="9" style="50" customWidth="1"/>
    <col min="2" max="2" width="10" style="50" bestFit="1" customWidth="1"/>
    <col min="3" max="3" width="20.625" style="50" hidden="1" customWidth="1"/>
    <col min="4" max="4" width="20.625" style="51" customWidth="1"/>
    <col min="5" max="5" width="20.625" style="52" hidden="1" customWidth="1"/>
    <col min="6" max="6" width="20.625" style="51" hidden="1" customWidth="1"/>
    <col min="7" max="7" width="17.375" style="50" hidden="1" customWidth="1"/>
    <col min="8" max="9" width="17.375" style="51" customWidth="1"/>
    <col min="10" max="10" width="11.5" style="50" hidden="1" customWidth="1"/>
    <col min="11" max="11" width="13" style="50" bestFit="1" customWidth="1"/>
    <col min="12" max="12" width="11.5" style="50" hidden="1" customWidth="1"/>
    <col min="13" max="13" width="13" style="50" bestFit="1" customWidth="1"/>
    <col min="14" max="14" width="17.375" style="50" bestFit="1" customWidth="1"/>
    <col min="15" max="15" width="8.5" style="50" hidden="1" customWidth="1"/>
    <col min="16" max="16" width="13.875" style="50" bestFit="1" customWidth="1"/>
    <col min="17" max="17" width="8.5" style="50" hidden="1" customWidth="1"/>
    <col min="18" max="18" width="10" style="50" bestFit="1" customWidth="1"/>
    <col min="19" max="19" width="8.5" style="50" hidden="1" customWidth="1"/>
    <col min="20" max="20" width="10" style="50" bestFit="1" customWidth="1"/>
    <col min="21" max="21" width="15.375" style="50" hidden="1" customWidth="1"/>
    <col min="22" max="22" width="20.625" style="50" hidden="1" customWidth="1"/>
    <col min="23" max="23" width="11.5" style="50" hidden="1" customWidth="1"/>
    <col min="24" max="24" width="16.5" style="50" bestFit="1" customWidth="1"/>
    <col min="25" max="25" width="20.75" style="50" bestFit="1" customWidth="1"/>
    <col min="26" max="256" width="9" style="50"/>
    <col min="257" max="257" width="9" style="50" customWidth="1"/>
    <col min="258" max="258" width="10" style="50" bestFit="1" customWidth="1"/>
    <col min="259" max="259" width="0" style="50" hidden="1" customWidth="1"/>
    <col min="260" max="260" width="20.625" style="50" customWidth="1"/>
    <col min="261" max="263" width="0" style="50" hidden="1" customWidth="1"/>
    <col min="264" max="265" width="17.375" style="50" customWidth="1"/>
    <col min="266" max="266" width="0" style="50" hidden="1" customWidth="1"/>
    <col min="267" max="267" width="13" style="50" bestFit="1" customWidth="1"/>
    <col min="268" max="268" width="0" style="50" hidden="1" customWidth="1"/>
    <col min="269" max="269" width="13" style="50" bestFit="1" customWidth="1"/>
    <col min="270" max="270" width="17.375" style="50" bestFit="1" customWidth="1"/>
    <col min="271" max="271" width="0" style="50" hidden="1" customWidth="1"/>
    <col min="272" max="272" width="13.875" style="50" bestFit="1" customWidth="1"/>
    <col min="273" max="273" width="0" style="50" hidden="1" customWidth="1"/>
    <col min="274" max="274" width="10" style="50" bestFit="1" customWidth="1"/>
    <col min="275" max="275" width="0" style="50" hidden="1" customWidth="1"/>
    <col min="276" max="276" width="10" style="50" bestFit="1" customWidth="1"/>
    <col min="277" max="279" width="0" style="50" hidden="1" customWidth="1"/>
    <col min="280" max="280" width="16.5" style="50" bestFit="1" customWidth="1"/>
    <col min="281" max="281" width="20.75" style="50" bestFit="1" customWidth="1"/>
    <col min="282" max="512" width="9" style="50"/>
    <col min="513" max="513" width="9" style="50" customWidth="1"/>
    <col min="514" max="514" width="10" style="50" bestFit="1" customWidth="1"/>
    <col min="515" max="515" width="0" style="50" hidden="1" customWidth="1"/>
    <col min="516" max="516" width="20.625" style="50" customWidth="1"/>
    <col min="517" max="519" width="0" style="50" hidden="1" customWidth="1"/>
    <col min="520" max="521" width="17.375" style="50" customWidth="1"/>
    <col min="522" max="522" width="0" style="50" hidden="1" customWidth="1"/>
    <col min="523" max="523" width="13" style="50" bestFit="1" customWidth="1"/>
    <col min="524" max="524" width="0" style="50" hidden="1" customWidth="1"/>
    <col min="525" max="525" width="13" style="50" bestFit="1" customWidth="1"/>
    <col min="526" max="526" width="17.375" style="50" bestFit="1" customWidth="1"/>
    <col min="527" max="527" width="0" style="50" hidden="1" customWidth="1"/>
    <col min="528" max="528" width="13.875" style="50" bestFit="1" customWidth="1"/>
    <col min="529" max="529" width="0" style="50" hidden="1" customWidth="1"/>
    <col min="530" max="530" width="10" style="50" bestFit="1" customWidth="1"/>
    <col min="531" max="531" width="0" style="50" hidden="1" customWidth="1"/>
    <col min="532" max="532" width="10" style="50" bestFit="1" customWidth="1"/>
    <col min="533" max="535" width="0" style="50" hidden="1" customWidth="1"/>
    <col min="536" max="536" width="16.5" style="50" bestFit="1" customWidth="1"/>
    <col min="537" max="537" width="20.75" style="50" bestFit="1" customWidth="1"/>
    <col min="538" max="768" width="9" style="50"/>
    <col min="769" max="769" width="9" style="50" customWidth="1"/>
    <col min="770" max="770" width="10" style="50" bestFit="1" customWidth="1"/>
    <col min="771" max="771" width="0" style="50" hidden="1" customWidth="1"/>
    <col min="772" max="772" width="20.625" style="50" customWidth="1"/>
    <col min="773" max="775" width="0" style="50" hidden="1" customWidth="1"/>
    <col min="776" max="777" width="17.375" style="50" customWidth="1"/>
    <col min="778" max="778" width="0" style="50" hidden="1" customWidth="1"/>
    <col min="779" max="779" width="13" style="50" bestFit="1" customWidth="1"/>
    <col min="780" max="780" width="0" style="50" hidden="1" customWidth="1"/>
    <col min="781" max="781" width="13" style="50" bestFit="1" customWidth="1"/>
    <col min="782" max="782" width="17.375" style="50" bestFit="1" customWidth="1"/>
    <col min="783" max="783" width="0" style="50" hidden="1" customWidth="1"/>
    <col min="784" max="784" width="13.875" style="50" bestFit="1" customWidth="1"/>
    <col min="785" max="785" width="0" style="50" hidden="1" customWidth="1"/>
    <col min="786" max="786" width="10" style="50" bestFit="1" customWidth="1"/>
    <col min="787" max="787" width="0" style="50" hidden="1" customWidth="1"/>
    <col min="788" max="788" width="10" style="50" bestFit="1" customWidth="1"/>
    <col min="789" max="791" width="0" style="50" hidden="1" customWidth="1"/>
    <col min="792" max="792" width="16.5" style="50" bestFit="1" customWidth="1"/>
    <col min="793" max="793" width="20.75" style="50" bestFit="1" customWidth="1"/>
    <col min="794" max="1024" width="9" style="50"/>
    <col min="1025" max="1025" width="9" style="50" customWidth="1"/>
    <col min="1026" max="1026" width="10" style="50" bestFit="1" customWidth="1"/>
    <col min="1027" max="1027" width="0" style="50" hidden="1" customWidth="1"/>
    <col min="1028" max="1028" width="20.625" style="50" customWidth="1"/>
    <col min="1029" max="1031" width="0" style="50" hidden="1" customWidth="1"/>
    <col min="1032" max="1033" width="17.375" style="50" customWidth="1"/>
    <col min="1034" max="1034" width="0" style="50" hidden="1" customWidth="1"/>
    <col min="1035" max="1035" width="13" style="50" bestFit="1" customWidth="1"/>
    <col min="1036" max="1036" width="0" style="50" hidden="1" customWidth="1"/>
    <col min="1037" max="1037" width="13" style="50" bestFit="1" customWidth="1"/>
    <col min="1038" max="1038" width="17.375" style="50" bestFit="1" customWidth="1"/>
    <col min="1039" max="1039" width="0" style="50" hidden="1" customWidth="1"/>
    <col min="1040" max="1040" width="13.875" style="50" bestFit="1" customWidth="1"/>
    <col min="1041" max="1041" width="0" style="50" hidden="1" customWidth="1"/>
    <col min="1042" max="1042" width="10" style="50" bestFit="1" customWidth="1"/>
    <col min="1043" max="1043" width="0" style="50" hidden="1" customWidth="1"/>
    <col min="1044" max="1044" width="10" style="50" bestFit="1" customWidth="1"/>
    <col min="1045" max="1047" width="0" style="50" hidden="1" customWidth="1"/>
    <col min="1048" max="1048" width="16.5" style="50" bestFit="1" customWidth="1"/>
    <col min="1049" max="1049" width="20.75" style="50" bestFit="1" customWidth="1"/>
    <col min="1050" max="1280" width="9" style="50"/>
    <col min="1281" max="1281" width="9" style="50" customWidth="1"/>
    <col min="1282" max="1282" width="10" style="50" bestFit="1" customWidth="1"/>
    <col min="1283" max="1283" width="0" style="50" hidden="1" customWidth="1"/>
    <col min="1284" max="1284" width="20.625" style="50" customWidth="1"/>
    <col min="1285" max="1287" width="0" style="50" hidden="1" customWidth="1"/>
    <col min="1288" max="1289" width="17.375" style="50" customWidth="1"/>
    <col min="1290" max="1290" width="0" style="50" hidden="1" customWidth="1"/>
    <col min="1291" max="1291" width="13" style="50" bestFit="1" customWidth="1"/>
    <col min="1292" max="1292" width="0" style="50" hidden="1" customWidth="1"/>
    <col min="1293" max="1293" width="13" style="50" bestFit="1" customWidth="1"/>
    <col min="1294" max="1294" width="17.375" style="50" bestFit="1" customWidth="1"/>
    <col min="1295" max="1295" width="0" style="50" hidden="1" customWidth="1"/>
    <col min="1296" max="1296" width="13.875" style="50" bestFit="1" customWidth="1"/>
    <col min="1297" max="1297" width="0" style="50" hidden="1" customWidth="1"/>
    <col min="1298" max="1298" width="10" style="50" bestFit="1" customWidth="1"/>
    <col min="1299" max="1299" width="0" style="50" hidden="1" customWidth="1"/>
    <col min="1300" max="1300" width="10" style="50" bestFit="1" customWidth="1"/>
    <col min="1301" max="1303" width="0" style="50" hidden="1" customWidth="1"/>
    <col min="1304" max="1304" width="16.5" style="50" bestFit="1" customWidth="1"/>
    <col min="1305" max="1305" width="20.75" style="50" bestFit="1" customWidth="1"/>
    <col min="1306" max="1536" width="9" style="50"/>
    <col min="1537" max="1537" width="9" style="50" customWidth="1"/>
    <col min="1538" max="1538" width="10" style="50" bestFit="1" customWidth="1"/>
    <col min="1539" max="1539" width="0" style="50" hidden="1" customWidth="1"/>
    <col min="1540" max="1540" width="20.625" style="50" customWidth="1"/>
    <col min="1541" max="1543" width="0" style="50" hidden="1" customWidth="1"/>
    <col min="1544" max="1545" width="17.375" style="50" customWidth="1"/>
    <col min="1546" max="1546" width="0" style="50" hidden="1" customWidth="1"/>
    <col min="1547" max="1547" width="13" style="50" bestFit="1" customWidth="1"/>
    <col min="1548" max="1548" width="0" style="50" hidden="1" customWidth="1"/>
    <col min="1549" max="1549" width="13" style="50" bestFit="1" customWidth="1"/>
    <col min="1550" max="1550" width="17.375" style="50" bestFit="1" customWidth="1"/>
    <col min="1551" max="1551" width="0" style="50" hidden="1" customWidth="1"/>
    <col min="1552" max="1552" width="13.875" style="50" bestFit="1" customWidth="1"/>
    <col min="1553" max="1553" width="0" style="50" hidden="1" customWidth="1"/>
    <col min="1554" max="1554" width="10" style="50" bestFit="1" customWidth="1"/>
    <col min="1555" max="1555" width="0" style="50" hidden="1" customWidth="1"/>
    <col min="1556" max="1556" width="10" style="50" bestFit="1" customWidth="1"/>
    <col min="1557" max="1559" width="0" style="50" hidden="1" customWidth="1"/>
    <col min="1560" max="1560" width="16.5" style="50" bestFit="1" customWidth="1"/>
    <col min="1561" max="1561" width="20.75" style="50" bestFit="1" customWidth="1"/>
    <col min="1562" max="1792" width="9" style="50"/>
    <col min="1793" max="1793" width="9" style="50" customWidth="1"/>
    <col min="1794" max="1794" width="10" style="50" bestFit="1" customWidth="1"/>
    <col min="1795" max="1795" width="0" style="50" hidden="1" customWidth="1"/>
    <col min="1796" max="1796" width="20.625" style="50" customWidth="1"/>
    <col min="1797" max="1799" width="0" style="50" hidden="1" customWidth="1"/>
    <col min="1800" max="1801" width="17.375" style="50" customWidth="1"/>
    <col min="1802" max="1802" width="0" style="50" hidden="1" customWidth="1"/>
    <col min="1803" max="1803" width="13" style="50" bestFit="1" customWidth="1"/>
    <col min="1804" max="1804" width="0" style="50" hidden="1" customWidth="1"/>
    <col min="1805" max="1805" width="13" style="50" bestFit="1" customWidth="1"/>
    <col min="1806" max="1806" width="17.375" style="50" bestFit="1" customWidth="1"/>
    <col min="1807" max="1807" width="0" style="50" hidden="1" customWidth="1"/>
    <col min="1808" max="1808" width="13.875" style="50" bestFit="1" customWidth="1"/>
    <col min="1809" max="1809" width="0" style="50" hidden="1" customWidth="1"/>
    <col min="1810" max="1810" width="10" style="50" bestFit="1" customWidth="1"/>
    <col min="1811" max="1811" width="0" style="50" hidden="1" customWidth="1"/>
    <col min="1812" max="1812" width="10" style="50" bestFit="1" customWidth="1"/>
    <col min="1813" max="1815" width="0" style="50" hidden="1" customWidth="1"/>
    <col min="1816" max="1816" width="16.5" style="50" bestFit="1" customWidth="1"/>
    <col min="1817" max="1817" width="20.75" style="50" bestFit="1" customWidth="1"/>
    <col min="1818" max="2048" width="9" style="50"/>
    <col min="2049" max="2049" width="9" style="50" customWidth="1"/>
    <col min="2050" max="2050" width="10" style="50" bestFit="1" customWidth="1"/>
    <col min="2051" max="2051" width="0" style="50" hidden="1" customWidth="1"/>
    <col min="2052" max="2052" width="20.625" style="50" customWidth="1"/>
    <col min="2053" max="2055" width="0" style="50" hidden="1" customWidth="1"/>
    <col min="2056" max="2057" width="17.375" style="50" customWidth="1"/>
    <col min="2058" max="2058" width="0" style="50" hidden="1" customWidth="1"/>
    <col min="2059" max="2059" width="13" style="50" bestFit="1" customWidth="1"/>
    <col min="2060" max="2060" width="0" style="50" hidden="1" customWidth="1"/>
    <col min="2061" max="2061" width="13" style="50" bestFit="1" customWidth="1"/>
    <col min="2062" max="2062" width="17.375" style="50" bestFit="1" customWidth="1"/>
    <col min="2063" max="2063" width="0" style="50" hidden="1" customWidth="1"/>
    <col min="2064" max="2064" width="13.875" style="50" bestFit="1" customWidth="1"/>
    <col min="2065" max="2065" width="0" style="50" hidden="1" customWidth="1"/>
    <col min="2066" max="2066" width="10" style="50" bestFit="1" customWidth="1"/>
    <col min="2067" max="2067" width="0" style="50" hidden="1" customWidth="1"/>
    <col min="2068" max="2068" width="10" style="50" bestFit="1" customWidth="1"/>
    <col min="2069" max="2071" width="0" style="50" hidden="1" customWidth="1"/>
    <col min="2072" max="2072" width="16.5" style="50" bestFit="1" customWidth="1"/>
    <col min="2073" max="2073" width="20.75" style="50" bestFit="1" customWidth="1"/>
    <col min="2074" max="2304" width="9" style="50"/>
    <col min="2305" max="2305" width="9" style="50" customWidth="1"/>
    <col min="2306" max="2306" width="10" style="50" bestFit="1" customWidth="1"/>
    <col min="2307" max="2307" width="0" style="50" hidden="1" customWidth="1"/>
    <col min="2308" max="2308" width="20.625" style="50" customWidth="1"/>
    <col min="2309" max="2311" width="0" style="50" hidden="1" customWidth="1"/>
    <col min="2312" max="2313" width="17.375" style="50" customWidth="1"/>
    <col min="2314" max="2314" width="0" style="50" hidden="1" customWidth="1"/>
    <col min="2315" max="2315" width="13" style="50" bestFit="1" customWidth="1"/>
    <col min="2316" max="2316" width="0" style="50" hidden="1" customWidth="1"/>
    <col min="2317" max="2317" width="13" style="50" bestFit="1" customWidth="1"/>
    <col min="2318" max="2318" width="17.375" style="50" bestFit="1" customWidth="1"/>
    <col min="2319" max="2319" width="0" style="50" hidden="1" customWidth="1"/>
    <col min="2320" max="2320" width="13.875" style="50" bestFit="1" customWidth="1"/>
    <col min="2321" max="2321" width="0" style="50" hidden="1" customWidth="1"/>
    <col min="2322" max="2322" width="10" style="50" bestFit="1" customWidth="1"/>
    <col min="2323" max="2323" width="0" style="50" hidden="1" customWidth="1"/>
    <col min="2324" max="2324" width="10" style="50" bestFit="1" customWidth="1"/>
    <col min="2325" max="2327" width="0" style="50" hidden="1" customWidth="1"/>
    <col min="2328" max="2328" width="16.5" style="50" bestFit="1" customWidth="1"/>
    <col min="2329" max="2329" width="20.75" style="50" bestFit="1" customWidth="1"/>
    <col min="2330" max="2560" width="9" style="50"/>
    <col min="2561" max="2561" width="9" style="50" customWidth="1"/>
    <col min="2562" max="2562" width="10" style="50" bestFit="1" customWidth="1"/>
    <col min="2563" max="2563" width="0" style="50" hidden="1" customWidth="1"/>
    <col min="2564" max="2564" width="20.625" style="50" customWidth="1"/>
    <col min="2565" max="2567" width="0" style="50" hidden="1" customWidth="1"/>
    <col min="2568" max="2569" width="17.375" style="50" customWidth="1"/>
    <col min="2570" max="2570" width="0" style="50" hidden="1" customWidth="1"/>
    <col min="2571" max="2571" width="13" style="50" bestFit="1" customWidth="1"/>
    <col min="2572" max="2572" width="0" style="50" hidden="1" customWidth="1"/>
    <col min="2573" max="2573" width="13" style="50" bestFit="1" customWidth="1"/>
    <col min="2574" max="2574" width="17.375" style="50" bestFit="1" customWidth="1"/>
    <col min="2575" max="2575" width="0" style="50" hidden="1" customWidth="1"/>
    <col min="2576" max="2576" width="13.875" style="50" bestFit="1" customWidth="1"/>
    <col min="2577" max="2577" width="0" style="50" hidden="1" customWidth="1"/>
    <col min="2578" max="2578" width="10" style="50" bestFit="1" customWidth="1"/>
    <col min="2579" max="2579" width="0" style="50" hidden="1" customWidth="1"/>
    <col min="2580" max="2580" width="10" style="50" bestFit="1" customWidth="1"/>
    <col min="2581" max="2583" width="0" style="50" hidden="1" customWidth="1"/>
    <col min="2584" max="2584" width="16.5" style="50" bestFit="1" customWidth="1"/>
    <col min="2585" max="2585" width="20.75" style="50" bestFit="1" customWidth="1"/>
    <col min="2586" max="2816" width="9" style="50"/>
    <col min="2817" max="2817" width="9" style="50" customWidth="1"/>
    <col min="2818" max="2818" width="10" style="50" bestFit="1" customWidth="1"/>
    <col min="2819" max="2819" width="0" style="50" hidden="1" customWidth="1"/>
    <col min="2820" max="2820" width="20.625" style="50" customWidth="1"/>
    <col min="2821" max="2823" width="0" style="50" hidden="1" customWidth="1"/>
    <col min="2824" max="2825" width="17.375" style="50" customWidth="1"/>
    <col min="2826" max="2826" width="0" style="50" hidden="1" customWidth="1"/>
    <col min="2827" max="2827" width="13" style="50" bestFit="1" customWidth="1"/>
    <col min="2828" max="2828" width="0" style="50" hidden="1" customWidth="1"/>
    <col min="2829" max="2829" width="13" style="50" bestFit="1" customWidth="1"/>
    <col min="2830" max="2830" width="17.375" style="50" bestFit="1" customWidth="1"/>
    <col min="2831" max="2831" width="0" style="50" hidden="1" customWidth="1"/>
    <col min="2832" max="2832" width="13.875" style="50" bestFit="1" customWidth="1"/>
    <col min="2833" max="2833" width="0" style="50" hidden="1" customWidth="1"/>
    <col min="2834" max="2834" width="10" style="50" bestFit="1" customWidth="1"/>
    <col min="2835" max="2835" width="0" style="50" hidden="1" customWidth="1"/>
    <col min="2836" max="2836" width="10" style="50" bestFit="1" customWidth="1"/>
    <col min="2837" max="2839" width="0" style="50" hidden="1" customWidth="1"/>
    <col min="2840" max="2840" width="16.5" style="50" bestFit="1" customWidth="1"/>
    <col min="2841" max="2841" width="20.75" style="50" bestFit="1" customWidth="1"/>
    <col min="2842" max="3072" width="9" style="50"/>
    <col min="3073" max="3073" width="9" style="50" customWidth="1"/>
    <col min="3074" max="3074" width="10" style="50" bestFit="1" customWidth="1"/>
    <col min="3075" max="3075" width="0" style="50" hidden="1" customWidth="1"/>
    <col min="3076" max="3076" width="20.625" style="50" customWidth="1"/>
    <col min="3077" max="3079" width="0" style="50" hidden="1" customWidth="1"/>
    <col min="3080" max="3081" width="17.375" style="50" customWidth="1"/>
    <col min="3082" max="3082" width="0" style="50" hidden="1" customWidth="1"/>
    <col min="3083" max="3083" width="13" style="50" bestFit="1" customWidth="1"/>
    <col min="3084" max="3084" width="0" style="50" hidden="1" customWidth="1"/>
    <col min="3085" max="3085" width="13" style="50" bestFit="1" customWidth="1"/>
    <col min="3086" max="3086" width="17.375" style="50" bestFit="1" customWidth="1"/>
    <col min="3087" max="3087" width="0" style="50" hidden="1" customWidth="1"/>
    <col min="3088" max="3088" width="13.875" style="50" bestFit="1" customWidth="1"/>
    <col min="3089" max="3089" width="0" style="50" hidden="1" customWidth="1"/>
    <col min="3090" max="3090" width="10" style="50" bestFit="1" customWidth="1"/>
    <col min="3091" max="3091" width="0" style="50" hidden="1" customWidth="1"/>
    <col min="3092" max="3092" width="10" style="50" bestFit="1" customWidth="1"/>
    <col min="3093" max="3095" width="0" style="50" hidden="1" customWidth="1"/>
    <col min="3096" max="3096" width="16.5" style="50" bestFit="1" customWidth="1"/>
    <col min="3097" max="3097" width="20.75" style="50" bestFit="1" customWidth="1"/>
    <col min="3098" max="3328" width="9" style="50"/>
    <col min="3329" max="3329" width="9" style="50" customWidth="1"/>
    <col min="3330" max="3330" width="10" style="50" bestFit="1" customWidth="1"/>
    <col min="3331" max="3331" width="0" style="50" hidden="1" customWidth="1"/>
    <col min="3332" max="3332" width="20.625" style="50" customWidth="1"/>
    <col min="3333" max="3335" width="0" style="50" hidden="1" customWidth="1"/>
    <col min="3336" max="3337" width="17.375" style="50" customWidth="1"/>
    <col min="3338" max="3338" width="0" style="50" hidden="1" customWidth="1"/>
    <col min="3339" max="3339" width="13" style="50" bestFit="1" customWidth="1"/>
    <col min="3340" max="3340" width="0" style="50" hidden="1" customWidth="1"/>
    <col min="3341" max="3341" width="13" style="50" bestFit="1" customWidth="1"/>
    <col min="3342" max="3342" width="17.375" style="50" bestFit="1" customWidth="1"/>
    <col min="3343" max="3343" width="0" style="50" hidden="1" customWidth="1"/>
    <col min="3344" max="3344" width="13.875" style="50" bestFit="1" customWidth="1"/>
    <col min="3345" max="3345" width="0" style="50" hidden="1" customWidth="1"/>
    <col min="3346" max="3346" width="10" style="50" bestFit="1" customWidth="1"/>
    <col min="3347" max="3347" width="0" style="50" hidden="1" customWidth="1"/>
    <col min="3348" max="3348" width="10" style="50" bestFit="1" customWidth="1"/>
    <col min="3349" max="3351" width="0" style="50" hidden="1" customWidth="1"/>
    <col min="3352" max="3352" width="16.5" style="50" bestFit="1" customWidth="1"/>
    <col min="3353" max="3353" width="20.75" style="50" bestFit="1" customWidth="1"/>
    <col min="3354" max="3584" width="9" style="50"/>
    <col min="3585" max="3585" width="9" style="50" customWidth="1"/>
    <col min="3586" max="3586" width="10" style="50" bestFit="1" customWidth="1"/>
    <col min="3587" max="3587" width="0" style="50" hidden="1" customWidth="1"/>
    <col min="3588" max="3588" width="20.625" style="50" customWidth="1"/>
    <col min="3589" max="3591" width="0" style="50" hidden="1" customWidth="1"/>
    <col min="3592" max="3593" width="17.375" style="50" customWidth="1"/>
    <col min="3594" max="3594" width="0" style="50" hidden="1" customWidth="1"/>
    <col min="3595" max="3595" width="13" style="50" bestFit="1" customWidth="1"/>
    <col min="3596" max="3596" width="0" style="50" hidden="1" customWidth="1"/>
    <col min="3597" max="3597" width="13" style="50" bestFit="1" customWidth="1"/>
    <col min="3598" max="3598" width="17.375" style="50" bestFit="1" customWidth="1"/>
    <col min="3599" max="3599" width="0" style="50" hidden="1" customWidth="1"/>
    <col min="3600" max="3600" width="13.875" style="50" bestFit="1" customWidth="1"/>
    <col min="3601" max="3601" width="0" style="50" hidden="1" customWidth="1"/>
    <col min="3602" max="3602" width="10" style="50" bestFit="1" customWidth="1"/>
    <col min="3603" max="3603" width="0" style="50" hidden="1" customWidth="1"/>
    <col min="3604" max="3604" width="10" style="50" bestFit="1" customWidth="1"/>
    <col min="3605" max="3607" width="0" style="50" hidden="1" customWidth="1"/>
    <col min="3608" max="3608" width="16.5" style="50" bestFit="1" customWidth="1"/>
    <col min="3609" max="3609" width="20.75" style="50" bestFit="1" customWidth="1"/>
    <col min="3610" max="3840" width="9" style="50"/>
    <col min="3841" max="3841" width="9" style="50" customWidth="1"/>
    <col min="3842" max="3842" width="10" style="50" bestFit="1" customWidth="1"/>
    <col min="3843" max="3843" width="0" style="50" hidden="1" customWidth="1"/>
    <col min="3844" max="3844" width="20.625" style="50" customWidth="1"/>
    <col min="3845" max="3847" width="0" style="50" hidden="1" customWidth="1"/>
    <col min="3848" max="3849" width="17.375" style="50" customWidth="1"/>
    <col min="3850" max="3850" width="0" style="50" hidden="1" customWidth="1"/>
    <col min="3851" max="3851" width="13" style="50" bestFit="1" customWidth="1"/>
    <col min="3852" max="3852" width="0" style="50" hidden="1" customWidth="1"/>
    <col min="3853" max="3853" width="13" style="50" bestFit="1" customWidth="1"/>
    <col min="3854" max="3854" width="17.375" style="50" bestFit="1" customWidth="1"/>
    <col min="3855" max="3855" width="0" style="50" hidden="1" customWidth="1"/>
    <col min="3856" max="3856" width="13.875" style="50" bestFit="1" customWidth="1"/>
    <col min="3857" max="3857" width="0" style="50" hidden="1" customWidth="1"/>
    <col min="3858" max="3858" width="10" style="50" bestFit="1" customWidth="1"/>
    <col min="3859" max="3859" width="0" style="50" hidden="1" customWidth="1"/>
    <col min="3860" max="3860" width="10" style="50" bestFit="1" customWidth="1"/>
    <col min="3861" max="3863" width="0" style="50" hidden="1" customWidth="1"/>
    <col min="3864" max="3864" width="16.5" style="50" bestFit="1" customWidth="1"/>
    <col min="3865" max="3865" width="20.75" style="50" bestFit="1" customWidth="1"/>
    <col min="3866" max="4096" width="9" style="50"/>
    <col min="4097" max="4097" width="9" style="50" customWidth="1"/>
    <col min="4098" max="4098" width="10" style="50" bestFit="1" customWidth="1"/>
    <col min="4099" max="4099" width="0" style="50" hidden="1" customWidth="1"/>
    <col min="4100" max="4100" width="20.625" style="50" customWidth="1"/>
    <col min="4101" max="4103" width="0" style="50" hidden="1" customWidth="1"/>
    <col min="4104" max="4105" width="17.375" style="50" customWidth="1"/>
    <col min="4106" max="4106" width="0" style="50" hidden="1" customWidth="1"/>
    <col min="4107" max="4107" width="13" style="50" bestFit="1" customWidth="1"/>
    <col min="4108" max="4108" width="0" style="50" hidden="1" customWidth="1"/>
    <col min="4109" max="4109" width="13" style="50" bestFit="1" customWidth="1"/>
    <col min="4110" max="4110" width="17.375" style="50" bestFit="1" customWidth="1"/>
    <col min="4111" max="4111" width="0" style="50" hidden="1" customWidth="1"/>
    <col min="4112" max="4112" width="13.875" style="50" bestFit="1" customWidth="1"/>
    <col min="4113" max="4113" width="0" style="50" hidden="1" customWidth="1"/>
    <col min="4114" max="4114" width="10" style="50" bestFit="1" customWidth="1"/>
    <col min="4115" max="4115" width="0" style="50" hidden="1" customWidth="1"/>
    <col min="4116" max="4116" width="10" style="50" bestFit="1" customWidth="1"/>
    <col min="4117" max="4119" width="0" style="50" hidden="1" customWidth="1"/>
    <col min="4120" max="4120" width="16.5" style="50" bestFit="1" customWidth="1"/>
    <col min="4121" max="4121" width="20.75" style="50" bestFit="1" customWidth="1"/>
    <col min="4122" max="4352" width="9" style="50"/>
    <col min="4353" max="4353" width="9" style="50" customWidth="1"/>
    <col min="4354" max="4354" width="10" style="50" bestFit="1" customWidth="1"/>
    <col min="4355" max="4355" width="0" style="50" hidden="1" customWidth="1"/>
    <col min="4356" max="4356" width="20.625" style="50" customWidth="1"/>
    <col min="4357" max="4359" width="0" style="50" hidden="1" customWidth="1"/>
    <col min="4360" max="4361" width="17.375" style="50" customWidth="1"/>
    <col min="4362" max="4362" width="0" style="50" hidden="1" customWidth="1"/>
    <col min="4363" max="4363" width="13" style="50" bestFit="1" customWidth="1"/>
    <col min="4364" max="4364" width="0" style="50" hidden="1" customWidth="1"/>
    <col min="4365" max="4365" width="13" style="50" bestFit="1" customWidth="1"/>
    <col min="4366" max="4366" width="17.375" style="50" bestFit="1" customWidth="1"/>
    <col min="4367" max="4367" width="0" style="50" hidden="1" customWidth="1"/>
    <col min="4368" max="4368" width="13.875" style="50" bestFit="1" customWidth="1"/>
    <col min="4369" max="4369" width="0" style="50" hidden="1" customWidth="1"/>
    <col min="4370" max="4370" width="10" style="50" bestFit="1" customWidth="1"/>
    <col min="4371" max="4371" width="0" style="50" hidden="1" customWidth="1"/>
    <col min="4372" max="4372" width="10" style="50" bestFit="1" customWidth="1"/>
    <col min="4373" max="4375" width="0" style="50" hidden="1" customWidth="1"/>
    <col min="4376" max="4376" width="16.5" style="50" bestFit="1" customWidth="1"/>
    <col min="4377" max="4377" width="20.75" style="50" bestFit="1" customWidth="1"/>
    <col min="4378" max="4608" width="9" style="50"/>
    <col min="4609" max="4609" width="9" style="50" customWidth="1"/>
    <col min="4610" max="4610" width="10" style="50" bestFit="1" customWidth="1"/>
    <col min="4611" max="4611" width="0" style="50" hidden="1" customWidth="1"/>
    <col min="4612" max="4612" width="20.625" style="50" customWidth="1"/>
    <col min="4613" max="4615" width="0" style="50" hidden="1" customWidth="1"/>
    <col min="4616" max="4617" width="17.375" style="50" customWidth="1"/>
    <col min="4618" max="4618" width="0" style="50" hidden="1" customWidth="1"/>
    <col min="4619" max="4619" width="13" style="50" bestFit="1" customWidth="1"/>
    <col min="4620" max="4620" width="0" style="50" hidden="1" customWidth="1"/>
    <col min="4621" max="4621" width="13" style="50" bestFit="1" customWidth="1"/>
    <col min="4622" max="4622" width="17.375" style="50" bestFit="1" customWidth="1"/>
    <col min="4623" max="4623" width="0" style="50" hidden="1" customWidth="1"/>
    <col min="4624" max="4624" width="13.875" style="50" bestFit="1" customWidth="1"/>
    <col min="4625" max="4625" width="0" style="50" hidden="1" customWidth="1"/>
    <col min="4626" max="4626" width="10" style="50" bestFit="1" customWidth="1"/>
    <col min="4627" max="4627" width="0" style="50" hidden="1" customWidth="1"/>
    <col min="4628" max="4628" width="10" style="50" bestFit="1" customWidth="1"/>
    <col min="4629" max="4631" width="0" style="50" hidden="1" customWidth="1"/>
    <col min="4632" max="4632" width="16.5" style="50" bestFit="1" customWidth="1"/>
    <col min="4633" max="4633" width="20.75" style="50" bestFit="1" customWidth="1"/>
    <col min="4634" max="4864" width="9" style="50"/>
    <col min="4865" max="4865" width="9" style="50" customWidth="1"/>
    <col min="4866" max="4866" width="10" style="50" bestFit="1" customWidth="1"/>
    <col min="4867" max="4867" width="0" style="50" hidden="1" customWidth="1"/>
    <col min="4868" max="4868" width="20.625" style="50" customWidth="1"/>
    <col min="4869" max="4871" width="0" style="50" hidden="1" customWidth="1"/>
    <col min="4872" max="4873" width="17.375" style="50" customWidth="1"/>
    <col min="4874" max="4874" width="0" style="50" hidden="1" customWidth="1"/>
    <col min="4875" max="4875" width="13" style="50" bestFit="1" customWidth="1"/>
    <col min="4876" max="4876" width="0" style="50" hidden="1" customWidth="1"/>
    <col min="4877" max="4877" width="13" style="50" bestFit="1" customWidth="1"/>
    <col min="4878" max="4878" width="17.375" style="50" bestFit="1" customWidth="1"/>
    <col min="4879" max="4879" width="0" style="50" hidden="1" customWidth="1"/>
    <col min="4880" max="4880" width="13.875" style="50" bestFit="1" customWidth="1"/>
    <col min="4881" max="4881" width="0" style="50" hidden="1" customWidth="1"/>
    <col min="4882" max="4882" width="10" style="50" bestFit="1" customWidth="1"/>
    <col min="4883" max="4883" width="0" style="50" hidden="1" customWidth="1"/>
    <col min="4884" max="4884" width="10" style="50" bestFit="1" customWidth="1"/>
    <col min="4885" max="4887" width="0" style="50" hidden="1" customWidth="1"/>
    <col min="4888" max="4888" width="16.5" style="50" bestFit="1" customWidth="1"/>
    <col min="4889" max="4889" width="20.75" style="50" bestFit="1" customWidth="1"/>
    <col min="4890" max="5120" width="9" style="50"/>
    <col min="5121" max="5121" width="9" style="50" customWidth="1"/>
    <col min="5122" max="5122" width="10" style="50" bestFit="1" customWidth="1"/>
    <col min="5123" max="5123" width="0" style="50" hidden="1" customWidth="1"/>
    <col min="5124" max="5124" width="20.625" style="50" customWidth="1"/>
    <col min="5125" max="5127" width="0" style="50" hidden="1" customWidth="1"/>
    <col min="5128" max="5129" width="17.375" style="50" customWidth="1"/>
    <col min="5130" max="5130" width="0" style="50" hidden="1" customWidth="1"/>
    <col min="5131" max="5131" width="13" style="50" bestFit="1" customWidth="1"/>
    <col min="5132" max="5132" width="0" style="50" hidden="1" customWidth="1"/>
    <col min="5133" max="5133" width="13" style="50" bestFit="1" customWidth="1"/>
    <col min="5134" max="5134" width="17.375" style="50" bestFit="1" customWidth="1"/>
    <col min="5135" max="5135" width="0" style="50" hidden="1" customWidth="1"/>
    <col min="5136" max="5136" width="13.875" style="50" bestFit="1" customWidth="1"/>
    <col min="5137" max="5137" width="0" style="50" hidden="1" customWidth="1"/>
    <col min="5138" max="5138" width="10" style="50" bestFit="1" customWidth="1"/>
    <col min="5139" max="5139" width="0" style="50" hidden="1" customWidth="1"/>
    <col min="5140" max="5140" width="10" style="50" bestFit="1" customWidth="1"/>
    <col min="5141" max="5143" width="0" style="50" hidden="1" customWidth="1"/>
    <col min="5144" max="5144" width="16.5" style="50" bestFit="1" customWidth="1"/>
    <col min="5145" max="5145" width="20.75" style="50" bestFit="1" customWidth="1"/>
    <col min="5146" max="5376" width="9" style="50"/>
    <col min="5377" max="5377" width="9" style="50" customWidth="1"/>
    <col min="5378" max="5378" width="10" style="50" bestFit="1" customWidth="1"/>
    <col min="5379" max="5379" width="0" style="50" hidden="1" customWidth="1"/>
    <col min="5380" max="5380" width="20.625" style="50" customWidth="1"/>
    <col min="5381" max="5383" width="0" style="50" hidden="1" customWidth="1"/>
    <col min="5384" max="5385" width="17.375" style="50" customWidth="1"/>
    <col min="5386" max="5386" width="0" style="50" hidden="1" customWidth="1"/>
    <col min="5387" max="5387" width="13" style="50" bestFit="1" customWidth="1"/>
    <col min="5388" max="5388" width="0" style="50" hidden="1" customWidth="1"/>
    <col min="5389" max="5389" width="13" style="50" bestFit="1" customWidth="1"/>
    <col min="5390" max="5390" width="17.375" style="50" bestFit="1" customWidth="1"/>
    <col min="5391" max="5391" width="0" style="50" hidden="1" customWidth="1"/>
    <col min="5392" max="5392" width="13.875" style="50" bestFit="1" customWidth="1"/>
    <col min="5393" max="5393" width="0" style="50" hidden="1" customWidth="1"/>
    <col min="5394" max="5394" width="10" style="50" bestFit="1" customWidth="1"/>
    <col min="5395" max="5395" width="0" style="50" hidden="1" customWidth="1"/>
    <col min="5396" max="5396" width="10" style="50" bestFit="1" customWidth="1"/>
    <col min="5397" max="5399" width="0" style="50" hidden="1" customWidth="1"/>
    <col min="5400" max="5400" width="16.5" style="50" bestFit="1" customWidth="1"/>
    <col min="5401" max="5401" width="20.75" style="50" bestFit="1" customWidth="1"/>
    <col min="5402" max="5632" width="9" style="50"/>
    <col min="5633" max="5633" width="9" style="50" customWidth="1"/>
    <col min="5634" max="5634" width="10" style="50" bestFit="1" customWidth="1"/>
    <col min="5635" max="5635" width="0" style="50" hidden="1" customWidth="1"/>
    <col min="5636" max="5636" width="20.625" style="50" customWidth="1"/>
    <col min="5637" max="5639" width="0" style="50" hidden="1" customWidth="1"/>
    <col min="5640" max="5641" width="17.375" style="50" customWidth="1"/>
    <col min="5642" max="5642" width="0" style="50" hidden="1" customWidth="1"/>
    <col min="5643" max="5643" width="13" style="50" bestFit="1" customWidth="1"/>
    <col min="5644" max="5644" width="0" style="50" hidden="1" customWidth="1"/>
    <col min="5645" max="5645" width="13" style="50" bestFit="1" customWidth="1"/>
    <col min="5646" max="5646" width="17.375" style="50" bestFit="1" customWidth="1"/>
    <col min="5647" max="5647" width="0" style="50" hidden="1" customWidth="1"/>
    <col min="5648" max="5648" width="13.875" style="50" bestFit="1" customWidth="1"/>
    <col min="5649" max="5649" width="0" style="50" hidden="1" customWidth="1"/>
    <col min="5650" max="5650" width="10" style="50" bestFit="1" customWidth="1"/>
    <col min="5651" max="5651" width="0" style="50" hidden="1" customWidth="1"/>
    <col min="5652" max="5652" width="10" style="50" bestFit="1" customWidth="1"/>
    <col min="5653" max="5655" width="0" style="50" hidden="1" customWidth="1"/>
    <col min="5656" max="5656" width="16.5" style="50" bestFit="1" customWidth="1"/>
    <col min="5657" max="5657" width="20.75" style="50" bestFit="1" customWidth="1"/>
    <col min="5658" max="5888" width="9" style="50"/>
    <col min="5889" max="5889" width="9" style="50" customWidth="1"/>
    <col min="5890" max="5890" width="10" style="50" bestFit="1" customWidth="1"/>
    <col min="5891" max="5891" width="0" style="50" hidden="1" customWidth="1"/>
    <col min="5892" max="5892" width="20.625" style="50" customWidth="1"/>
    <col min="5893" max="5895" width="0" style="50" hidden="1" customWidth="1"/>
    <col min="5896" max="5897" width="17.375" style="50" customWidth="1"/>
    <col min="5898" max="5898" width="0" style="50" hidden="1" customWidth="1"/>
    <col min="5899" max="5899" width="13" style="50" bestFit="1" customWidth="1"/>
    <col min="5900" max="5900" width="0" style="50" hidden="1" customWidth="1"/>
    <col min="5901" max="5901" width="13" style="50" bestFit="1" customWidth="1"/>
    <col min="5902" max="5902" width="17.375" style="50" bestFit="1" customWidth="1"/>
    <col min="5903" max="5903" width="0" style="50" hidden="1" customWidth="1"/>
    <col min="5904" max="5904" width="13.875" style="50" bestFit="1" customWidth="1"/>
    <col min="5905" max="5905" width="0" style="50" hidden="1" customWidth="1"/>
    <col min="5906" max="5906" width="10" style="50" bestFit="1" customWidth="1"/>
    <col min="5907" max="5907" width="0" style="50" hidden="1" customWidth="1"/>
    <col min="5908" max="5908" width="10" style="50" bestFit="1" customWidth="1"/>
    <col min="5909" max="5911" width="0" style="50" hidden="1" customWidth="1"/>
    <col min="5912" max="5912" width="16.5" style="50" bestFit="1" customWidth="1"/>
    <col min="5913" max="5913" width="20.75" style="50" bestFit="1" customWidth="1"/>
    <col min="5914" max="6144" width="9" style="50"/>
    <col min="6145" max="6145" width="9" style="50" customWidth="1"/>
    <col min="6146" max="6146" width="10" style="50" bestFit="1" customWidth="1"/>
    <col min="6147" max="6147" width="0" style="50" hidden="1" customWidth="1"/>
    <col min="6148" max="6148" width="20.625" style="50" customWidth="1"/>
    <col min="6149" max="6151" width="0" style="50" hidden="1" customWidth="1"/>
    <col min="6152" max="6153" width="17.375" style="50" customWidth="1"/>
    <col min="6154" max="6154" width="0" style="50" hidden="1" customWidth="1"/>
    <col min="6155" max="6155" width="13" style="50" bestFit="1" customWidth="1"/>
    <col min="6156" max="6156" width="0" style="50" hidden="1" customWidth="1"/>
    <col min="6157" max="6157" width="13" style="50" bestFit="1" customWidth="1"/>
    <col min="6158" max="6158" width="17.375" style="50" bestFit="1" customWidth="1"/>
    <col min="6159" max="6159" width="0" style="50" hidden="1" customWidth="1"/>
    <col min="6160" max="6160" width="13.875" style="50" bestFit="1" customWidth="1"/>
    <col min="6161" max="6161" width="0" style="50" hidden="1" customWidth="1"/>
    <col min="6162" max="6162" width="10" style="50" bestFit="1" customWidth="1"/>
    <col min="6163" max="6163" width="0" style="50" hidden="1" customWidth="1"/>
    <col min="6164" max="6164" width="10" style="50" bestFit="1" customWidth="1"/>
    <col min="6165" max="6167" width="0" style="50" hidden="1" customWidth="1"/>
    <col min="6168" max="6168" width="16.5" style="50" bestFit="1" customWidth="1"/>
    <col min="6169" max="6169" width="20.75" style="50" bestFit="1" customWidth="1"/>
    <col min="6170" max="6400" width="9" style="50"/>
    <col min="6401" max="6401" width="9" style="50" customWidth="1"/>
    <col min="6402" max="6402" width="10" style="50" bestFit="1" customWidth="1"/>
    <col min="6403" max="6403" width="0" style="50" hidden="1" customWidth="1"/>
    <col min="6404" max="6404" width="20.625" style="50" customWidth="1"/>
    <col min="6405" max="6407" width="0" style="50" hidden="1" customWidth="1"/>
    <col min="6408" max="6409" width="17.375" style="50" customWidth="1"/>
    <col min="6410" max="6410" width="0" style="50" hidden="1" customWidth="1"/>
    <col min="6411" max="6411" width="13" style="50" bestFit="1" customWidth="1"/>
    <col min="6412" max="6412" width="0" style="50" hidden="1" customWidth="1"/>
    <col min="6413" max="6413" width="13" style="50" bestFit="1" customWidth="1"/>
    <col min="6414" max="6414" width="17.375" style="50" bestFit="1" customWidth="1"/>
    <col min="6415" max="6415" width="0" style="50" hidden="1" customWidth="1"/>
    <col min="6416" max="6416" width="13.875" style="50" bestFit="1" customWidth="1"/>
    <col min="6417" max="6417" width="0" style="50" hidden="1" customWidth="1"/>
    <col min="6418" max="6418" width="10" style="50" bestFit="1" customWidth="1"/>
    <col min="6419" max="6419" width="0" style="50" hidden="1" customWidth="1"/>
    <col min="6420" max="6420" width="10" style="50" bestFit="1" customWidth="1"/>
    <col min="6421" max="6423" width="0" style="50" hidden="1" customWidth="1"/>
    <col min="6424" max="6424" width="16.5" style="50" bestFit="1" customWidth="1"/>
    <col min="6425" max="6425" width="20.75" style="50" bestFit="1" customWidth="1"/>
    <col min="6426" max="6656" width="9" style="50"/>
    <col min="6657" max="6657" width="9" style="50" customWidth="1"/>
    <col min="6658" max="6658" width="10" style="50" bestFit="1" customWidth="1"/>
    <col min="6659" max="6659" width="0" style="50" hidden="1" customWidth="1"/>
    <col min="6660" max="6660" width="20.625" style="50" customWidth="1"/>
    <col min="6661" max="6663" width="0" style="50" hidden="1" customWidth="1"/>
    <col min="6664" max="6665" width="17.375" style="50" customWidth="1"/>
    <col min="6666" max="6666" width="0" style="50" hidden="1" customWidth="1"/>
    <col min="6667" max="6667" width="13" style="50" bestFit="1" customWidth="1"/>
    <col min="6668" max="6668" width="0" style="50" hidden="1" customWidth="1"/>
    <col min="6669" max="6669" width="13" style="50" bestFit="1" customWidth="1"/>
    <col min="6670" max="6670" width="17.375" style="50" bestFit="1" customWidth="1"/>
    <col min="6671" max="6671" width="0" style="50" hidden="1" customWidth="1"/>
    <col min="6672" max="6672" width="13.875" style="50" bestFit="1" customWidth="1"/>
    <col min="6673" max="6673" width="0" style="50" hidden="1" customWidth="1"/>
    <col min="6674" max="6674" width="10" style="50" bestFit="1" customWidth="1"/>
    <col min="6675" max="6675" width="0" style="50" hidden="1" customWidth="1"/>
    <col min="6676" max="6676" width="10" style="50" bestFit="1" customWidth="1"/>
    <col min="6677" max="6679" width="0" style="50" hidden="1" customWidth="1"/>
    <col min="6680" max="6680" width="16.5" style="50" bestFit="1" customWidth="1"/>
    <col min="6681" max="6681" width="20.75" style="50" bestFit="1" customWidth="1"/>
    <col min="6682" max="6912" width="9" style="50"/>
    <col min="6913" max="6913" width="9" style="50" customWidth="1"/>
    <col min="6914" max="6914" width="10" style="50" bestFit="1" customWidth="1"/>
    <col min="6915" max="6915" width="0" style="50" hidden="1" customWidth="1"/>
    <col min="6916" max="6916" width="20.625" style="50" customWidth="1"/>
    <col min="6917" max="6919" width="0" style="50" hidden="1" customWidth="1"/>
    <col min="6920" max="6921" width="17.375" style="50" customWidth="1"/>
    <col min="6922" max="6922" width="0" style="50" hidden="1" customWidth="1"/>
    <col min="6923" max="6923" width="13" style="50" bestFit="1" customWidth="1"/>
    <col min="6924" max="6924" width="0" style="50" hidden="1" customWidth="1"/>
    <col min="6925" max="6925" width="13" style="50" bestFit="1" customWidth="1"/>
    <col min="6926" max="6926" width="17.375" style="50" bestFit="1" customWidth="1"/>
    <col min="6927" max="6927" width="0" style="50" hidden="1" customWidth="1"/>
    <col min="6928" max="6928" width="13.875" style="50" bestFit="1" customWidth="1"/>
    <col min="6929" max="6929" width="0" style="50" hidden="1" customWidth="1"/>
    <col min="6930" max="6930" width="10" style="50" bestFit="1" customWidth="1"/>
    <col min="6931" max="6931" width="0" style="50" hidden="1" customWidth="1"/>
    <col min="6932" max="6932" width="10" style="50" bestFit="1" customWidth="1"/>
    <col min="6933" max="6935" width="0" style="50" hidden="1" customWidth="1"/>
    <col min="6936" max="6936" width="16.5" style="50" bestFit="1" customWidth="1"/>
    <col min="6937" max="6937" width="20.75" style="50" bestFit="1" customWidth="1"/>
    <col min="6938" max="7168" width="9" style="50"/>
    <col min="7169" max="7169" width="9" style="50" customWidth="1"/>
    <col min="7170" max="7170" width="10" style="50" bestFit="1" customWidth="1"/>
    <col min="7171" max="7171" width="0" style="50" hidden="1" customWidth="1"/>
    <col min="7172" max="7172" width="20.625" style="50" customWidth="1"/>
    <col min="7173" max="7175" width="0" style="50" hidden="1" customWidth="1"/>
    <col min="7176" max="7177" width="17.375" style="50" customWidth="1"/>
    <col min="7178" max="7178" width="0" style="50" hidden="1" customWidth="1"/>
    <col min="7179" max="7179" width="13" style="50" bestFit="1" customWidth="1"/>
    <col min="7180" max="7180" width="0" style="50" hidden="1" customWidth="1"/>
    <col min="7181" max="7181" width="13" style="50" bestFit="1" customWidth="1"/>
    <col min="7182" max="7182" width="17.375" style="50" bestFit="1" customWidth="1"/>
    <col min="7183" max="7183" width="0" style="50" hidden="1" customWidth="1"/>
    <col min="7184" max="7184" width="13.875" style="50" bestFit="1" customWidth="1"/>
    <col min="7185" max="7185" width="0" style="50" hidden="1" customWidth="1"/>
    <col min="7186" max="7186" width="10" style="50" bestFit="1" customWidth="1"/>
    <col min="7187" max="7187" width="0" style="50" hidden="1" customWidth="1"/>
    <col min="7188" max="7188" width="10" style="50" bestFit="1" customWidth="1"/>
    <col min="7189" max="7191" width="0" style="50" hidden="1" customWidth="1"/>
    <col min="7192" max="7192" width="16.5" style="50" bestFit="1" customWidth="1"/>
    <col min="7193" max="7193" width="20.75" style="50" bestFit="1" customWidth="1"/>
    <col min="7194" max="7424" width="9" style="50"/>
    <col min="7425" max="7425" width="9" style="50" customWidth="1"/>
    <col min="7426" max="7426" width="10" style="50" bestFit="1" customWidth="1"/>
    <col min="7427" max="7427" width="0" style="50" hidden="1" customWidth="1"/>
    <col min="7428" max="7428" width="20.625" style="50" customWidth="1"/>
    <col min="7429" max="7431" width="0" style="50" hidden="1" customWidth="1"/>
    <col min="7432" max="7433" width="17.375" style="50" customWidth="1"/>
    <col min="7434" max="7434" width="0" style="50" hidden="1" customWidth="1"/>
    <col min="7435" max="7435" width="13" style="50" bestFit="1" customWidth="1"/>
    <col min="7436" max="7436" width="0" style="50" hidden="1" customWidth="1"/>
    <col min="7437" max="7437" width="13" style="50" bestFit="1" customWidth="1"/>
    <col min="7438" max="7438" width="17.375" style="50" bestFit="1" customWidth="1"/>
    <col min="7439" max="7439" width="0" style="50" hidden="1" customWidth="1"/>
    <col min="7440" max="7440" width="13.875" style="50" bestFit="1" customWidth="1"/>
    <col min="7441" max="7441" width="0" style="50" hidden="1" customWidth="1"/>
    <col min="7442" max="7442" width="10" style="50" bestFit="1" customWidth="1"/>
    <col min="7443" max="7443" width="0" style="50" hidden="1" customWidth="1"/>
    <col min="7444" max="7444" width="10" style="50" bestFit="1" customWidth="1"/>
    <col min="7445" max="7447" width="0" style="50" hidden="1" customWidth="1"/>
    <col min="7448" max="7448" width="16.5" style="50" bestFit="1" customWidth="1"/>
    <col min="7449" max="7449" width="20.75" style="50" bestFit="1" customWidth="1"/>
    <col min="7450" max="7680" width="9" style="50"/>
    <col min="7681" max="7681" width="9" style="50" customWidth="1"/>
    <col min="7682" max="7682" width="10" style="50" bestFit="1" customWidth="1"/>
    <col min="7683" max="7683" width="0" style="50" hidden="1" customWidth="1"/>
    <col min="7684" max="7684" width="20.625" style="50" customWidth="1"/>
    <col min="7685" max="7687" width="0" style="50" hidden="1" customWidth="1"/>
    <col min="7688" max="7689" width="17.375" style="50" customWidth="1"/>
    <col min="7690" max="7690" width="0" style="50" hidden="1" customWidth="1"/>
    <col min="7691" max="7691" width="13" style="50" bestFit="1" customWidth="1"/>
    <col min="7692" max="7692" width="0" style="50" hidden="1" customWidth="1"/>
    <col min="7693" max="7693" width="13" style="50" bestFit="1" customWidth="1"/>
    <col min="7694" max="7694" width="17.375" style="50" bestFit="1" customWidth="1"/>
    <col min="7695" max="7695" width="0" style="50" hidden="1" customWidth="1"/>
    <col min="7696" max="7696" width="13.875" style="50" bestFit="1" customWidth="1"/>
    <col min="7697" max="7697" width="0" style="50" hidden="1" customWidth="1"/>
    <col min="7698" max="7698" width="10" style="50" bestFit="1" customWidth="1"/>
    <col min="7699" max="7699" width="0" style="50" hidden="1" customWidth="1"/>
    <col min="7700" max="7700" width="10" style="50" bestFit="1" customWidth="1"/>
    <col min="7701" max="7703" width="0" style="50" hidden="1" customWidth="1"/>
    <col min="7704" max="7704" width="16.5" style="50" bestFit="1" customWidth="1"/>
    <col min="7705" max="7705" width="20.75" style="50" bestFit="1" customWidth="1"/>
    <col min="7706" max="7936" width="9" style="50"/>
    <col min="7937" max="7937" width="9" style="50" customWidth="1"/>
    <col min="7938" max="7938" width="10" style="50" bestFit="1" customWidth="1"/>
    <col min="7939" max="7939" width="0" style="50" hidden="1" customWidth="1"/>
    <col min="7940" max="7940" width="20.625" style="50" customWidth="1"/>
    <col min="7941" max="7943" width="0" style="50" hidden="1" customWidth="1"/>
    <col min="7944" max="7945" width="17.375" style="50" customWidth="1"/>
    <col min="7946" max="7946" width="0" style="50" hidden="1" customWidth="1"/>
    <col min="7947" max="7947" width="13" style="50" bestFit="1" customWidth="1"/>
    <col min="7948" max="7948" width="0" style="50" hidden="1" customWidth="1"/>
    <col min="7949" max="7949" width="13" style="50" bestFit="1" customWidth="1"/>
    <col min="7950" max="7950" width="17.375" style="50" bestFit="1" customWidth="1"/>
    <col min="7951" max="7951" width="0" style="50" hidden="1" customWidth="1"/>
    <col min="7952" max="7952" width="13.875" style="50" bestFit="1" customWidth="1"/>
    <col min="7953" max="7953" width="0" style="50" hidden="1" customWidth="1"/>
    <col min="7954" max="7954" width="10" style="50" bestFit="1" customWidth="1"/>
    <col min="7955" max="7955" width="0" style="50" hidden="1" customWidth="1"/>
    <col min="7956" max="7956" width="10" style="50" bestFit="1" customWidth="1"/>
    <col min="7957" max="7959" width="0" style="50" hidden="1" customWidth="1"/>
    <col min="7960" max="7960" width="16.5" style="50" bestFit="1" customWidth="1"/>
    <col min="7961" max="7961" width="20.75" style="50" bestFit="1" customWidth="1"/>
    <col min="7962" max="8192" width="9" style="50"/>
    <col min="8193" max="8193" width="9" style="50" customWidth="1"/>
    <col min="8194" max="8194" width="10" style="50" bestFit="1" customWidth="1"/>
    <col min="8195" max="8195" width="0" style="50" hidden="1" customWidth="1"/>
    <col min="8196" max="8196" width="20.625" style="50" customWidth="1"/>
    <col min="8197" max="8199" width="0" style="50" hidden="1" customWidth="1"/>
    <col min="8200" max="8201" width="17.375" style="50" customWidth="1"/>
    <col min="8202" max="8202" width="0" style="50" hidden="1" customWidth="1"/>
    <col min="8203" max="8203" width="13" style="50" bestFit="1" customWidth="1"/>
    <col min="8204" max="8204" width="0" style="50" hidden="1" customWidth="1"/>
    <col min="8205" max="8205" width="13" style="50" bestFit="1" customWidth="1"/>
    <col min="8206" max="8206" width="17.375" style="50" bestFit="1" customWidth="1"/>
    <col min="8207" max="8207" width="0" style="50" hidden="1" customWidth="1"/>
    <col min="8208" max="8208" width="13.875" style="50" bestFit="1" customWidth="1"/>
    <col min="8209" max="8209" width="0" style="50" hidden="1" customWidth="1"/>
    <col min="8210" max="8210" width="10" style="50" bestFit="1" customWidth="1"/>
    <col min="8211" max="8211" width="0" style="50" hidden="1" customWidth="1"/>
    <col min="8212" max="8212" width="10" style="50" bestFit="1" customWidth="1"/>
    <col min="8213" max="8215" width="0" style="50" hidden="1" customWidth="1"/>
    <col min="8216" max="8216" width="16.5" style="50" bestFit="1" customWidth="1"/>
    <col min="8217" max="8217" width="20.75" style="50" bestFit="1" customWidth="1"/>
    <col min="8218" max="8448" width="9" style="50"/>
    <col min="8449" max="8449" width="9" style="50" customWidth="1"/>
    <col min="8450" max="8450" width="10" style="50" bestFit="1" customWidth="1"/>
    <col min="8451" max="8451" width="0" style="50" hidden="1" customWidth="1"/>
    <col min="8452" max="8452" width="20.625" style="50" customWidth="1"/>
    <col min="8453" max="8455" width="0" style="50" hidden="1" customWidth="1"/>
    <col min="8456" max="8457" width="17.375" style="50" customWidth="1"/>
    <col min="8458" max="8458" width="0" style="50" hidden="1" customWidth="1"/>
    <col min="8459" max="8459" width="13" style="50" bestFit="1" customWidth="1"/>
    <col min="8460" max="8460" width="0" style="50" hidden="1" customWidth="1"/>
    <col min="8461" max="8461" width="13" style="50" bestFit="1" customWidth="1"/>
    <col min="8462" max="8462" width="17.375" style="50" bestFit="1" customWidth="1"/>
    <col min="8463" max="8463" width="0" style="50" hidden="1" customWidth="1"/>
    <col min="8464" max="8464" width="13.875" style="50" bestFit="1" customWidth="1"/>
    <col min="8465" max="8465" width="0" style="50" hidden="1" customWidth="1"/>
    <col min="8466" max="8466" width="10" style="50" bestFit="1" customWidth="1"/>
    <col min="8467" max="8467" width="0" style="50" hidden="1" customWidth="1"/>
    <col min="8468" max="8468" width="10" style="50" bestFit="1" customWidth="1"/>
    <col min="8469" max="8471" width="0" style="50" hidden="1" customWidth="1"/>
    <col min="8472" max="8472" width="16.5" style="50" bestFit="1" customWidth="1"/>
    <col min="8473" max="8473" width="20.75" style="50" bestFit="1" customWidth="1"/>
    <col min="8474" max="8704" width="9" style="50"/>
    <col min="8705" max="8705" width="9" style="50" customWidth="1"/>
    <col min="8706" max="8706" width="10" style="50" bestFit="1" customWidth="1"/>
    <col min="8707" max="8707" width="0" style="50" hidden="1" customWidth="1"/>
    <col min="8708" max="8708" width="20.625" style="50" customWidth="1"/>
    <col min="8709" max="8711" width="0" style="50" hidden="1" customWidth="1"/>
    <col min="8712" max="8713" width="17.375" style="50" customWidth="1"/>
    <col min="8714" max="8714" width="0" style="50" hidden="1" customWidth="1"/>
    <col min="8715" max="8715" width="13" style="50" bestFit="1" customWidth="1"/>
    <col min="8716" max="8716" width="0" style="50" hidden="1" customWidth="1"/>
    <col min="8717" max="8717" width="13" style="50" bestFit="1" customWidth="1"/>
    <col min="8718" max="8718" width="17.375" style="50" bestFit="1" customWidth="1"/>
    <col min="8719" max="8719" width="0" style="50" hidden="1" customWidth="1"/>
    <col min="8720" max="8720" width="13.875" style="50" bestFit="1" customWidth="1"/>
    <col min="8721" max="8721" width="0" style="50" hidden="1" customWidth="1"/>
    <col min="8722" max="8722" width="10" style="50" bestFit="1" customWidth="1"/>
    <col min="8723" max="8723" width="0" style="50" hidden="1" customWidth="1"/>
    <col min="8724" max="8724" width="10" style="50" bestFit="1" customWidth="1"/>
    <col min="8725" max="8727" width="0" style="50" hidden="1" customWidth="1"/>
    <col min="8728" max="8728" width="16.5" style="50" bestFit="1" customWidth="1"/>
    <col min="8729" max="8729" width="20.75" style="50" bestFit="1" customWidth="1"/>
    <col min="8730" max="8960" width="9" style="50"/>
    <col min="8961" max="8961" width="9" style="50" customWidth="1"/>
    <col min="8962" max="8962" width="10" style="50" bestFit="1" customWidth="1"/>
    <col min="8963" max="8963" width="0" style="50" hidden="1" customWidth="1"/>
    <col min="8964" max="8964" width="20.625" style="50" customWidth="1"/>
    <col min="8965" max="8967" width="0" style="50" hidden="1" customWidth="1"/>
    <col min="8968" max="8969" width="17.375" style="50" customWidth="1"/>
    <col min="8970" max="8970" width="0" style="50" hidden="1" customWidth="1"/>
    <col min="8971" max="8971" width="13" style="50" bestFit="1" customWidth="1"/>
    <col min="8972" max="8972" width="0" style="50" hidden="1" customWidth="1"/>
    <col min="8973" max="8973" width="13" style="50" bestFit="1" customWidth="1"/>
    <col min="8974" max="8974" width="17.375" style="50" bestFit="1" customWidth="1"/>
    <col min="8975" max="8975" width="0" style="50" hidden="1" customWidth="1"/>
    <col min="8976" max="8976" width="13.875" style="50" bestFit="1" customWidth="1"/>
    <col min="8977" max="8977" width="0" style="50" hidden="1" customWidth="1"/>
    <col min="8978" max="8978" width="10" style="50" bestFit="1" customWidth="1"/>
    <col min="8979" max="8979" width="0" style="50" hidden="1" customWidth="1"/>
    <col min="8980" max="8980" width="10" style="50" bestFit="1" customWidth="1"/>
    <col min="8981" max="8983" width="0" style="50" hidden="1" customWidth="1"/>
    <col min="8984" max="8984" width="16.5" style="50" bestFit="1" customWidth="1"/>
    <col min="8985" max="8985" width="20.75" style="50" bestFit="1" customWidth="1"/>
    <col min="8986" max="9216" width="9" style="50"/>
    <col min="9217" max="9217" width="9" style="50" customWidth="1"/>
    <col min="9218" max="9218" width="10" style="50" bestFit="1" customWidth="1"/>
    <col min="9219" max="9219" width="0" style="50" hidden="1" customWidth="1"/>
    <col min="9220" max="9220" width="20.625" style="50" customWidth="1"/>
    <col min="9221" max="9223" width="0" style="50" hidden="1" customWidth="1"/>
    <col min="9224" max="9225" width="17.375" style="50" customWidth="1"/>
    <col min="9226" max="9226" width="0" style="50" hidden="1" customWidth="1"/>
    <col min="9227" max="9227" width="13" style="50" bestFit="1" customWidth="1"/>
    <col min="9228" max="9228" width="0" style="50" hidden="1" customWidth="1"/>
    <col min="9229" max="9229" width="13" style="50" bestFit="1" customWidth="1"/>
    <col min="9230" max="9230" width="17.375" style="50" bestFit="1" customWidth="1"/>
    <col min="9231" max="9231" width="0" style="50" hidden="1" customWidth="1"/>
    <col min="9232" max="9232" width="13.875" style="50" bestFit="1" customWidth="1"/>
    <col min="9233" max="9233" width="0" style="50" hidden="1" customWidth="1"/>
    <col min="9234" max="9234" width="10" style="50" bestFit="1" customWidth="1"/>
    <col min="9235" max="9235" width="0" style="50" hidden="1" customWidth="1"/>
    <col min="9236" max="9236" width="10" style="50" bestFit="1" customWidth="1"/>
    <col min="9237" max="9239" width="0" style="50" hidden="1" customWidth="1"/>
    <col min="9240" max="9240" width="16.5" style="50" bestFit="1" customWidth="1"/>
    <col min="9241" max="9241" width="20.75" style="50" bestFit="1" customWidth="1"/>
    <col min="9242" max="9472" width="9" style="50"/>
    <col min="9473" max="9473" width="9" style="50" customWidth="1"/>
    <col min="9474" max="9474" width="10" style="50" bestFit="1" customWidth="1"/>
    <col min="9475" max="9475" width="0" style="50" hidden="1" customWidth="1"/>
    <col min="9476" max="9476" width="20.625" style="50" customWidth="1"/>
    <col min="9477" max="9479" width="0" style="50" hidden="1" customWidth="1"/>
    <col min="9480" max="9481" width="17.375" style="50" customWidth="1"/>
    <col min="9482" max="9482" width="0" style="50" hidden="1" customWidth="1"/>
    <col min="9483" max="9483" width="13" style="50" bestFit="1" customWidth="1"/>
    <col min="9484" max="9484" width="0" style="50" hidden="1" customWidth="1"/>
    <col min="9485" max="9485" width="13" style="50" bestFit="1" customWidth="1"/>
    <col min="9486" max="9486" width="17.375" style="50" bestFit="1" customWidth="1"/>
    <col min="9487" max="9487" width="0" style="50" hidden="1" customWidth="1"/>
    <col min="9488" max="9488" width="13.875" style="50" bestFit="1" customWidth="1"/>
    <col min="9489" max="9489" width="0" style="50" hidden="1" customWidth="1"/>
    <col min="9490" max="9490" width="10" style="50" bestFit="1" customWidth="1"/>
    <col min="9491" max="9491" width="0" style="50" hidden="1" customWidth="1"/>
    <col min="9492" max="9492" width="10" style="50" bestFit="1" customWidth="1"/>
    <col min="9493" max="9495" width="0" style="50" hidden="1" customWidth="1"/>
    <col min="9496" max="9496" width="16.5" style="50" bestFit="1" customWidth="1"/>
    <col min="9497" max="9497" width="20.75" style="50" bestFit="1" customWidth="1"/>
    <col min="9498" max="9728" width="9" style="50"/>
    <col min="9729" max="9729" width="9" style="50" customWidth="1"/>
    <col min="9730" max="9730" width="10" style="50" bestFit="1" customWidth="1"/>
    <col min="9731" max="9731" width="0" style="50" hidden="1" customWidth="1"/>
    <col min="9732" max="9732" width="20.625" style="50" customWidth="1"/>
    <col min="9733" max="9735" width="0" style="50" hidden="1" customWidth="1"/>
    <col min="9736" max="9737" width="17.375" style="50" customWidth="1"/>
    <col min="9738" max="9738" width="0" style="50" hidden="1" customWidth="1"/>
    <col min="9739" max="9739" width="13" style="50" bestFit="1" customWidth="1"/>
    <col min="9740" max="9740" width="0" style="50" hidden="1" customWidth="1"/>
    <col min="9741" max="9741" width="13" style="50" bestFit="1" customWidth="1"/>
    <col min="9742" max="9742" width="17.375" style="50" bestFit="1" customWidth="1"/>
    <col min="9743" max="9743" width="0" style="50" hidden="1" customWidth="1"/>
    <col min="9744" max="9744" width="13.875" style="50" bestFit="1" customWidth="1"/>
    <col min="9745" max="9745" width="0" style="50" hidden="1" customWidth="1"/>
    <col min="9746" max="9746" width="10" style="50" bestFit="1" customWidth="1"/>
    <col min="9747" max="9747" width="0" style="50" hidden="1" customWidth="1"/>
    <col min="9748" max="9748" width="10" style="50" bestFit="1" customWidth="1"/>
    <col min="9749" max="9751" width="0" style="50" hidden="1" customWidth="1"/>
    <col min="9752" max="9752" width="16.5" style="50" bestFit="1" customWidth="1"/>
    <col min="9753" max="9753" width="20.75" style="50" bestFit="1" customWidth="1"/>
    <col min="9754" max="9984" width="9" style="50"/>
    <col min="9985" max="9985" width="9" style="50" customWidth="1"/>
    <col min="9986" max="9986" width="10" style="50" bestFit="1" customWidth="1"/>
    <col min="9987" max="9987" width="0" style="50" hidden="1" customWidth="1"/>
    <col min="9988" max="9988" width="20.625" style="50" customWidth="1"/>
    <col min="9989" max="9991" width="0" style="50" hidden="1" customWidth="1"/>
    <col min="9992" max="9993" width="17.375" style="50" customWidth="1"/>
    <col min="9994" max="9994" width="0" style="50" hidden="1" customWidth="1"/>
    <col min="9995" max="9995" width="13" style="50" bestFit="1" customWidth="1"/>
    <col min="9996" max="9996" width="0" style="50" hidden="1" customWidth="1"/>
    <col min="9997" max="9997" width="13" style="50" bestFit="1" customWidth="1"/>
    <col min="9998" max="9998" width="17.375" style="50" bestFit="1" customWidth="1"/>
    <col min="9999" max="9999" width="0" style="50" hidden="1" customWidth="1"/>
    <col min="10000" max="10000" width="13.875" style="50" bestFit="1" customWidth="1"/>
    <col min="10001" max="10001" width="0" style="50" hidden="1" customWidth="1"/>
    <col min="10002" max="10002" width="10" style="50" bestFit="1" customWidth="1"/>
    <col min="10003" max="10003" width="0" style="50" hidden="1" customWidth="1"/>
    <col min="10004" max="10004" width="10" style="50" bestFit="1" customWidth="1"/>
    <col min="10005" max="10007" width="0" style="50" hidden="1" customWidth="1"/>
    <col min="10008" max="10008" width="16.5" style="50" bestFit="1" customWidth="1"/>
    <col min="10009" max="10009" width="20.75" style="50" bestFit="1" customWidth="1"/>
    <col min="10010" max="10240" width="9" style="50"/>
    <col min="10241" max="10241" width="9" style="50" customWidth="1"/>
    <col min="10242" max="10242" width="10" style="50" bestFit="1" customWidth="1"/>
    <col min="10243" max="10243" width="0" style="50" hidden="1" customWidth="1"/>
    <col min="10244" max="10244" width="20.625" style="50" customWidth="1"/>
    <col min="10245" max="10247" width="0" style="50" hidden="1" customWidth="1"/>
    <col min="10248" max="10249" width="17.375" style="50" customWidth="1"/>
    <col min="10250" max="10250" width="0" style="50" hidden="1" customWidth="1"/>
    <col min="10251" max="10251" width="13" style="50" bestFit="1" customWidth="1"/>
    <col min="10252" max="10252" width="0" style="50" hidden="1" customWidth="1"/>
    <col min="10253" max="10253" width="13" style="50" bestFit="1" customWidth="1"/>
    <col min="10254" max="10254" width="17.375" style="50" bestFit="1" customWidth="1"/>
    <col min="10255" max="10255" width="0" style="50" hidden="1" customWidth="1"/>
    <col min="10256" max="10256" width="13.875" style="50" bestFit="1" customWidth="1"/>
    <col min="10257" max="10257" width="0" style="50" hidden="1" customWidth="1"/>
    <col min="10258" max="10258" width="10" style="50" bestFit="1" customWidth="1"/>
    <col min="10259" max="10259" width="0" style="50" hidden="1" customWidth="1"/>
    <col min="10260" max="10260" width="10" style="50" bestFit="1" customWidth="1"/>
    <col min="10261" max="10263" width="0" style="50" hidden="1" customWidth="1"/>
    <col min="10264" max="10264" width="16.5" style="50" bestFit="1" customWidth="1"/>
    <col min="10265" max="10265" width="20.75" style="50" bestFit="1" customWidth="1"/>
    <col min="10266" max="10496" width="9" style="50"/>
    <col min="10497" max="10497" width="9" style="50" customWidth="1"/>
    <col min="10498" max="10498" width="10" style="50" bestFit="1" customWidth="1"/>
    <col min="10499" max="10499" width="0" style="50" hidden="1" customWidth="1"/>
    <col min="10500" max="10500" width="20.625" style="50" customWidth="1"/>
    <col min="10501" max="10503" width="0" style="50" hidden="1" customWidth="1"/>
    <col min="10504" max="10505" width="17.375" style="50" customWidth="1"/>
    <col min="10506" max="10506" width="0" style="50" hidden="1" customWidth="1"/>
    <col min="10507" max="10507" width="13" style="50" bestFit="1" customWidth="1"/>
    <col min="10508" max="10508" width="0" style="50" hidden="1" customWidth="1"/>
    <col min="10509" max="10509" width="13" style="50" bestFit="1" customWidth="1"/>
    <col min="10510" max="10510" width="17.375" style="50" bestFit="1" customWidth="1"/>
    <col min="10511" max="10511" width="0" style="50" hidden="1" customWidth="1"/>
    <col min="10512" max="10512" width="13.875" style="50" bestFit="1" customWidth="1"/>
    <col min="10513" max="10513" width="0" style="50" hidden="1" customWidth="1"/>
    <col min="10514" max="10514" width="10" style="50" bestFit="1" customWidth="1"/>
    <col min="10515" max="10515" width="0" style="50" hidden="1" customWidth="1"/>
    <col min="10516" max="10516" width="10" style="50" bestFit="1" customWidth="1"/>
    <col min="10517" max="10519" width="0" style="50" hidden="1" customWidth="1"/>
    <col min="10520" max="10520" width="16.5" style="50" bestFit="1" customWidth="1"/>
    <col min="10521" max="10521" width="20.75" style="50" bestFit="1" customWidth="1"/>
    <col min="10522" max="10752" width="9" style="50"/>
    <col min="10753" max="10753" width="9" style="50" customWidth="1"/>
    <col min="10754" max="10754" width="10" style="50" bestFit="1" customWidth="1"/>
    <col min="10755" max="10755" width="0" style="50" hidden="1" customWidth="1"/>
    <col min="10756" max="10756" width="20.625" style="50" customWidth="1"/>
    <col min="10757" max="10759" width="0" style="50" hidden="1" customWidth="1"/>
    <col min="10760" max="10761" width="17.375" style="50" customWidth="1"/>
    <col min="10762" max="10762" width="0" style="50" hidden="1" customWidth="1"/>
    <col min="10763" max="10763" width="13" style="50" bestFit="1" customWidth="1"/>
    <col min="10764" max="10764" width="0" style="50" hidden="1" customWidth="1"/>
    <col min="10765" max="10765" width="13" style="50" bestFit="1" customWidth="1"/>
    <col min="10766" max="10766" width="17.375" style="50" bestFit="1" customWidth="1"/>
    <col min="10767" max="10767" width="0" style="50" hidden="1" customWidth="1"/>
    <col min="10768" max="10768" width="13.875" style="50" bestFit="1" customWidth="1"/>
    <col min="10769" max="10769" width="0" style="50" hidden="1" customWidth="1"/>
    <col min="10770" max="10770" width="10" style="50" bestFit="1" customWidth="1"/>
    <col min="10771" max="10771" width="0" style="50" hidden="1" customWidth="1"/>
    <col min="10772" max="10772" width="10" style="50" bestFit="1" customWidth="1"/>
    <col min="10773" max="10775" width="0" style="50" hidden="1" customWidth="1"/>
    <col min="10776" max="10776" width="16.5" style="50" bestFit="1" customWidth="1"/>
    <col min="10777" max="10777" width="20.75" style="50" bestFit="1" customWidth="1"/>
    <col min="10778" max="11008" width="9" style="50"/>
    <col min="11009" max="11009" width="9" style="50" customWidth="1"/>
    <col min="11010" max="11010" width="10" style="50" bestFit="1" customWidth="1"/>
    <col min="11011" max="11011" width="0" style="50" hidden="1" customWidth="1"/>
    <col min="11012" max="11012" width="20.625" style="50" customWidth="1"/>
    <col min="11013" max="11015" width="0" style="50" hidden="1" customWidth="1"/>
    <col min="11016" max="11017" width="17.375" style="50" customWidth="1"/>
    <col min="11018" max="11018" width="0" style="50" hidden="1" customWidth="1"/>
    <col min="11019" max="11019" width="13" style="50" bestFit="1" customWidth="1"/>
    <col min="11020" max="11020" width="0" style="50" hidden="1" customWidth="1"/>
    <col min="11021" max="11021" width="13" style="50" bestFit="1" customWidth="1"/>
    <col min="11022" max="11022" width="17.375" style="50" bestFit="1" customWidth="1"/>
    <col min="11023" max="11023" width="0" style="50" hidden="1" customWidth="1"/>
    <col min="11024" max="11024" width="13.875" style="50" bestFit="1" customWidth="1"/>
    <col min="11025" max="11025" width="0" style="50" hidden="1" customWidth="1"/>
    <col min="11026" max="11026" width="10" style="50" bestFit="1" customWidth="1"/>
    <col min="11027" max="11027" width="0" style="50" hidden="1" customWidth="1"/>
    <col min="11028" max="11028" width="10" style="50" bestFit="1" customWidth="1"/>
    <col min="11029" max="11031" width="0" style="50" hidden="1" customWidth="1"/>
    <col min="11032" max="11032" width="16.5" style="50" bestFit="1" customWidth="1"/>
    <col min="11033" max="11033" width="20.75" style="50" bestFit="1" customWidth="1"/>
    <col min="11034" max="11264" width="9" style="50"/>
    <col min="11265" max="11265" width="9" style="50" customWidth="1"/>
    <col min="11266" max="11266" width="10" style="50" bestFit="1" customWidth="1"/>
    <col min="11267" max="11267" width="0" style="50" hidden="1" customWidth="1"/>
    <col min="11268" max="11268" width="20.625" style="50" customWidth="1"/>
    <col min="11269" max="11271" width="0" style="50" hidden="1" customWidth="1"/>
    <col min="11272" max="11273" width="17.375" style="50" customWidth="1"/>
    <col min="11274" max="11274" width="0" style="50" hidden="1" customWidth="1"/>
    <col min="11275" max="11275" width="13" style="50" bestFit="1" customWidth="1"/>
    <col min="11276" max="11276" width="0" style="50" hidden="1" customWidth="1"/>
    <col min="11277" max="11277" width="13" style="50" bestFit="1" customWidth="1"/>
    <col min="11278" max="11278" width="17.375" style="50" bestFit="1" customWidth="1"/>
    <col min="11279" max="11279" width="0" style="50" hidden="1" customWidth="1"/>
    <col min="11280" max="11280" width="13.875" style="50" bestFit="1" customWidth="1"/>
    <col min="11281" max="11281" width="0" style="50" hidden="1" customWidth="1"/>
    <col min="11282" max="11282" width="10" style="50" bestFit="1" customWidth="1"/>
    <col min="11283" max="11283" width="0" style="50" hidden="1" customWidth="1"/>
    <col min="11284" max="11284" width="10" style="50" bestFit="1" customWidth="1"/>
    <col min="11285" max="11287" width="0" style="50" hidden="1" customWidth="1"/>
    <col min="11288" max="11288" width="16.5" style="50" bestFit="1" customWidth="1"/>
    <col min="11289" max="11289" width="20.75" style="50" bestFit="1" customWidth="1"/>
    <col min="11290" max="11520" width="9" style="50"/>
    <col min="11521" max="11521" width="9" style="50" customWidth="1"/>
    <col min="11522" max="11522" width="10" style="50" bestFit="1" customWidth="1"/>
    <col min="11523" max="11523" width="0" style="50" hidden="1" customWidth="1"/>
    <col min="11524" max="11524" width="20.625" style="50" customWidth="1"/>
    <col min="11525" max="11527" width="0" style="50" hidden="1" customWidth="1"/>
    <col min="11528" max="11529" width="17.375" style="50" customWidth="1"/>
    <col min="11530" max="11530" width="0" style="50" hidden="1" customWidth="1"/>
    <col min="11531" max="11531" width="13" style="50" bestFit="1" customWidth="1"/>
    <col min="11532" max="11532" width="0" style="50" hidden="1" customWidth="1"/>
    <col min="11533" max="11533" width="13" style="50" bestFit="1" customWidth="1"/>
    <col min="11534" max="11534" width="17.375" style="50" bestFit="1" customWidth="1"/>
    <col min="11535" max="11535" width="0" style="50" hidden="1" customWidth="1"/>
    <col min="11536" max="11536" width="13.875" style="50" bestFit="1" customWidth="1"/>
    <col min="11537" max="11537" width="0" style="50" hidden="1" customWidth="1"/>
    <col min="11538" max="11538" width="10" style="50" bestFit="1" customWidth="1"/>
    <col min="11539" max="11539" width="0" style="50" hidden="1" customWidth="1"/>
    <col min="11540" max="11540" width="10" style="50" bestFit="1" customWidth="1"/>
    <col min="11541" max="11543" width="0" style="50" hidden="1" customWidth="1"/>
    <col min="11544" max="11544" width="16.5" style="50" bestFit="1" customWidth="1"/>
    <col min="11545" max="11545" width="20.75" style="50" bestFit="1" customWidth="1"/>
    <col min="11546" max="11776" width="9" style="50"/>
    <col min="11777" max="11777" width="9" style="50" customWidth="1"/>
    <col min="11778" max="11778" width="10" style="50" bestFit="1" customWidth="1"/>
    <col min="11779" max="11779" width="0" style="50" hidden="1" customWidth="1"/>
    <col min="11780" max="11780" width="20.625" style="50" customWidth="1"/>
    <col min="11781" max="11783" width="0" style="50" hidden="1" customWidth="1"/>
    <col min="11784" max="11785" width="17.375" style="50" customWidth="1"/>
    <col min="11786" max="11786" width="0" style="50" hidden="1" customWidth="1"/>
    <col min="11787" max="11787" width="13" style="50" bestFit="1" customWidth="1"/>
    <col min="11788" max="11788" width="0" style="50" hidden="1" customWidth="1"/>
    <col min="11789" max="11789" width="13" style="50" bestFit="1" customWidth="1"/>
    <col min="11790" max="11790" width="17.375" style="50" bestFit="1" customWidth="1"/>
    <col min="11791" max="11791" width="0" style="50" hidden="1" customWidth="1"/>
    <col min="11792" max="11792" width="13.875" style="50" bestFit="1" customWidth="1"/>
    <col min="11793" max="11793" width="0" style="50" hidden="1" customWidth="1"/>
    <col min="11794" max="11794" width="10" style="50" bestFit="1" customWidth="1"/>
    <col min="11795" max="11795" width="0" style="50" hidden="1" customWidth="1"/>
    <col min="11796" max="11796" width="10" style="50" bestFit="1" customWidth="1"/>
    <col min="11797" max="11799" width="0" style="50" hidden="1" customWidth="1"/>
    <col min="11800" max="11800" width="16.5" style="50" bestFit="1" customWidth="1"/>
    <col min="11801" max="11801" width="20.75" style="50" bestFit="1" customWidth="1"/>
    <col min="11802" max="12032" width="9" style="50"/>
    <col min="12033" max="12033" width="9" style="50" customWidth="1"/>
    <col min="12034" max="12034" width="10" style="50" bestFit="1" customWidth="1"/>
    <col min="12035" max="12035" width="0" style="50" hidden="1" customWidth="1"/>
    <col min="12036" max="12036" width="20.625" style="50" customWidth="1"/>
    <col min="12037" max="12039" width="0" style="50" hidden="1" customWidth="1"/>
    <col min="12040" max="12041" width="17.375" style="50" customWidth="1"/>
    <col min="12042" max="12042" width="0" style="50" hidden="1" customWidth="1"/>
    <col min="12043" max="12043" width="13" style="50" bestFit="1" customWidth="1"/>
    <col min="12044" max="12044" width="0" style="50" hidden="1" customWidth="1"/>
    <col min="12045" max="12045" width="13" style="50" bestFit="1" customWidth="1"/>
    <col min="12046" max="12046" width="17.375" style="50" bestFit="1" customWidth="1"/>
    <col min="12047" max="12047" width="0" style="50" hidden="1" customWidth="1"/>
    <col min="12048" max="12048" width="13.875" style="50" bestFit="1" customWidth="1"/>
    <col min="12049" max="12049" width="0" style="50" hidden="1" customWidth="1"/>
    <col min="12050" max="12050" width="10" style="50" bestFit="1" customWidth="1"/>
    <col min="12051" max="12051" width="0" style="50" hidden="1" customWidth="1"/>
    <col min="12052" max="12052" width="10" style="50" bestFit="1" customWidth="1"/>
    <col min="12053" max="12055" width="0" style="50" hidden="1" customWidth="1"/>
    <col min="12056" max="12056" width="16.5" style="50" bestFit="1" customWidth="1"/>
    <col min="12057" max="12057" width="20.75" style="50" bestFit="1" customWidth="1"/>
    <col min="12058" max="12288" width="9" style="50"/>
    <col min="12289" max="12289" width="9" style="50" customWidth="1"/>
    <col min="12290" max="12290" width="10" style="50" bestFit="1" customWidth="1"/>
    <col min="12291" max="12291" width="0" style="50" hidden="1" customWidth="1"/>
    <col min="12292" max="12292" width="20.625" style="50" customWidth="1"/>
    <col min="12293" max="12295" width="0" style="50" hidden="1" customWidth="1"/>
    <col min="12296" max="12297" width="17.375" style="50" customWidth="1"/>
    <col min="12298" max="12298" width="0" style="50" hidden="1" customWidth="1"/>
    <col min="12299" max="12299" width="13" style="50" bestFit="1" customWidth="1"/>
    <col min="12300" max="12300" width="0" style="50" hidden="1" customWidth="1"/>
    <col min="12301" max="12301" width="13" style="50" bestFit="1" customWidth="1"/>
    <col min="12302" max="12302" width="17.375" style="50" bestFit="1" customWidth="1"/>
    <col min="12303" max="12303" width="0" style="50" hidden="1" customWidth="1"/>
    <col min="12304" max="12304" width="13.875" style="50" bestFit="1" customWidth="1"/>
    <col min="12305" max="12305" width="0" style="50" hidden="1" customWidth="1"/>
    <col min="12306" max="12306" width="10" style="50" bestFit="1" customWidth="1"/>
    <col min="12307" max="12307" width="0" style="50" hidden="1" customWidth="1"/>
    <col min="12308" max="12308" width="10" style="50" bestFit="1" customWidth="1"/>
    <col min="12309" max="12311" width="0" style="50" hidden="1" customWidth="1"/>
    <col min="12312" max="12312" width="16.5" style="50" bestFit="1" customWidth="1"/>
    <col min="12313" max="12313" width="20.75" style="50" bestFit="1" customWidth="1"/>
    <col min="12314" max="12544" width="9" style="50"/>
    <col min="12545" max="12545" width="9" style="50" customWidth="1"/>
    <col min="12546" max="12546" width="10" style="50" bestFit="1" customWidth="1"/>
    <col min="12547" max="12547" width="0" style="50" hidden="1" customWidth="1"/>
    <col min="12548" max="12548" width="20.625" style="50" customWidth="1"/>
    <col min="12549" max="12551" width="0" style="50" hidden="1" customWidth="1"/>
    <col min="12552" max="12553" width="17.375" style="50" customWidth="1"/>
    <col min="12554" max="12554" width="0" style="50" hidden="1" customWidth="1"/>
    <col min="12555" max="12555" width="13" style="50" bestFit="1" customWidth="1"/>
    <col min="12556" max="12556" width="0" style="50" hidden="1" customWidth="1"/>
    <col min="12557" max="12557" width="13" style="50" bestFit="1" customWidth="1"/>
    <col min="12558" max="12558" width="17.375" style="50" bestFit="1" customWidth="1"/>
    <col min="12559" max="12559" width="0" style="50" hidden="1" customWidth="1"/>
    <col min="12560" max="12560" width="13.875" style="50" bestFit="1" customWidth="1"/>
    <col min="12561" max="12561" width="0" style="50" hidden="1" customWidth="1"/>
    <col min="12562" max="12562" width="10" style="50" bestFit="1" customWidth="1"/>
    <col min="12563" max="12563" width="0" style="50" hidden="1" customWidth="1"/>
    <col min="12564" max="12564" width="10" style="50" bestFit="1" customWidth="1"/>
    <col min="12565" max="12567" width="0" style="50" hidden="1" customWidth="1"/>
    <col min="12568" max="12568" width="16.5" style="50" bestFit="1" customWidth="1"/>
    <col min="12569" max="12569" width="20.75" style="50" bestFit="1" customWidth="1"/>
    <col min="12570" max="12800" width="9" style="50"/>
    <col min="12801" max="12801" width="9" style="50" customWidth="1"/>
    <col min="12802" max="12802" width="10" style="50" bestFit="1" customWidth="1"/>
    <col min="12803" max="12803" width="0" style="50" hidden="1" customWidth="1"/>
    <col min="12804" max="12804" width="20.625" style="50" customWidth="1"/>
    <col min="12805" max="12807" width="0" style="50" hidden="1" customWidth="1"/>
    <col min="12808" max="12809" width="17.375" style="50" customWidth="1"/>
    <col min="12810" max="12810" width="0" style="50" hidden="1" customWidth="1"/>
    <col min="12811" max="12811" width="13" style="50" bestFit="1" customWidth="1"/>
    <col min="12812" max="12812" width="0" style="50" hidden="1" customWidth="1"/>
    <col min="12813" max="12813" width="13" style="50" bestFit="1" customWidth="1"/>
    <col min="12814" max="12814" width="17.375" style="50" bestFit="1" customWidth="1"/>
    <col min="12815" max="12815" width="0" style="50" hidden="1" customWidth="1"/>
    <col min="12816" max="12816" width="13.875" style="50" bestFit="1" customWidth="1"/>
    <col min="12817" max="12817" width="0" style="50" hidden="1" customWidth="1"/>
    <col min="12818" max="12818" width="10" style="50" bestFit="1" customWidth="1"/>
    <col min="12819" max="12819" width="0" style="50" hidden="1" customWidth="1"/>
    <col min="12820" max="12820" width="10" style="50" bestFit="1" customWidth="1"/>
    <col min="12821" max="12823" width="0" style="50" hidden="1" customWidth="1"/>
    <col min="12824" max="12824" width="16.5" style="50" bestFit="1" customWidth="1"/>
    <col min="12825" max="12825" width="20.75" style="50" bestFit="1" customWidth="1"/>
    <col min="12826" max="13056" width="9" style="50"/>
    <col min="13057" max="13057" width="9" style="50" customWidth="1"/>
    <col min="13058" max="13058" width="10" style="50" bestFit="1" customWidth="1"/>
    <col min="13059" max="13059" width="0" style="50" hidden="1" customWidth="1"/>
    <col min="13060" max="13060" width="20.625" style="50" customWidth="1"/>
    <col min="13061" max="13063" width="0" style="50" hidden="1" customWidth="1"/>
    <col min="13064" max="13065" width="17.375" style="50" customWidth="1"/>
    <col min="13066" max="13066" width="0" style="50" hidden="1" customWidth="1"/>
    <col min="13067" max="13067" width="13" style="50" bestFit="1" customWidth="1"/>
    <col min="13068" max="13068" width="0" style="50" hidden="1" customWidth="1"/>
    <col min="13069" max="13069" width="13" style="50" bestFit="1" customWidth="1"/>
    <col min="13070" max="13070" width="17.375" style="50" bestFit="1" customWidth="1"/>
    <col min="13071" max="13071" width="0" style="50" hidden="1" customWidth="1"/>
    <col min="13072" max="13072" width="13.875" style="50" bestFit="1" customWidth="1"/>
    <col min="13073" max="13073" width="0" style="50" hidden="1" customWidth="1"/>
    <col min="13074" max="13074" width="10" style="50" bestFit="1" customWidth="1"/>
    <col min="13075" max="13075" width="0" style="50" hidden="1" customWidth="1"/>
    <col min="13076" max="13076" width="10" style="50" bestFit="1" customWidth="1"/>
    <col min="13077" max="13079" width="0" style="50" hidden="1" customWidth="1"/>
    <col min="13080" max="13080" width="16.5" style="50" bestFit="1" customWidth="1"/>
    <col min="13081" max="13081" width="20.75" style="50" bestFit="1" customWidth="1"/>
    <col min="13082" max="13312" width="9" style="50"/>
    <col min="13313" max="13313" width="9" style="50" customWidth="1"/>
    <col min="13314" max="13314" width="10" style="50" bestFit="1" customWidth="1"/>
    <col min="13315" max="13315" width="0" style="50" hidden="1" customWidth="1"/>
    <col min="13316" max="13316" width="20.625" style="50" customWidth="1"/>
    <col min="13317" max="13319" width="0" style="50" hidden="1" customWidth="1"/>
    <col min="13320" max="13321" width="17.375" style="50" customWidth="1"/>
    <col min="13322" max="13322" width="0" style="50" hidden="1" customWidth="1"/>
    <col min="13323" max="13323" width="13" style="50" bestFit="1" customWidth="1"/>
    <col min="13324" max="13324" width="0" style="50" hidden="1" customWidth="1"/>
    <col min="13325" max="13325" width="13" style="50" bestFit="1" customWidth="1"/>
    <col min="13326" max="13326" width="17.375" style="50" bestFit="1" customWidth="1"/>
    <col min="13327" max="13327" width="0" style="50" hidden="1" customWidth="1"/>
    <col min="13328" max="13328" width="13.875" style="50" bestFit="1" customWidth="1"/>
    <col min="13329" max="13329" width="0" style="50" hidden="1" customWidth="1"/>
    <col min="13330" max="13330" width="10" style="50" bestFit="1" customWidth="1"/>
    <col min="13331" max="13331" width="0" style="50" hidden="1" customWidth="1"/>
    <col min="13332" max="13332" width="10" style="50" bestFit="1" customWidth="1"/>
    <col min="13333" max="13335" width="0" style="50" hidden="1" customWidth="1"/>
    <col min="13336" max="13336" width="16.5" style="50" bestFit="1" customWidth="1"/>
    <col min="13337" max="13337" width="20.75" style="50" bestFit="1" customWidth="1"/>
    <col min="13338" max="13568" width="9" style="50"/>
    <col min="13569" max="13569" width="9" style="50" customWidth="1"/>
    <col min="13570" max="13570" width="10" style="50" bestFit="1" customWidth="1"/>
    <col min="13571" max="13571" width="0" style="50" hidden="1" customWidth="1"/>
    <col min="13572" max="13572" width="20.625" style="50" customWidth="1"/>
    <col min="13573" max="13575" width="0" style="50" hidden="1" customWidth="1"/>
    <col min="13576" max="13577" width="17.375" style="50" customWidth="1"/>
    <col min="13578" max="13578" width="0" style="50" hidden="1" customWidth="1"/>
    <col min="13579" max="13579" width="13" style="50" bestFit="1" customWidth="1"/>
    <col min="13580" max="13580" width="0" style="50" hidden="1" customWidth="1"/>
    <col min="13581" max="13581" width="13" style="50" bestFit="1" customWidth="1"/>
    <col min="13582" max="13582" width="17.375" style="50" bestFit="1" customWidth="1"/>
    <col min="13583" max="13583" width="0" style="50" hidden="1" customWidth="1"/>
    <col min="13584" max="13584" width="13.875" style="50" bestFit="1" customWidth="1"/>
    <col min="13585" max="13585" width="0" style="50" hidden="1" customWidth="1"/>
    <col min="13586" max="13586" width="10" style="50" bestFit="1" customWidth="1"/>
    <col min="13587" max="13587" width="0" style="50" hidden="1" customWidth="1"/>
    <col min="13588" max="13588" width="10" style="50" bestFit="1" customWidth="1"/>
    <col min="13589" max="13591" width="0" style="50" hidden="1" customWidth="1"/>
    <col min="13592" max="13592" width="16.5" style="50" bestFit="1" customWidth="1"/>
    <col min="13593" max="13593" width="20.75" style="50" bestFit="1" customWidth="1"/>
    <col min="13594" max="13824" width="9" style="50"/>
    <col min="13825" max="13825" width="9" style="50" customWidth="1"/>
    <col min="13826" max="13826" width="10" style="50" bestFit="1" customWidth="1"/>
    <col min="13827" max="13827" width="0" style="50" hidden="1" customWidth="1"/>
    <col min="13828" max="13828" width="20.625" style="50" customWidth="1"/>
    <col min="13829" max="13831" width="0" style="50" hidden="1" customWidth="1"/>
    <col min="13832" max="13833" width="17.375" style="50" customWidth="1"/>
    <col min="13834" max="13834" width="0" style="50" hidden="1" customWidth="1"/>
    <col min="13835" max="13835" width="13" style="50" bestFit="1" customWidth="1"/>
    <col min="13836" max="13836" width="0" style="50" hidden="1" customWidth="1"/>
    <col min="13837" max="13837" width="13" style="50" bestFit="1" customWidth="1"/>
    <col min="13838" max="13838" width="17.375" style="50" bestFit="1" customWidth="1"/>
    <col min="13839" max="13839" width="0" style="50" hidden="1" customWidth="1"/>
    <col min="13840" max="13840" width="13.875" style="50" bestFit="1" customWidth="1"/>
    <col min="13841" max="13841" width="0" style="50" hidden="1" customWidth="1"/>
    <col min="13842" max="13842" width="10" style="50" bestFit="1" customWidth="1"/>
    <col min="13843" max="13843" width="0" style="50" hidden="1" customWidth="1"/>
    <col min="13844" max="13844" width="10" style="50" bestFit="1" customWidth="1"/>
    <col min="13845" max="13847" width="0" style="50" hidden="1" customWidth="1"/>
    <col min="13848" max="13848" width="16.5" style="50" bestFit="1" customWidth="1"/>
    <col min="13849" max="13849" width="20.75" style="50" bestFit="1" customWidth="1"/>
    <col min="13850" max="14080" width="9" style="50"/>
    <col min="14081" max="14081" width="9" style="50" customWidth="1"/>
    <col min="14082" max="14082" width="10" style="50" bestFit="1" customWidth="1"/>
    <col min="14083" max="14083" width="0" style="50" hidden="1" customWidth="1"/>
    <col min="14084" max="14084" width="20.625" style="50" customWidth="1"/>
    <col min="14085" max="14087" width="0" style="50" hidden="1" customWidth="1"/>
    <col min="14088" max="14089" width="17.375" style="50" customWidth="1"/>
    <col min="14090" max="14090" width="0" style="50" hidden="1" customWidth="1"/>
    <col min="14091" max="14091" width="13" style="50" bestFit="1" customWidth="1"/>
    <col min="14092" max="14092" width="0" style="50" hidden="1" customWidth="1"/>
    <col min="14093" max="14093" width="13" style="50" bestFit="1" customWidth="1"/>
    <col min="14094" max="14094" width="17.375" style="50" bestFit="1" customWidth="1"/>
    <col min="14095" max="14095" width="0" style="50" hidden="1" customWidth="1"/>
    <col min="14096" max="14096" width="13.875" style="50" bestFit="1" customWidth="1"/>
    <col min="14097" max="14097" width="0" style="50" hidden="1" customWidth="1"/>
    <col min="14098" max="14098" width="10" style="50" bestFit="1" customWidth="1"/>
    <col min="14099" max="14099" width="0" style="50" hidden="1" customWidth="1"/>
    <col min="14100" max="14100" width="10" style="50" bestFit="1" customWidth="1"/>
    <col min="14101" max="14103" width="0" style="50" hidden="1" customWidth="1"/>
    <col min="14104" max="14104" width="16.5" style="50" bestFit="1" customWidth="1"/>
    <col min="14105" max="14105" width="20.75" style="50" bestFit="1" customWidth="1"/>
    <col min="14106" max="14336" width="9" style="50"/>
    <col min="14337" max="14337" width="9" style="50" customWidth="1"/>
    <col min="14338" max="14338" width="10" style="50" bestFit="1" customWidth="1"/>
    <col min="14339" max="14339" width="0" style="50" hidden="1" customWidth="1"/>
    <col min="14340" max="14340" width="20.625" style="50" customWidth="1"/>
    <col min="14341" max="14343" width="0" style="50" hidden="1" customWidth="1"/>
    <col min="14344" max="14345" width="17.375" style="50" customWidth="1"/>
    <col min="14346" max="14346" width="0" style="50" hidden="1" customWidth="1"/>
    <col min="14347" max="14347" width="13" style="50" bestFit="1" customWidth="1"/>
    <col min="14348" max="14348" width="0" style="50" hidden="1" customWidth="1"/>
    <col min="14349" max="14349" width="13" style="50" bestFit="1" customWidth="1"/>
    <col min="14350" max="14350" width="17.375" style="50" bestFit="1" customWidth="1"/>
    <col min="14351" max="14351" width="0" style="50" hidden="1" customWidth="1"/>
    <col min="14352" max="14352" width="13.875" style="50" bestFit="1" customWidth="1"/>
    <col min="14353" max="14353" width="0" style="50" hidden="1" customWidth="1"/>
    <col min="14354" max="14354" width="10" style="50" bestFit="1" customWidth="1"/>
    <col min="14355" max="14355" width="0" style="50" hidden="1" customWidth="1"/>
    <col min="14356" max="14356" width="10" style="50" bestFit="1" customWidth="1"/>
    <col min="14357" max="14359" width="0" style="50" hidden="1" customWidth="1"/>
    <col min="14360" max="14360" width="16.5" style="50" bestFit="1" customWidth="1"/>
    <col min="14361" max="14361" width="20.75" style="50" bestFit="1" customWidth="1"/>
    <col min="14362" max="14592" width="9" style="50"/>
    <col min="14593" max="14593" width="9" style="50" customWidth="1"/>
    <col min="14594" max="14594" width="10" style="50" bestFit="1" customWidth="1"/>
    <col min="14595" max="14595" width="0" style="50" hidden="1" customWidth="1"/>
    <col min="14596" max="14596" width="20.625" style="50" customWidth="1"/>
    <col min="14597" max="14599" width="0" style="50" hidden="1" customWidth="1"/>
    <col min="14600" max="14601" width="17.375" style="50" customWidth="1"/>
    <col min="14602" max="14602" width="0" style="50" hidden="1" customWidth="1"/>
    <col min="14603" max="14603" width="13" style="50" bestFit="1" customWidth="1"/>
    <col min="14604" max="14604" width="0" style="50" hidden="1" customWidth="1"/>
    <col min="14605" max="14605" width="13" style="50" bestFit="1" customWidth="1"/>
    <col min="14606" max="14606" width="17.375" style="50" bestFit="1" customWidth="1"/>
    <col min="14607" max="14607" width="0" style="50" hidden="1" customWidth="1"/>
    <col min="14608" max="14608" width="13.875" style="50" bestFit="1" customWidth="1"/>
    <col min="14609" max="14609" width="0" style="50" hidden="1" customWidth="1"/>
    <col min="14610" max="14610" width="10" style="50" bestFit="1" customWidth="1"/>
    <col min="14611" max="14611" width="0" style="50" hidden="1" customWidth="1"/>
    <col min="14612" max="14612" width="10" style="50" bestFit="1" customWidth="1"/>
    <col min="14613" max="14615" width="0" style="50" hidden="1" customWidth="1"/>
    <col min="14616" max="14616" width="16.5" style="50" bestFit="1" customWidth="1"/>
    <col min="14617" max="14617" width="20.75" style="50" bestFit="1" customWidth="1"/>
    <col min="14618" max="14848" width="9" style="50"/>
    <col min="14849" max="14849" width="9" style="50" customWidth="1"/>
    <col min="14850" max="14850" width="10" style="50" bestFit="1" customWidth="1"/>
    <col min="14851" max="14851" width="0" style="50" hidden="1" customWidth="1"/>
    <col min="14852" max="14852" width="20.625" style="50" customWidth="1"/>
    <col min="14853" max="14855" width="0" style="50" hidden="1" customWidth="1"/>
    <col min="14856" max="14857" width="17.375" style="50" customWidth="1"/>
    <col min="14858" max="14858" width="0" style="50" hidden="1" customWidth="1"/>
    <col min="14859" max="14859" width="13" style="50" bestFit="1" customWidth="1"/>
    <col min="14860" max="14860" width="0" style="50" hidden="1" customWidth="1"/>
    <col min="14861" max="14861" width="13" style="50" bestFit="1" customWidth="1"/>
    <col min="14862" max="14862" width="17.375" style="50" bestFit="1" customWidth="1"/>
    <col min="14863" max="14863" width="0" style="50" hidden="1" customWidth="1"/>
    <col min="14864" max="14864" width="13.875" style="50" bestFit="1" customWidth="1"/>
    <col min="14865" max="14865" width="0" style="50" hidden="1" customWidth="1"/>
    <col min="14866" max="14866" width="10" style="50" bestFit="1" customWidth="1"/>
    <col min="14867" max="14867" width="0" style="50" hidden="1" customWidth="1"/>
    <col min="14868" max="14868" width="10" style="50" bestFit="1" customWidth="1"/>
    <col min="14869" max="14871" width="0" style="50" hidden="1" customWidth="1"/>
    <col min="14872" max="14872" width="16.5" style="50" bestFit="1" customWidth="1"/>
    <col min="14873" max="14873" width="20.75" style="50" bestFit="1" customWidth="1"/>
    <col min="14874" max="15104" width="9" style="50"/>
    <col min="15105" max="15105" width="9" style="50" customWidth="1"/>
    <col min="15106" max="15106" width="10" style="50" bestFit="1" customWidth="1"/>
    <col min="15107" max="15107" width="0" style="50" hidden="1" customWidth="1"/>
    <col min="15108" max="15108" width="20.625" style="50" customWidth="1"/>
    <col min="15109" max="15111" width="0" style="50" hidden="1" customWidth="1"/>
    <col min="15112" max="15113" width="17.375" style="50" customWidth="1"/>
    <col min="15114" max="15114" width="0" style="50" hidden="1" customWidth="1"/>
    <col min="15115" max="15115" width="13" style="50" bestFit="1" customWidth="1"/>
    <col min="15116" max="15116" width="0" style="50" hidden="1" customWidth="1"/>
    <col min="15117" max="15117" width="13" style="50" bestFit="1" customWidth="1"/>
    <col min="15118" max="15118" width="17.375" style="50" bestFit="1" customWidth="1"/>
    <col min="15119" max="15119" width="0" style="50" hidden="1" customWidth="1"/>
    <col min="15120" max="15120" width="13.875" style="50" bestFit="1" customWidth="1"/>
    <col min="15121" max="15121" width="0" style="50" hidden="1" customWidth="1"/>
    <col min="15122" max="15122" width="10" style="50" bestFit="1" customWidth="1"/>
    <col min="15123" max="15123" width="0" style="50" hidden="1" customWidth="1"/>
    <col min="15124" max="15124" width="10" style="50" bestFit="1" customWidth="1"/>
    <col min="15125" max="15127" width="0" style="50" hidden="1" customWidth="1"/>
    <col min="15128" max="15128" width="16.5" style="50" bestFit="1" customWidth="1"/>
    <col min="15129" max="15129" width="20.75" style="50" bestFit="1" customWidth="1"/>
    <col min="15130" max="15360" width="9" style="50"/>
    <col min="15361" max="15361" width="9" style="50" customWidth="1"/>
    <col min="15362" max="15362" width="10" style="50" bestFit="1" customWidth="1"/>
    <col min="15363" max="15363" width="0" style="50" hidden="1" customWidth="1"/>
    <col min="15364" max="15364" width="20.625" style="50" customWidth="1"/>
    <col min="15365" max="15367" width="0" style="50" hidden="1" customWidth="1"/>
    <col min="15368" max="15369" width="17.375" style="50" customWidth="1"/>
    <col min="15370" max="15370" width="0" style="50" hidden="1" customWidth="1"/>
    <col min="15371" max="15371" width="13" style="50" bestFit="1" customWidth="1"/>
    <col min="15372" max="15372" width="0" style="50" hidden="1" customWidth="1"/>
    <col min="15373" max="15373" width="13" style="50" bestFit="1" customWidth="1"/>
    <col min="15374" max="15374" width="17.375" style="50" bestFit="1" customWidth="1"/>
    <col min="15375" max="15375" width="0" style="50" hidden="1" customWidth="1"/>
    <col min="15376" max="15376" width="13.875" style="50" bestFit="1" customWidth="1"/>
    <col min="15377" max="15377" width="0" style="50" hidden="1" customWidth="1"/>
    <col min="15378" max="15378" width="10" style="50" bestFit="1" customWidth="1"/>
    <col min="15379" max="15379" width="0" style="50" hidden="1" customWidth="1"/>
    <col min="15380" max="15380" width="10" style="50" bestFit="1" customWidth="1"/>
    <col min="15381" max="15383" width="0" style="50" hidden="1" customWidth="1"/>
    <col min="15384" max="15384" width="16.5" style="50" bestFit="1" customWidth="1"/>
    <col min="15385" max="15385" width="20.75" style="50" bestFit="1" customWidth="1"/>
    <col min="15386" max="15616" width="9" style="50"/>
    <col min="15617" max="15617" width="9" style="50" customWidth="1"/>
    <col min="15618" max="15618" width="10" style="50" bestFit="1" customWidth="1"/>
    <col min="15619" max="15619" width="0" style="50" hidden="1" customWidth="1"/>
    <col min="15620" max="15620" width="20.625" style="50" customWidth="1"/>
    <col min="15621" max="15623" width="0" style="50" hidden="1" customWidth="1"/>
    <col min="15624" max="15625" width="17.375" style="50" customWidth="1"/>
    <col min="15626" max="15626" width="0" style="50" hidden="1" customWidth="1"/>
    <col min="15627" max="15627" width="13" style="50" bestFit="1" customWidth="1"/>
    <col min="15628" max="15628" width="0" style="50" hidden="1" customWidth="1"/>
    <col min="15629" max="15629" width="13" style="50" bestFit="1" customWidth="1"/>
    <col min="15630" max="15630" width="17.375" style="50" bestFit="1" customWidth="1"/>
    <col min="15631" max="15631" width="0" style="50" hidden="1" customWidth="1"/>
    <col min="15632" max="15632" width="13.875" style="50" bestFit="1" customWidth="1"/>
    <col min="15633" max="15633" width="0" style="50" hidden="1" customWidth="1"/>
    <col min="15634" max="15634" width="10" style="50" bestFit="1" customWidth="1"/>
    <col min="15635" max="15635" width="0" style="50" hidden="1" customWidth="1"/>
    <col min="15636" max="15636" width="10" style="50" bestFit="1" customWidth="1"/>
    <col min="15637" max="15639" width="0" style="50" hidden="1" customWidth="1"/>
    <col min="15640" max="15640" width="16.5" style="50" bestFit="1" customWidth="1"/>
    <col min="15641" max="15641" width="20.75" style="50" bestFit="1" customWidth="1"/>
    <col min="15642" max="15872" width="9" style="50"/>
    <col min="15873" max="15873" width="9" style="50" customWidth="1"/>
    <col min="15874" max="15874" width="10" style="50" bestFit="1" customWidth="1"/>
    <col min="15875" max="15875" width="0" style="50" hidden="1" customWidth="1"/>
    <col min="15876" max="15876" width="20.625" style="50" customWidth="1"/>
    <col min="15877" max="15879" width="0" style="50" hidden="1" customWidth="1"/>
    <col min="15880" max="15881" width="17.375" style="50" customWidth="1"/>
    <col min="15882" max="15882" width="0" style="50" hidden="1" customWidth="1"/>
    <col min="15883" max="15883" width="13" style="50" bestFit="1" customWidth="1"/>
    <col min="15884" max="15884" width="0" style="50" hidden="1" customWidth="1"/>
    <col min="15885" max="15885" width="13" style="50" bestFit="1" customWidth="1"/>
    <col min="15886" max="15886" width="17.375" style="50" bestFit="1" customWidth="1"/>
    <col min="15887" max="15887" width="0" style="50" hidden="1" customWidth="1"/>
    <col min="15888" max="15888" width="13.875" style="50" bestFit="1" customWidth="1"/>
    <col min="15889" max="15889" width="0" style="50" hidden="1" customWidth="1"/>
    <col min="15890" max="15890" width="10" style="50" bestFit="1" customWidth="1"/>
    <col min="15891" max="15891" width="0" style="50" hidden="1" customWidth="1"/>
    <col min="15892" max="15892" width="10" style="50" bestFit="1" customWidth="1"/>
    <col min="15893" max="15895" width="0" style="50" hidden="1" customWidth="1"/>
    <col min="15896" max="15896" width="16.5" style="50" bestFit="1" customWidth="1"/>
    <col min="15897" max="15897" width="20.75" style="50" bestFit="1" customWidth="1"/>
    <col min="15898" max="16128" width="9" style="50"/>
    <col min="16129" max="16129" width="9" style="50" customWidth="1"/>
    <col min="16130" max="16130" width="10" style="50" bestFit="1" customWidth="1"/>
    <col min="16131" max="16131" width="0" style="50" hidden="1" customWidth="1"/>
    <col min="16132" max="16132" width="20.625" style="50" customWidth="1"/>
    <col min="16133" max="16135" width="0" style="50" hidden="1" customWidth="1"/>
    <col min="16136" max="16137" width="17.375" style="50" customWidth="1"/>
    <col min="16138" max="16138" width="0" style="50" hidden="1" customWidth="1"/>
    <col min="16139" max="16139" width="13" style="50" bestFit="1" customWidth="1"/>
    <col min="16140" max="16140" width="0" style="50" hidden="1" customWidth="1"/>
    <col min="16141" max="16141" width="13" style="50" bestFit="1" customWidth="1"/>
    <col min="16142" max="16142" width="17.375" style="50" bestFit="1" customWidth="1"/>
    <col min="16143" max="16143" width="0" style="50" hidden="1" customWidth="1"/>
    <col min="16144" max="16144" width="13.875" style="50" bestFit="1" customWidth="1"/>
    <col min="16145" max="16145" width="0" style="50" hidden="1" customWidth="1"/>
    <col min="16146" max="16146" width="10" style="50" bestFit="1" customWidth="1"/>
    <col min="16147" max="16147" width="0" style="50" hidden="1" customWidth="1"/>
    <col min="16148" max="16148" width="10" style="50" bestFit="1" customWidth="1"/>
    <col min="16149" max="16151" width="0" style="50" hidden="1" customWidth="1"/>
    <col min="16152" max="16152" width="16.5" style="50" bestFit="1" customWidth="1"/>
    <col min="16153" max="16153" width="20.75" style="50" bestFit="1" customWidth="1"/>
    <col min="16154" max="16384" width="9" style="50"/>
  </cols>
  <sheetData>
    <row r="1" spans="1:25" ht="12" thickBot="1"/>
    <row r="2" spans="1:25" ht="25.5" customHeight="1" thickBot="1">
      <c r="B2" s="53" t="s">
        <v>315</v>
      </c>
      <c r="C2" s="54"/>
      <c r="D2" s="55">
        <v>42462</v>
      </c>
      <c r="E2" s="56">
        <v>42462</v>
      </c>
    </row>
    <row r="4" spans="1:25">
      <c r="A4" s="57" t="s">
        <v>316</v>
      </c>
      <c r="B4" s="58" t="s">
        <v>317</v>
      </c>
      <c r="C4" s="58" t="s">
        <v>318</v>
      </c>
      <c r="D4" s="59" t="s">
        <v>319</v>
      </c>
      <c r="E4" s="60" t="s">
        <v>320</v>
      </c>
      <c r="F4" s="59" t="s">
        <v>321</v>
      </c>
      <c r="G4" s="58" t="s">
        <v>322</v>
      </c>
      <c r="H4" s="59" t="s">
        <v>323</v>
      </c>
      <c r="I4" s="59" t="s">
        <v>324</v>
      </c>
      <c r="J4" s="58" t="s">
        <v>325</v>
      </c>
      <c r="K4" s="58" t="s">
        <v>326</v>
      </c>
      <c r="L4" s="58" t="s">
        <v>327</v>
      </c>
      <c r="M4" s="58" t="s">
        <v>328</v>
      </c>
      <c r="N4" s="58" t="s">
        <v>329</v>
      </c>
      <c r="O4" s="58" t="s">
        <v>330</v>
      </c>
      <c r="P4" s="58" t="s">
        <v>331</v>
      </c>
      <c r="Q4" s="58" t="s">
        <v>332</v>
      </c>
      <c r="R4" s="58" t="s">
        <v>333</v>
      </c>
      <c r="S4" s="58" t="s">
        <v>334</v>
      </c>
      <c r="T4" s="58" t="s">
        <v>335</v>
      </c>
      <c r="U4" s="57" t="s">
        <v>336</v>
      </c>
      <c r="V4" s="58" t="s">
        <v>337</v>
      </c>
      <c r="W4" s="58" t="s">
        <v>338</v>
      </c>
      <c r="X4" s="58" t="s">
        <v>339</v>
      </c>
      <c r="Y4" s="58" t="s">
        <v>340</v>
      </c>
    </row>
    <row r="5" spans="1:25">
      <c r="A5" s="61">
        <v>9104</v>
      </c>
      <c r="B5" s="62" t="s">
        <v>341</v>
      </c>
      <c r="C5" s="62" t="s">
        <v>342</v>
      </c>
      <c r="D5" s="63">
        <v>19725</v>
      </c>
      <c r="E5" s="56">
        <v>19725</v>
      </c>
      <c r="F5" s="64">
        <f>$E$2-E5</f>
        <v>22737</v>
      </c>
      <c r="G5" s="62" t="s">
        <v>343</v>
      </c>
      <c r="H5" s="65">
        <v>26755</v>
      </c>
      <c r="I5" s="66">
        <f>$E$2-H5</f>
        <v>15707</v>
      </c>
      <c r="J5" s="62" t="s">
        <v>344</v>
      </c>
      <c r="K5" s="62" t="s">
        <v>345</v>
      </c>
      <c r="L5" s="62" t="s">
        <v>346</v>
      </c>
      <c r="M5" s="62" t="s">
        <v>347</v>
      </c>
      <c r="N5" s="62" t="s">
        <v>348</v>
      </c>
      <c r="O5" s="62" t="s">
        <v>349</v>
      </c>
      <c r="P5" s="62" t="s">
        <v>350</v>
      </c>
      <c r="Q5" s="61"/>
      <c r="R5" s="61"/>
      <c r="S5" s="62" t="s">
        <v>351</v>
      </c>
      <c r="T5" s="62" t="s">
        <v>352</v>
      </c>
      <c r="U5" s="61">
        <v>1</v>
      </c>
      <c r="V5" s="62" t="s">
        <v>353</v>
      </c>
      <c r="W5" s="62" t="s">
        <v>354</v>
      </c>
      <c r="X5" s="62" t="s">
        <v>355</v>
      </c>
      <c r="Y5" s="61"/>
    </row>
    <row r="6" spans="1:25">
      <c r="A6" s="61">
        <v>9115</v>
      </c>
      <c r="B6" s="62" t="s">
        <v>356</v>
      </c>
      <c r="C6" s="62" t="s">
        <v>357</v>
      </c>
      <c r="D6" s="63">
        <v>20226</v>
      </c>
      <c r="E6" s="56">
        <v>20226</v>
      </c>
      <c r="F6" s="64">
        <f t="shared" ref="F6:F69" si="0">$E$2-E6</f>
        <v>22236</v>
      </c>
      <c r="G6" s="62" t="s">
        <v>358</v>
      </c>
      <c r="H6" s="65">
        <v>27120</v>
      </c>
      <c r="I6" s="66">
        <f t="shared" ref="I6:I69" si="1">$E$2-H6</f>
        <v>15342</v>
      </c>
      <c r="J6" s="62" t="s">
        <v>359</v>
      </c>
      <c r="K6" s="62" t="s">
        <v>360</v>
      </c>
      <c r="L6" s="62" t="s">
        <v>361</v>
      </c>
      <c r="M6" s="62" t="s">
        <v>362</v>
      </c>
      <c r="N6" s="62" t="s">
        <v>363</v>
      </c>
      <c r="O6" s="62" t="s">
        <v>349</v>
      </c>
      <c r="P6" s="62" t="s">
        <v>350</v>
      </c>
      <c r="Q6" s="62" t="s">
        <v>364</v>
      </c>
      <c r="R6" s="62" t="s">
        <v>365</v>
      </c>
      <c r="S6" s="62" t="s">
        <v>351</v>
      </c>
      <c r="T6" s="62" t="s">
        <v>352</v>
      </c>
      <c r="U6" s="61">
        <v>1</v>
      </c>
      <c r="V6" s="62" t="s">
        <v>366</v>
      </c>
      <c r="W6" s="62" t="s">
        <v>367</v>
      </c>
      <c r="X6" s="62" t="s">
        <v>368</v>
      </c>
      <c r="Y6" s="62" t="s">
        <v>369</v>
      </c>
    </row>
    <row r="7" spans="1:25">
      <c r="A7" s="61">
        <v>9117</v>
      </c>
      <c r="B7" s="62" t="s">
        <v>370</v>
      </c>
      <c r="C7" s="62" t="s">
        <v>371</v>
      </c>
      <c r="D7" s="63">
        <v>20413</v>
      </c>
      <c r="E7" s="56">
        <v>20413</v>
      </c>
      <c r="F7" s="64">
        <f t="shared" si="0"/>
        <v>22049</v>
      </c>
      <c r="G7" s="62" t="s">
        <v>358</v>
      </c>
      <c r="H7" s="65">
        <v>27120</v>
      </c>
      <c r="I7" s="66">
        <f t="shared" si="1"/>
        <v>15342</v>
      </c>
      <c r="J7" s="62" t="s">
        <v>359</v>
      </c>
      <c r="K7" s="62" t="s">
        <v>360</v>
      </c>
      <c r="L7" s="62" t="s">
        <v>361</v>
      </c>
      <c r="M7" s="62" t="s">
        <v>362</v>
      </c>
      <c r="N7" s="62" t="s">
        <v>363</v>
      </c>
      <c r="O7" s="62" t="s">
        <v>349</v>
      </c>
      <c r="P7" s="62" t="s">
        <v>350</v>
      </c>
      <c r="Q7" s="62" t="s">
        <v>364</v>
      </c>
      <c r="R7" s="62" t="s">
        <v>365</v>
      </c>
      <c r="S7" s="62" t="s">
        <v>351</v>
      </c>
      <c r="T7" s="62" t="s">
        <v>352</v>
      </c>
      <c r="U7" s="61">
        <v>1</v>
      </c>
      <c r="V7" s="62" t="s">
        <v>372</v>
      </c>
      <c r="W7" s="62" t="s">
        <v>373</v>
      </c>
      <c r="X7" s="62" t="s">
        <v>374</v>
      </c>
      <c r="Y7" s="61"/>
    </row>
    <row r="8" spans="1:25">
      <c r="A8" s="61">
        <v>9118</v>
      </c>
      <c r="B8" s="62" t="s">
        <v>375</v>
      </c>
      <c r="C8" s="62" t="s">
        <v>376</v>
      </c>
      <c r="D8" s="63">
        <v>20417</v>
      </c>
      <c r="E8" s="56">
        <v>20417</v>
      </c>
      <c r="F8" s="64">
        <f t="shared" si="0"/>
        <v>22045</v>
      </c>
      <c r="G8" s="62" t="s">
        <v>358</v>
      </c>
      <c r="H8" s="65">
        <v>27120</v>
      </c>
      <c r="I8" s="66">
        <f t="shared" si="1"/>
        <v>15342</v>
      </c>
      <c r="J8" s="62" t="s">
        <v>359</v>
      </c>
      <c r="K8" s="62" t="s">
        <v>360</v>
      </c>
      <c r="L8" s="62" t="s">
        <v>361</v>
      </c>
      <c r="M8" s="62" t="s">
        <v>362</v>
      </c>
      <c r="N8" s="62" t="s">
        <v>363</v>
      </c>
      <c r="O8" s="62" t="s">
        <v>349</v>
      </c>
      <c r="P8" s="62" t="s">
        <v>350</v>
      </c>
      <c r="Q8" s="62" t="s">
        <v>364</v>
      </c>
      <c r="R8" s="62" t="s">
        <v>365</v>
      </c>
      <c r="S8" s="62" t="s">
        <v>351</v>
      </c>
      <c r="T8" s="62" t="s">
        <v>352</v>
      </c>
      <c r="U8" s="61">
        <v>1</v>
      </c>
      <c r="V8" s="62" t="s">
        <v>377</v>
      </c>
      <c r="W8" s="62" t="s">
        <v>367</v>
      </c>
      <c r="X8" s="62" t="s">
        <v>368</v>
      </c>
      <c r="Y8" s="62" t="s">
        <v>369</v>
      </c>
    </row>
    <row r="9" spans="1:25">
      <c r="A9" s="61">
        <v>9119</v>
      </c>
      <c r="B9" s="62" t="s">
        <v>378</v>
      </c>
      <c r="C9" s="62" t="s">
        <v>379</v>
      </c>
      <c r="D9" s="63">
        <v>20512</v>
      </c>
      <c r="E9" s="56">
        <v>20512</v>
      </c>
      <c r="F9" s="64">
        <f t="shared" si="0"/>
        <v>21950</v>
      </c>
      <c r="G9" s="62" t="s">
        <v>358</v>
      </c>
      <c r="H9" s="65">
        <v>27120</v>
      </c>
      <c r="I9" s="66">
        <f t="shared" si="1"/>
        <v>15342</v>
      </c>
      <c r="J9" s="62" t="s">
        <v>359</v>
      </c>
      <c r="K9" s="62" t="s">
        <v>360</v>
      </c>
      <c r="L9" s="62" t="s">
        <v>361</v>
      </c>
      <c r="M9" s="62" t="s">
        <v>362</v>
      </c>
      <c r="N9" s="62" t="s">
        <v>363</v>
      </c>
      <c r="O9" s="62" t="s">
        <v>349</v>
      </c>
      <c r="P9" s="62" t="s">
        <v>350</v>
      </c>
      <c r="Q9" s="62" t="s">
        <v>364</v>
      </c>
      <c r="R9" s="62" t="s">
        <v>365</v>
      </c>
      <c r="S9" s="62" t="s">
        <v>351</v>
      </c>
      <c r="T9" s="62" t="s">
        <v>352</v>
      </c>
      <c r="U9" s="61">
        <v>1</v>
      </c>
      <c r="V9" s="62" t="s">
        <v>380</v>
      </c>
      <c r="W9" s="62" t="s">
        <v>354</v>
      </c>
      <c r="X9" s="62" t="s">
        <v>355</v>
      </c>
      <c r="Y9" s="61"/>
    </row>
    <row r="10" spans="1:25">
      <c r="A10" s="61">
        <v>9124</v>
      </c>
      <c r="B10" s="62" t="s">
        <v>381</v>
      </c>
      <c r="C10" s="62" t="s">
        <v>382</v>
      </c>
      <c r="D10" s="63">
        <v>19550</v>
      </c>
      <c r="E10" s="56">
        <v>19550</v>
      </c>
      <c r="F10" s="64">
        <f t="shared" si="0"/>
        <v>22912</v>
      </c>
      <c r="G10" s="62" t="s">
        <v>383</v>
      </c>
      <c r="H10" s="65">
        <v>27303</v>
      </c>
      <c r="I10" s="66">
        <f t="shared" si="1"/>
        <v>15159</v>
      </c>
      <c r="J10" s="62" t="s">
        <v>344</v>
      </c>
      <c r="K10" s="62" t="s">
        <v>345</v>
      </c>
      <c r="L10" s="62" t="s">
        <v>346</v>
      </c>
      <c r="M10" s="62" t="s">
        <v>347</v>
      </c>
      <c r="N10" s="62" t="s">
        <v>348</v>
      </c>
      <c r="O10" s="62" t="s">
        <v>349</v>
      </c>
      <c r="P10" s="62" t="s">
        <v>350</v>
      </c>
      <c r="Q10" s="61"/>
      <c r="R10" s="61"/>
      <c r="S10" s="62" t="s">
        <v>351</v>
      </c>
      <c r="T10" s="62" t="s">
        <v>352</v>
      </c>
      <c r="U10" s="61">
        <v>1</v>
      </c>
      <c r="V10" s="62" t="s">
        <v>384</v>
      </c>
      <c r="W10" s="62" t="s">
        <v>367</v>
      </c>
      <c r="X10" s="62" t="s">
        <v>368</v>
      </c>
      <c r="Y10" s="62" t="s">
        <v>369</v>
      </c>
    </row>
    <row r="11" spans="1:25">
      <c r="A11" s="61">
        <v>9127</v>
      </c>
      <c r="B11" s="62" t="s">
        <v>385</v>
      </c>
      <c r="C11" s="62" t="s">
        <v>386</v>
      </c>
      <c r="D11" s="63">
        <v>20630</v>
      </c>
      <c r="E11" s="56">
        <v>20630</v>
      </c>
      <c r="F11" s="64">
        <f t="shared" si="0"/>
        <v>21832</v>
      </c>
      <c r="G11" s="62" t="s">
        <v>387</v>
      </c>
      <c r="H11" s="65">
        <v>27576</v>
      </c>
      <c r="I11" s="66">
        <f t="shared" si="1"/>
        <v>14886</v>
      </c>
      <c r="J11" s="62" t="s">
        <v>388</v>
      </c>
      <c r="K11" s="62" t="s">
        <v>389</v>
      </c>
      <c r="L11" s="62" t="s">
        <v>390</v>
      </c>
      <c r="M11" s="62" t="s">
        <v>391</v>
      </c>
      <c r="N11" s="62" t="s">
        <v>392</v>
      </c>
      <c r="O11" s="62" t="s">
        <v>393</v>
      </c>
      <c r="P11" s="62" t="s">
        <v>394</v>
      </c>
      <c r="Q11" s="62" t="s">
        <v>395</v>
      </c>
      <c r="R11" s="62" t="s">
        <v>396</v>
      </c>
      <c r="S11" s="62" t="s">
        <v>397</v>
      </c>
      <c r="T11" s="62" t="s">
        <v>398</v>
      </c>
      <c r="U11" s="61">
        <v>1</v>
      </c>
      <c r="V11" s="62" t="s">
        <v>399</v>
      </c>
      <c r="W11" s="62" t="s">
        <v>354</v>
      </c>
      <c r="X11" s="62" t="s">
        <v>355</v>
      </c>
      <c r="Y11" s="61"/>
    </row>
    <row r="12" spans="1:25">
      <c r="A12" s="61">
        <v>9128</v>
      </c>
      <c r="B12" s="62" t="s">
        <v>400</v>
      </c>
      <c r="C12" s="62" t="s">
        <v>401</v>
      </c>
      <c r="D12" s="63">
        <v>21072</v>
      </c>
      <c r="E12" s="56">
        <v>21072</v>
      </c>
      <c r="F12" s="64">
        <f t="shared" si="0"/>
        <v>21390</v>
      </c>
      <c r="G12" s="62" t="s">
        <v>402</v>
      </c>
      <c r="H12" s="65">
        <v>27851</v>
      </c>
      <c r="I12" s="66">
        <f t="shared" si="1"/>
        <v>14611</v>
      </c>
      <c r="J12" s="62" t="s">
        <v>344</v>
      </c>
      <c r="K12" s="62" t="s">
        <v>345</v>
      </c>
      <c r="L12" s="62" t="s">
        <v>346</v>
      </c>
      <c r="M12" s="62" t="s">
        <v>347</v>
      </c>
      <c r="N12" s="62" t="s">
        <v>392</v>
      </c>
      <c r="O12" s="62" t="s">
        <v>349</v>
      </c>
      <c r="P12" s="62" t="s">
        <v>350</v>
      </c>
      <c r="Q12" s="62" t="s">
        <v>403</v>
      </c>
      <c r="R12" s="62" t="s">
        <v>404</v>
      </c>
      <c r="S12" s="62" t="s">
        <v>405</v>
      </c>
      <c r="T12" s="62" t="s">
        <v>406</v>
      </c>
      <c r="U12" s="61">
        <v>1</v>
      </c>
      <c r="V12" s="62" t="s">
        <v>407</v>
      </c>
      <c r="W12" s="62" t="s">
        <v>354</v>
      </c>
      <c r="X12" s="62" t="s">
        <v>355</v>
      </c>
      <c r="Y12" s="61"/>
    </row>
    <row r="13" spans="1:25">
      <c r="A13" s="61">
        <v>9130</v>
      </c>
      <c r="B13" s="62" t="s">
        <v>408</v>
      </c>
      <c r="C13" s="62" t="s">
        <v>409</v>
      </c>
      <c r="D13" s="63">
        <v>20130</v>
      </c>
      <c r="E13" s="56">
        <v>20130</v>
      </c>
      <c r="F13" s="64">
        <f t="shared" si="0"/>
        <v>22332</v>
      </c>
      <c r="G13" s="62" t="s">
        <v>410</v>
      </c>
      <c r="H13" s="65">
        <v>28216</v>
      </c>
      <c r="I13" s="66">
        <f t="shared" si="1"/>
        <v>14246</v>
      </c>
      <c r="J13" s="62" t="s">
        <v>344</v>
      </c>
      <c r="K13" s="62" t="s">
        <v>345</v>
      </c>
      <c r="L13" s="62" t="s">
        <v>411</v>
      </c>
      <c r="M13" s="62" t="s">
        <v>412</v>
      </c>
      <c r="N13" s="62" t="s">
        <v>413</v>
      </c>
      <c r="O13" s="62" t="s">
        <v>349</v>
      </c>
      <c r="P13" s="62" t="s">
        <v>350</v>
      </c>
      <c r="Q13" s="62" t="s">
        <v>364</v>
      </c>
      <c r="R13" s="62" t="s">
        <v>365</v>
      </c>
      <c r="S13" s="62" t="s">
        <v>351</v>
      </c>
      <c r="T13" s="62" t="s">
        <v>352</v>
      </c>
      <c r="U13" s="61">
        <v>1</v>
      </c>
      <c r="V13" s="62" t="s">
        <v>414</v>
      </c>
      <c r="W13" s="62" t="s">
        <v>367</v>
      </c>
      <c r="X13" s="62" t="s">
        <v>368</v>
      </c>
      <c r="Y13" s="62" t="s">
        <v>369</v>
      </c>
    </row>
    <row r="14" spans="1:25">
      <c r="A14" s="61">
        <v>9131</v>
      </c>
      <c r="B14" s="62" t="s">
        <v>415</v>
      </c>
      <c r="C14" s="62" t="s">
        <v>416</v>
      </c>
      <c r="D14" s="63">
        <v>20425</v>
      </c>
      <c r="E14" s="56">
        <v>20425</v>
      </c>
      <c r="F14" s="64">
        <f t="shared" si="0"/>
        <v>22037</v>
      </c>
      <c r="G14" s="62" t="s">
        <v>410</v>
      </c>
      <c r="H14" s="65">
        <v>28216</v>
      </c>
      <c r="I14" s="66">
        <f t="shared" si="1"/>
        <v>14246</v>
      </c>
      <c r="J14" s="62" t="s">
        <v>359</v>
      </c>
      <c r="K14" s="62" t="s">
        <v>360</v>
      </c>
      <c r="L14" s="62" t="s">
        <v>361</v>
      </c>
      <c r="M14" s="62" t="s">
        <v>362</v>
      </c>
      <c r="N14" s="62" t="s">
        <v>363</v>
      </c>
      <c r="O14" s="62" t="s">
        <v>349</v>
      </c>
      <c r="P14" s="62" t="s">
        <v>350</v>
      </c>
      <c r="Q14" s="62" t="s">
        <v>364</v>
      </c>
      <c r="R14" s="62" t="s">
        <v>365</v>
      </c>
      <c r="S14" s="62" t="s">
        <v>351</v>
      </c>
      <c r="T14" s="62" t="s">
        <v>352</v>
      </c>
      <c r="U14" s="61">
        <v>1</v>
      </c>
      <c r="V14" s="62" t="s">
        <v>417</v>
      </c>
      <c r="W14" s="62" t="s">
        <v>367</v>
      </c>
      <c r="X14" s="62" t="s">
        <v>368</v>
      </c>
      <c r="Y14" s="62" t="s">
        <v>369</v>
      </c>
    </row>
    <row r="15" spans="1:25">
      <c r="A15" s="61">
        <v>9133</v>
      </c>
      <c r="B15" s="62" t="s">
        <v>418</v>
      </c>
      <c r="C15" s="62" t="s">
        <v>419</v>
      </c>
      <c r="D15" s="63">
        <v>21468</v>
      </c>
      <c r="E15" s="56">
        <v>21468</v>
      </c>
      <c r="F15" s="64">
        <f t="shared" si="0"/>
        <v>20994</v>
      </c>
      <c r="G15" s="62" t="s">
        <v>410</v>
      </c>
      <c r="H15" s="65">
        <v>28216</v>
      </c>
      <c r="I15" s="66">
        <f t="shared" si="1"/>
        <v>14246</v>
      </c>
      <c r="J15" s="62" t="s">
        <v>344</v>
      </c>
      <c r="K15" s="62" t="s">
        <v>345</v>
      </c>
      <c r="L15" s="62" t="s">
        <v>420</v>
      </c>
      <c r="M15" s="62" t="s">
        <v>421</v>
      </c>
      <c r="N15" s="62" t="s">
        <v>392</v>
      </c>
      <c r="O15" s="62" t="s">
        <v>349</v>
      </c>
      <c r="P15" s="62" t="s">
        <v>350</v>
      </c>
      <c r="Q15" s="62" t="s">
        <v>422</v>
      </c>
      <c r="R15" s="62" t="s">
        <v>423</v>
      </c>
      <c r="S15" s="62" t="s">
        <v>424</v>
      </c>
      <c r="T15" s="62" t="s">
        <v>425</v>
      </c>
      <c r="U15" s="61">
        <v>1</v>
      </c>
      <c r="V15" s="62" t="s">
        <v>426</v>
      </c>
      <c r="W15" s="62" t="s">
        <v>367</v>
      </c>
      <c r="X15" s="62" t="s">
        <v>368</v>
      </c>
      <c r="Y15" s="62" t="s">
        <v>369</v>
      </c>
    </row>
    <row r="16" spans="1:25">
      <c r="A16" s="61">
        <v>9135</v>
      </c>
      <c r="B16" s="62" t="s">
        <v>427</v>
      </c>
      <c r="C16" s="62" t="s">
        <v>428</v>
      </c>
      <c r="D16" s="63">
        <v>21864</v>
      </c>
      <c r="E16" s="56">
        <v>21864</v>
      </c>
      <c r="F16" s="64">
        <f t="shared" si="0"/>
        <v>20598</v>
      </c>
      <c r="G16" s="62" t="s">
        <v>429</v>
      </c>
      <c r="H16" s="65">
        <v>28946</v>
      </c>
      <c r="I16" s="66">
        <f t="shared" si="1"/>
        <v>13516</v>
      </c>
      <c r="J16" s="62" t="s">
        <v>388</v>
      </c>
      <c r="K16" s="62" t="s">
        <v>389</v>
      </c>
      <c r="L16" s="62" t="s">
        <v>361</v>
      </c>
      <c r="M16" s="62" t="s">
        <v>362</v>
      </c>
      <c r="N16" s="62" t="s">
        <v>392</v>
      </c>
      <c r="O16" s="62" t="s">
        <v>349</v>
      </c>
      <c r="P16" s="62" t="s">
        <v>350</v>
      </c>
      <c r="Q16" s="62" t="s">
        <v>430</v>
      </c>
      <c r="R16" s="62" t="s">
        <v>431</v>
      </c>
      <c r="S16" s="62" t="s">
        <v>397</v>
      </c>
      <c r="T16" s="62" t="s">
        <v>398</v>
      </c>
      <c r="U16" s="61">
        <v>1</v>
      </c>
      <c r="V16" s="62" t="s">
        <v>432</v>
      </c>
      <c r="W16" s="62" t="s">
        <v>367</v>
      </c>
      <c r="X16" s="62" t="s">
        <v>368</v>
      </c>
      <c r="Y16" s="62" t="s">
        <v>369</v>
      </c>
    </row>
    <row r="17" spans="1:25">
      <c r="A17" s="61">
        <v>9136</v>
      </c>
      <c r="B17" s="62" t="s">
        <v>433</v>
      </c>
      <c r="C17" s="62" t="s">
        <v>434</v>
      </c>
      <c r="D17" s="63">
        <v>22072</v>
      </c>
      <c r="E17" s="56">
        <v>22072</v>
      </c>
      <c r="F17" s="64">
        <f t="shared" si="0"/>
        <v>20390</v>
      </c>
      <c r="G17" s="62" t="s">
        <v>429</v>
      </c>
      <c r="H17" s="65">
        <v>28946</v>
      </c>
      <c r="I17" s="66">
        <f t="shared" si="1"/>
        <v>13516</v>
      </c>
      <c r="J17" s="62" t="s">
        <v>388</v>
      </c>
      <c r="K17" s="62" t="s">
        <v>389</v>
      </c>
      <c r="L17" s="62" t="s">
        <v>390</v>
      </c>
      <c r="M17" s="62" t="s">
        <v>391</v>
      </c>
      <c r="N17" s="62" t="s">
        <v>392</v>
      </c>
      <c r="O17" s="62" t="s">
        <v>435</v>
      </c>
      <c r="P17" s="62" t="s">
        <v>436</v>
      </c>
      <c r="Q17" s="62" t="s">
        <v>437</v>
      </c>
      <c r="R17" s="62" t="s">
        <v>438</v>
      </c>
      <c r="S17" s="62" t="s">
        <v>405</v>
      </c>
      <c r="T17" s="62" t="s">
        <v>406</v>
      </c>
      <c r="U17" s="61">
        <v>1</v>
      </c>
      <c r="V17" s="62" t="s">
        <v>439</v>
      </c>
      <c r="W17" s="62" t="s">
        <v>367</v>
      </c>
      <c r="X17" s="62" t="s">
        <v>368</v>
      </c>
      <c r="Y17" s="62" t="s">
        <v>440</v>
      </c>
    </row>
    <row r="18" spans="1:25">
      <c r="A18" s="61">
        <v>9137</v>
      </c>
      <c r="B18" s="62" t="s">
        <v>441</v>
      </c>
      <c r="C18" s="62" t="s">
        <v>442</v>
      </c>
      <c r="D18" s="63">
        <v>22091</v>
      </c>
      <c r="E18" s="56">
        <v>22091</v>
      </c>
      <c r="F18" s="64">
        <f t="shared" si="0"/>
        <v>20371</v>
      </c>
      <c r="G18" s="62" t="s">
        <v>429</v>
      </c>
      <c r="H18" s="65">
        <v>28946</v>
      </c>
      <c r="I18" s="66">
        <f t="shared" si="1"/>
        <v>13516</v>
      </c>
      <c r="J18" s="62" t="s">
        <v>388</v>
      </c>
      <c r="K18" s="62" t="s">
        <v>389</v>
      </c>
      <c r="L18" s="62" t="s">
        <v>390</v>
      </c>
      <c r="M18" s="62" t="s">
        <v>391</v>
      </c>
      <c r="N18" s="62" t="s">
        <v>392</v>
      </c>
      <c r="O18" s="62" t="s">
        <v>443</v>
      </c>
      <c r="P18" s="62" t="s">
        <v>444</v>
      </c>
      <c r="Q18" s="62" t="s">
        <v>395</v>
      </c>
      <c r="R18" s="62" t="s">
        <v>396</v>
      </c>
      <c r="S18" s="62" t="s">
        <v>397</v>
      </c>
      <c r="T18" s="62" t="s">
        <v>398</v>
      </c>
      <c r="U18" s="61">
        <v>1</v>
      </c>
      <c r="V18" s="62" t="s">
        <v>445</v>
      </c>
      <c r="W18" s="62" t="s">
        <v>367</v>
      </c>
      <c r="X18" s="62" t="s">
        <v>368</v>
      </c>
      <c r="Y18" s="62" t="s">
        <v>369</v>
      </c>
    </row>
    <row r="19" spans="1:25">
      <c r="A19" s="61">
        <v>9138</v>
      </c>
      <c r="B19" s="62" t="s">
        <v>446</v>
      </c>
      <c r="C19" s="62" t="s">
        <v>447</v>
      </c>
      <c r="D19" s="63">
        <v>22331</v>
      </c>
      <c r="E19" s="56">
        <v>22331</v>
      </c>
      <c r="F19" s="64">
        <f t="shared" si="0"/>
        <v>20131</v>
      </c>
      <c r="G19" s="62" t="s">
        <v>429</v>
      </c>
      <c r="H19" s="65">
        <v>28946</v>
      </c>
      <c r="I19" s="66">
        <f t="shared" si="1"/>
        <v>13516</v>
      </c>
      <c r="J19" s="62" t="s">
        <v>344</v>
      </c>
      <c r="K19" s="62" t="s">
        <v>345</v>
      </c>
      <c r="L19" s="62" t="s">
        <v>420</v>
      </c>
      <c r="M19" s="62" t="s">
        <v>421</v>
      </c>
      <c r="N19" s="62" t="s">
        <v>392</v>
      </c>
      <c r="O19" s="62" t="s">
        <v>349</v>
      </c>
      <c r="P19" s="62" t="s">
        <v>350</v>
      </c>
      <c r="Q19" s="62" t="s">
        <v>448</v>
      </c>
      <c r="R19" s="62" t="s">
        <v>449</v>
      </c>
      <c r="S19" s="62" t="s">
        <v>450</v>
      </c>
      <c r="T19" s="62" t="s">
        <v>451</v>
      </c>
      <c r="U19" s="61">
        <v>1</v>
      </c>
      <c r="V19" s="62" t="s">
        <v>452</v>
      </c>
      <c r="W19" s="62" t="s">
        <v>367</v>
      </c>
      <c r="X19" s="62" t="s">
        <v>368</v>
      </c>
      <c r="Y19" s="62" t="s">
        <v>369</v>
      </c>
    </row>
    <row r="20" spans="1:25">
      <c r="A20" s="61">
        <v>9139</v>
      </c>
      <c r="B20" s="62" t="s">
        <v>453</v>
      </c>
      <c r="C20" s="62" t="s">
        <v>454</v>
      </c>
      <c r="D20" s="63">
        <v>21079</v>
      </c>
      <c r="E20" s="56">
        <v>21079</v>
      </c>
      <c r="F20" s="64">
        <f t="shared" si="0"/>
        <v>21383</v>
      </c>
      <c r="G20" s="62" t="s">
        <v>455</v>
      </c>
      <c r="H20" s="65">
        <v>29190</v>
      </c>
      <c r="I20" s="66">
        <f t="shared" si="1"/>
        <v>13272</v>
      </c>
      <c r="J20" s="62" t="s">
        <v>344</v>
      </c>
      <c r="K20" s="62" t="s">
        <v>345</v>
      </c>
      <c r="L20" s="62" t="s">
        <v>420</v>
      </c>
      <c r="M20" s="62" t="s">
        <v>421</v>
      </c>
      <c r="N20" s="62" t="s">
        <v>392</v>
      </c>
      <c r="O20" s="62" t="s">
        <v>349</v>
      </c>
      <c r="P20" s="62" t="s">
        <v>350</v>
      </c>
      <c r="Q20" s="62" t="s">
        <v>456</v>
      </c>
      <c r="R20" s="62" t="s">
        <v>457</v>
      </c>
      <c r="S20" s="62" t="s">
        <v>450</v>
      </c>
      <c r="T20" s="62" t="s">
        <v>451</v>
      </c>
      <c r="U20" s="61">
        <v>1</v>
      </c>
      <c r="V20" s="62" t="s">
        <v>458</v>
      </c>
      <c r="W20" s="62" t="s">
        <v>354</v>
      </c>
      <c r="X20" s="62" t="s">
        <v>355</v>
      </c>
      <c r="Y20" s="62" t="s">
        <v>459</v>
      </c>
    </row>
    <row r="21" spans="1:25">
      <c r="A21" s="61">
        <v>9140</v>
      </c>
      <c r="B21" s="62" t="s">
        <v>460</v>
      </c>
      <c r="C21" s="62" t="s">
        <v>461</v>
      </c>
      <c r="D21" s="63">
        <v>21340</v>
      </c>
      <c r="E21" s="56">
        <v>21340</v>
      </c>
      <c r="F21" s="64">
        <f t="shared" si="0"/>
        <v>21122</v>
      </c>
      <c r="G21" s="62" t="s">
        <v>462</v>
      </c>
      <c r="H21" s="65">
        <v>29281</v>
      </c>
      <c r="I21" s="66">
        <f t="shared" si="1"/>
        <v>13181</v>
      </c>
      <c r="J21" s="62" t="s">
        <v>388</v>
      </c>
      <c r="K21" s="62" t="s">
        <v>389</v>
      </c>
      <c r="L21" s="62" t="s">
        <v>390</v>
      </c>
      <c r="M21" s="62" t="s">
        <v>391</v>
      </c>
      <c r="N21" s="62" t="s">
        <v>392</v>
      </c>
      <c r="O21" s="62" t="s">
        <v>435</v>
      </c>
      <c r="P21" s="62" t="s">
        <v>436</v>
      </c>
      <c r="Q21" s="62" t="s">
        <v>437</v>
      </c>
      <c r="R21" s="62" t="s">
        <v>438</v>
      </c>
      <c r="S21" s="62" t="s">
        <v>405</v>
      </c>
      <c r="T21" s="62" t="s">
        <v>406</v>
      </c>
      <c r="U21" s="61">
        <v>1</v>
      </c>
      <c r="V21" s="62" t="s">
        <v>463</v>
      </c>
      <c r="W21" s="62" t="s">
        <v>354</v>
      </c>
      <c r="X21" s="62" t="s">
        <v>355</v>
      </c>
      <c r="Y21" s="61"/>
    </row>
    <row r="22" spans="1:25">
      <c r="A22" s="61">
        <v>9142</v>
      </c>
      <c r="B22" s="62" t="s">
        <v>464</v>
      </c>
      <c r="C22" s="62" t="s">
        <v>465</v>
      </c>
      <c r="D22" s="63">
        <v>22821</v>
      </c>
      <c r="E22" s="56">
        <v>22821</v>
      </c>
      <c r="F22" s="64">
        <f t="shared" si="0"/>
        <v>19641</v>
      </c>
      <c r="G22" s="62" t="s">
        <v>466</v>
      </c>
      <c r="H22" s="65">
        <v>29677</v>
      </c>
      <c r="I22" s="66">
        <f t="shared" si="1"/>
        <v>12785</v>
      </c>
      <c r="J22" s="62" t="s">
        <v>344</v>
      </c>
      <c r="K22" s="62" t="s">
        <v>345</v>
      </c>
      <c r="L22" s="62" t="s">
        <v>420</v>
      </c>
      <c r="M22" s="62" t="s">
        <v>421</v>
      </c>
      <c r="N22" s="62" t="s">
        <v>392</v>
      </c>
      <c r="O22" s="62" t="s">
        <v>349</v>
      </c>
      <c r="P22" s="62" t="s">
        <v>350</v>
      </c>
      <c r="Q22" s="62" t="s">
        <v>456</v>
      </c>
      <c r="R22" s="62" t="s">
        <v>457</v>
      </c>
      <c r="S22" s="62" t="s">
        <v>450</v>
      </c>
      <c r="T22" s="62" t="s">
        <v>451</v>
      </c>
      <c r="U22" s="61">
        <v>1</v>
      </c>
      <c r="V22" s="62" t="s">
        <v>467</v>
      </c>
      <c r="W22" s="62" t="s">
        <v>367</v>
      </c>
      <c r="X22" s="62" t="s">
        <v>368</v>
      </c>
      <c r="Y22" s="62" t="s">
        <v>369</v>
      </c>
    </row>
    <row r="23" spans="1:25">
      <c r="A23" s="61">
        <v>9143</v>
      </c>
      <c r="B23" s="62" t="s">
        <v>468</v>
      </c>
      <c r="C23" s="62" t="s">
        <v>469</v>
      </c>
      <c r="D23" s="63">
        <v>22733</v>
      </c>
      <c r="E23" s="56">
        <v>22733</v>
      </c>
      <c r="F23" s="64">
        <f t="shared" si="0"/>
        <v>19729</v>
      </c>
      <c r="G23" s="62" t="s">
        <v>470</v>
      </c>
      <c r="H23" s="65">
        <v>29860</v>
      </c>
      <c r="I23" s="66">
        <f t="shared" si="1"/>
        <v>12602</v>
      </c>
      <c r="J23" s="62" t="s">
        <v>388</v>
      </c>
      <c r="K23" s="62" t="s">
        <v>389</v>
      </c>
      <c r="L23" s="62" t="s">
        <v>471</v>
      </c>
      <c r="M23" s="62" t="s">
        <v>472</v>
      </c>
      <c r="N23" s="62" t="s">
        <v>392</v>
      </c>
      <c r="O23" s="62" t="s">
        <v>435</v>
      </c>
      <c r="P23" s="62" t="s">
        <v>436</v>
      </c>
      <c r="Q23" s="62" t="s">
        <v>437</v>
      </c>
      <c r="R23" s="62" t="s">
        <v>438</v>
      </c>
      <c r="S23" s="62" t="s">
        <v>405</v>
      </c>
      <c r="T23" s="62" t="s">
        <v>406</v>
      </c>
      <c r="U23" s="61">
        <v>1</v>
      </c>
      <c r="V23" s="62" t="s">
        <v>473</v>
      </c>
      <c r="W23" s="62" t="s">
        <v>367</v>
      </c>
      <c r="X23" s="62" t="s">
        <v>368</v>
      </c>
      <c r="Y23" s="62" t="s">
        <v>369</v>
      </c>
    </row>
    <row r="24" spans="1:25">
      <c r="A24" s="61">
        <v>9144</v>
      </c>
      <c r="B24" s="62" t="s">
        <v>474</v>
      </c>
      <c r="C24" s="62" t="s">
        <v>475</v>
      </c>
      <c r="D24" s="63">
        <v>21536</v>
      </c>
      <c r="E24" s="56">
        <v>21536</v>
      </c>
      <c r="F24" s="64">
        <f t="shared" si="0"/>
        <v>20926</v>
      </c>
      <c r="G24" s="62" t="s">
        <v>476</v>
      </c>
      <c r="H24" s="65">
        <v>29957</v>
      </c>
      <c r="I24" s="66">
        <f t="shared" si="1"/>
        <v>12505</v>
      </c>
      <c r="J24" s="62" t="s">
        <v>388</v>
      </c>
      <c r="K24" s="62" t="s">
        <v>389</v>
      </c>
      <c r="L24" s="62" t="s">
        <v>390</v>
      </c>
      <c r="M24" s="62" t="s">
        <v>391</v>
      </c>
      <c r="N24" s="62" t="s">
        <v>392</v>
      </c>
      <c r="O24" s="62" t="s">
        <v>477</v>
      </c>
      <c r="P24" s="62" t="s">
        <v>478</v>
      </c>
      <c r="Q24" s="62" t="s">
        <v>479</v>
      </c>
      <c r="R24" s="62" t="s">
        <v>480</v>
      </c>
      <c r="S24" s="62" t="s">
        <v>397</v>
      </c>
      <c r="T24" s="62" t="s">
        <v>398</v>
      </c>
      <c r="U24" s="61">
        <v>1</v>
      </c>
      <c r="V24" s="62" t="s">
        <v>481</v>
      </c>
      <c r="W24" s="62" t="s">
        <v>367</v>
      </c>
      <c r="X24" s="62" t="s">
        <v>368</v>
      </c>
      <c r="Y24" s="62" t="s">
        <v>369</v>
      </c>
    </row>
    <row r="25" spans="1:25">
      <c r="A25" s="61">
        <v>9145</v>
      </c>
      <c r="B25" s="62" t="s">
        <v>482</v>
      </c>
      <c r="C25" s="62" t="s">
        <v>483</v>
      </c>
      <c r="D25" s="63">
        <v>21899</v>
      </c>
      <c r="E25" s="56">
        <v>21899</v>
      </c>
      <c r="F25" s="64">
        <f t="shared" si="0"/>
        <v>20563</v>
      </c>
      <c r="G25" s="62" t="s">
        <v>484</v>
      </c>
      <c r="H25" s="65">
        <v>30321</v>
      </c>
      <c r="I25" s="66">
        <f t="shared" si="1"/>
        <v>12141</v>
      </c>
      <c r="J25" s="62" t="s">
        <v>388</v>
      </c>
      <c r="K25" s="62" t="s">
        <v>389</v>
      </c>
      <c r="L25" s="62" t="s">
        <v>361</v>
      </c>
      <c r="M25" s="62" t="s">
        <v>362</v>
      </c>
      <c r="N25" s="62" t="s">
        <v>392</v>
      </c>
      <c r="O25" s="62" t="s">
        <v>349</v>
      </c>
      <c r="P25" s="62" t="s">
        <v>350</v>
      </c>
      <c r="Q25" s="62" t="s">
        <v>403</v>
      </c>
      <c r="R25" s="62" t="s">
        <v>404</v>
      </c>
      <c r="S25" s="62" t="s">
        <v>405</v>
      </c>
      <c r="T25" s="62" t="s">
        <v>406</v>
      </c>
      <c r="U25" s="61">
        <v>1</v>
      </c>
      <c r="V25" s="62" t="s">
        <v>485</v>
      </c>
      <c r="W25" s="62" t="s">
        <v>354</v>
      </c>
      <c r="X25" s="62" t="s">
        <v>355</v>
      </c>
      <c r="Y25" s="61"/>
    </row>
    <row r="26" spans="1:25">
      <c r="A26" s="61">
        <v>9146</v>
      </c>
      <c r="B26" s="62" t="s">
        <v>486</v>
      </c>
      <c r="C26" s="62" t="s">
        <v>487</v>
      </c>
      <c r="D26" s="63">
        <v>21778</v>
      </c>
      <c r="E26" s="56">
        <v>21778</v>
      </c>
      <c r="F26" s="64">
        <f t="shared" si="0"/>
        <v>20684</v>
      </c>
      <c r="G26" s="62" t="s">
        <v>488</v>
      </c>
      <c r="H26" s="65">
        <v>30407</v>
      </c>
      <c r="I26" s="66">
        <f t="shared" si="1"/>
        <v>12055</v>
      </c>
      <c r="J26" s="62" t="s">
        <v>388</v>
      </c>
      <c r="K26" s="62" t="s">
        <v>389</v>
      </c>
      <c r="L26" s="62" t="s">
        <v>390</v>
      </c>
      <c r="M26" s="62" t="s">
        <v>391</v>
      </c>
      <c r="N26" s="62" t="s">
        <v>392</v>
      </c>
      <c r="O26" s="62" t="s">
        <v>489</v>
      </c>
      <c r="P26" s="62" t="s">
        <v>490</v>
      </c>
      <c r="Q26" s="62" t="s">
        <v>479</v>
      </c>
      <c r="R26" s="62" t="s">
        <v>480</v>
      </c>
      <c r="S26" s="62" t="s">
        <v>397</v>
      </c>
      <c r="T26" s="62" t="s">
        <v>398</v>
      </c>
      <c r="U26" s="61">
        <v>1</v>
      </c>
      <c r="V26" s="62" t="s">
        <v>491</v>
      </c>
      <c r="W26" s="62" t="s">
        <v>367</v>
      </c>
      <c r="X26" s="62" t="s">
        <v>368</v>
      </c>
      <c r="Y26" s="62" t="s">
        <v>369</v>
      </c>
    </row>
    <row r="27" spans="1:25">
      <c r="A27" s="61">
        <v>9147</v>
      </c>
      <c r="B27" s="62" t="s">
        <v>492</v>
      </c>
      <c r="C27" s="62" t="s">
        <v>493</v>
      </c>
      <c r="D27" s="63">
        <v>23562</v>
      </c>
      <c r="E27" s="56">
        <v>23562</v>
      </c>
      <c r="F27" s="64">
        <f t="shared" si="0"/>
        <v>18900</v>
      </c>
      <c r="G27" s="62" t="s">
        <v>488</v>
      </c>
      <c r="H27" s="65">
        <v>30407</v>
      </c>
      <c r="I27" s="66">
        <f t="shared" si="1"/>
        <v>12055</v>
      </c>
      <c r="J27" s="62" t="s">
        <v>388</v>
      </c>
      <c r="K27" s="62" t="s">
        <v>389</v>
      </c>
      <c r="L27" s="62" t="s">
        <v>390</v>
      </c>
      <c r="M27" s="62" t="s">
        <v>391</v>
      </c>
      <c r="N27" s="62" t="s">
        <v>392</v>
      </c>
      <c r="O27" s="62" t="s">
        <v>435</v>
      </c>
      <c r="P27" s="62" t="s">
        <v>436</v>
      </c>
      <c r="Q27" s="62" t="s">
        <v>437</v>
      </c>
      <c r="R27" s="62" t="s">
        <v>438</v>
      </c>
      <c r="S27" s="62" t="s">
        <v>405</v>
      </c>
      <c r="T27" s="62" t="s">
        <v>406</v>
      </c>
      <c r="U27" s="61">
        <v>1</v>
      </c>
      <c r="V27" s="62" t="s">
        <v>494</v>
      </c>
      <c r="W27" s="62" t="s">
        <v>367</v>
      </c>
      <c r="X27" s="62" t="s">
        <v>368</v>
      </c>
      <c r="Y27" s="62" t="s">
        <v>369</v>
      </c>
    </row>
    <row r="28" spans="1:25">
      <c r="A28" s="61">
        <v>9148</v>
      </c>
      <c r="B28" s="62" t="s">
        <v>495</v>
      </c>
      <c r="C28" s="62" t="s">
        <v>496</v>
      </c>
      <c r="D28" s="63">
        <v>23593</v>
      </c>
      <c r="E28" s="56">
        <v>23593</v>
      </c>
      <c r="F28" s="64">
        <f t="shared" si="0"/>
        <v>18869</v>
      </c>
      <c r="G28" s="62" t="s">
        <v>488</v>
      </c>
      <c r="H28" s="65">
        <v>30407</v>
      </c>
      <c r="I28" s="66">
        <f t="shared" si="1"/>
        <v>12055</v>
      </c>
      <c r="J28" s="62" t="s">
        <v>344</v>
      </c>
      <c r="K28" s="62" t="s">
        <v>345</v>
      </c>
      <c r="L28" s="62" t="s">
        <v>420</v>
      </c>
      <c r="M28" s="62" t="s">
        <v>421</v>
      </c>
      <c r="N28" s="62" t="s">
        <v>392</v>
      </c>
      <c r="O28" s="62" t="s">
        <v>435</v>
      </c>
      <c r="P28" s="62" t="s">
        <v>436</v>
      </c>
      <c r="Q28" s="62" t="s">
        <v>349</v>
      </c>
      <c r="R28" s="62" t="s">
        <v>497</v>
      </c>
      <c r="S28" s="62" t="s">
        <v>450</v>
      </c>
      <c r="T28" s="62" t="s">
        <v>451</v>
      </c>
      <c r="U28" s="61">
        <v>1</v>
      </c>
      <c r="V28" s="62" t="s">
        <v>498</v>
      </c>
      <c r="W28" s="62" t="s">
        <v>367</v>
      </c>
      <c r="X28" s="62" t="s">
        <v>368</v>
      </c>
      <c r="Y28" s="62" t="s">
        <v>369</v>
      </c>
    </row>
    <row r="29" spans="1:25">
      <c r="A29" s="61">
        <v>9149</v>
      </c>
      <c r="B29" s="62" t="s">
        <v>499</v>
      </c>
      <c r="C29" s="62" t="s">
        <v>500</v>
      </c>
      <c r="D29" s="63">
        <v>23700</v>
      </c>
      <c r="E29" s="56">
        <v>23700</v>
      </c>
      <c r="F29" s="64">
        <f t="shared" si="0"/>
        <v>18762</v>
      </c>
      <c r="G29" s="62" t="s">
        <v>488</v>
      </c>
      <c r="H29" s="65">
        <v>30407</v>
      </c>
      <c r="I29" s="66">
        <f t="shared" si="1"/>
        <v>12055</v>
      </c>
      <c r="J29" s="62" t="s">
        <v>501</v>
      </c>
      <c r="K29" s="62" t="s">
        <v>502</v>
      </c>
      <c r="L29" s="62" t="s">
        <v>361</v>
      </c>
      <c r="M29" s="62" t="s">
        <v>362</v>
      </c>
      <c r="N29" s="62" t="s">
        <v>392</v>
      </c>
      <c r="O29" s="62" t="s">
        <v>349</v>
      </c>
      <c r="P29" s="62" t="s">
        <v>350</v>
      </c>
      <c r="Q29" s="62" t="s">
        <v>430</v>
      </c>
      <c r="R29" s="62" t="s">
        <v>431</v>
      </c>
      <c r="S29" s="62" t="s">
        <v>397</v>
      </c>
      <c r="T29" s="62" t="s">
        <v>398</v>
      </c>
      <c r="U29" s="61">
        <v>1</v>
      </c>
      <c r="V29" s="62" t="s">
        <v>503</v>
      </c>
      <c r="W29" s="62" t="s">
        <v>367</v>
      </c>
      <c r="X29" s="62" t="s">
        <v>368</v>
      </c>
      <c r="Y29" s="62" t="s">
        <v>369</v>
      </c>
    </row>
    <row r="30" spans="1:25">
      <c r="A30" s="61">
        <v>9151</v>
      </c>
      <c r="B30" s="62" t="s">
        <v>504</v>
      </c>
      <c r="C30" s="62" t="s">
        <v>505</v>
      </c>
      <c r="D30" s="63">
        <v>23775</v>
      </c>
      <c r="E30" s="56">
        <v>23775</v>
      </c>
      <c r="F30" s="64">
        <f t="shared" si="0"/>
        <v>18687</v>
      </c>
      <c r="G30" s="62" t="s">
        <v>488</v>
      </c>
      <c r="H30" s="65">
        <v>30407</v>
      </c>
      <c r="I30" s="66">
        <f t="shared" si="1"/>
        <v>12055</v>
      </c>
      <c r="J30" s="62" t="s">
        <v>388</v>
      </c>
      <c r="K30" s="62" t="s">
        <v>389</v>
      </c>
      <c r="L30" s="62" t="s">
        <v>390</v>
      </c>
      <c r="M30" s="62" t="s">
        <v>391</v>
      </c>
      <c r="N30" s="62" t="s">
        <v>392</v>
      </c>
      <c r="O30" s="62" t="s">
        <v>393</v>
      </c>
      <c r="P30" s="62" t="s">
        <v>394</v>
      </c>
      <c r="Q30" s="62" t="s">
        <v>395</v>
      </c>
      <c r="R30" s="62" t="s">
        <v>396</v>
      </c>
      <c r="S30" s="62" t="s">
        <v>397</v>
      </c>
      <c r="T30" s="62" t="s">
        <v>398</v>
      </c>
      <c r="U30" s="61">
        <v>1</v>
      </c>
      <c r="V30" s="62" t="s">
        <v>506</v>
      </c>
      <c r="W30" s="62" t="s">
        <v>367</v>
      </c>
      <c r="X30" s="62" t="s">
        <v>368</v>
      </c>
      <c r="Y30" s="62" t="s">
        <v>369</v>
      </c>
    </row>
    <row r="31" spans="1:25">
      <c r="A31" s="61">
        <v>9152</v>
      </c>
      <c r="B31" s="62" t="s">
        <v>507</v>
      </c>
      <c r="C31" s="62" t="s">
        <v>508</v>
      </c>
      <c r="D31" s="63">
        <v>22962</v>
      </c>
      <c r="E31" s="56">
        <v>22962</v>
      </c>
      <c r="F31" s="64">
        <f t="shared" si="0"/>
        <v>19500</v>
      </c>
      <c r="G31" s="62" t="s">
        <v>509</v>
      </c>
      <c r="H31" s="65">
        <v>30498</v>
      </c>
      <c r="I31" s="66">
        <f t="shared" si="1"/>
        <v>11964</v>
      </c>
      <c r="J31" s="62" t="s">
        <v>388</v>
      </c>
      <c r="K31" s="62" t="s">
        <v>389</v>
      </c>
      <c r="L31" s="62" t="s">
        <v>390</v>
      </c>
      <c r="M31" s="62" t="s">
        <v>391</v>
      </c>
      <c r="N31" s="62" t="s">
        <v>392</v>
      </c>
      <c r="O31" s="62" t="s">
        <v>477</v>
      </c>
      <c r="P31" s="62" t="s">
        <v>478</v>
      </c>
      <c r="Q31" s="62" t="s">
        <v>479</v>
      </c>
      <c r="R31" s="62" t="s">
        <v>480</v>
      </c>
      <c r="S31" s="62" t="s">
        <v>397</v>
      </c>
      <c r="T31" s="62" t="s">
        <v>398</v>
      </c>
      <c r="U31" s="61">
        <v>1</v>
      </c>
      <c r="V31" s="62" t="s">
        <v>510</v>
      </c>
      <c r="W31" s="62" t="s">
        <v>367</v>
      </c>
      <c r="X31" s="62" t="s">
        <v>368</v>
      </c>
      <c r="Y31" s="62" t="s">
        <v>369</v>
      </c>
    </row>
    <row r="32" spans="1:25">
      <c r="A32" s="61">
        <v>9153</v>
      </c>
      <c r="B32" s="62" t="s">
        <v>511</v>
      </c>
      <c r="C32" s="62" t="s">
        <v>512</v>
      </c>
      <c r="D32" s="63">
        <v>22279</v>
      </c>
      <c r="E32" s="56">
        <v>22279</v>
      </c>
      <c r="F32" s="64">
        <f t="shared" si="0"/>
        <v>20183</v>
      </c>
      <c r="G32" s="62" t="s">
        <v>513</v>
      </c>
      <c r="H32" s="65">
        <v>30529</v>
      </c>
      <c r="I32" s="66">
        <f t="shared" si="1"/>
        <v>11933</v>
      </c>
      <c r="J32" s="62" t="s">
        <v>388</v>
      </c>
      <c r="K32" s="62" t="s">
        <v>389</v>
      </c>
      <c r="L32" s="62" t="s">
        <v>390</v>
      </c>
      <c r="M32" s="62" t="s">
        <v>391</v>
      </c>
      <c r="N32" s="62" t="s">
        <v>392</v>
      </c>
      <c r="O32" s="62" t="s">
        <v>435</v>
      </c>
      <c r="P32" s="62" t="s">
        <v>436</v>
      </c>
      <c r="Q32" s="62" t="s">
        <v>430</v>
      </c>
      <c r="R32" s="62" t="s">
        <v>431</v>
      </c>
      <c r="S32" s="62" t="s">
        <v>397</v>
      </c>
      <c r="T32" s="62" t="s">
        <v>398</v>
      </c>
      <c r="U32" s="61">
        <v>1</v>
      </c>
      <c r="V32" s="62" t="s">
        <v>514</v>
      </c>
      <c r="W32" s="62" t="s">
        <v>354</v>
      </c>
      <c r="X32" s="62" t="s">
        <v>355</v>
      </c>
      <c r="Y32" s="62" t="s">
        <v>459</v>
      </c>
    </row>
    <row r="33" spans="1:25">
      <c r="A33" s="61">
        <v>9154</v>
      </c>
      <c r="B33" s="62" t="s">
        <v>515</v>
      </c>
      <c r="C33" s="62" t="s">
        <v>516</v>
      </c>
      <c r="D33" s="63">
        <v>23532</v>
      </c>
      <c r="E33" s="56">
        <v>23532</v>
      </c>
      <c r="F33" s="64">
        <f t="shared" si="0"/>
        <v>18930</v>
      </c>
      <c r="G33" s="62" t="s">
        <v>513</v>
      </c>
      <c r="H33" s="65">
        <v>30529</v>
      </c>
      <c r="I33" s="66">
        <f t="shared" si="1"/>
        <v>11933</v>
      </c>
      <c r="J33" s="62" t="s">
        <v>388</v>
      </c>
      <c r="K33" s="62" t="s">
        <v>389</v>
      </c>
      <c r="L33" s="62" t="s">
        <v>390</v>
      </c>
      <c r="M33" s="62" t="s">
        <v>391</v>
      </c>
      <c r="N33" s="62" t="s">
        <v>392</v>
      </c>
      <c r="O33" s="62" t="s">
        <v>435</v>
      </c>
      <c r="P33" s="62" t="s">
        <v>436</v>
      </c>
      <c r="Q33" s="62" t="s">
        <v>437</v>
      </c>
      <c r="R33" s="62" t="s">
        <v>438</v>
      </c>
      <c r="S33" s="62" t="s">
        <v>405</v>
      </c>
      <c r="T33" s="62" t="s">
        <v>406</v>
      </c>
      <c r="U33" s="61">
        <v>1</v>
      </c>
      <c r="V33" s="62" t="s">
        <v>517</v>
      </c>
      <c r="W33" s="62" t="s">
        <v>367</v>
      </c>
      <c r="X33" s="62" t="s">
        <v>368</v>
      </c>
      <c r="Y33" s="62" t="s">
        <v>369</v>
      </c>
    </row>
    <row r="34" spans="1:25">
      <c r="A34" s="61">
        <v>9155</v>
      </c>
      <c r="B34" s="62" t="s">
        <v>518</v>
      </c>
      <c r="C34" s="62" t="s">
        <v>519</v>
      </c>
      <c r="D34" s="63">
        <v>23565</v>
      </c>
      <c r="E34" s="56">
        <v>23565</v>
      </c>
      <c r="F34" s="64">
        <f t="shared" si="0"/>
        <v>18897</v>
      </c>
      <c r="G34" s="62" t="s">
        <v>520</v>
      </c>
      <c r="H34" s="65">
        <v>30590</v>
      </c>
      <c r="I34" s="66">
        <f t="shared" si="1"/>
        <v>11872</v>
      </c>
      <c r="J34" s="62" t="s">
        <v>388</v>
      </c>
      <c r="K34" s="62" t="s">
        <v>389</v>
      </c>
      <c r="L34" s="62" t="s">
        <v>521</v>
      </c>
      <c r="M34" s="62" t="s">
        <v>522</v>
      </c>
      <c r="N34" s="62" t="s">
        <v>392</v>
      </c>
      <c r="O34" s="62" t="s">
        <v>435</v>
      </c>
      <c r="P34" s="62" t="s">
        <v>436</v>
      </c>
      <c r="Q34" s="62" t="s">
        <v>430</v>
      </c>
      <c r="R34" s="62" t="s">
        <v>431</v>
      </c>
      <c r="S34" s="62" t="s">
        <v>397</v>
      </c>
      <c r="T34" s="62" t="s">
        <v>398</v>
      </c>
      <c r="U34" s="61">
        <v>1</v>
      </c>
      <c r="V34" s="62" t="s">
        <v>523</v>
      </c>
      <c r="W34" s="62" t="s">
        <v>367</v>
      </c>
      <c r="X34" s="62" t="s">
        <v>368</v>
      </c>
      <c r="Y34" s="62" t="s">
        <v>369</v>
      </c>
    </row>
    <row r="35" spans="1:25">
      <c r="A35" s="61">
        <v>9156</v>
      </c>
      <c r="B35" s="62" t="s">
        <v>524</v>
      </c>
      <c r="C35" s="62" t="s">
        <v>525</v>
      </c>
      <c r="D35" s="63">
        <v>23740</v>
      </c>
      <c r="E35" s="56">
        <v>23740</v>
      </c>
      <c r="F35" s="64">
        <f t="shared" si="0"/>
        <v>18722</v>
      </c>
      <c r="G35" s="62" t="s">
        <v>526</v>
      </c>
      <c r="H35" s="65">
        <v>30621</v>
      </c>
      <c r="I35" s="66">
        <f t="shared" si="1"/>
        <v>11841</v>
      </c>
      <c r="J35" s="62" t="s">
        <v>344</v>
      </c>
      <c r="K35" s="62" t="s">
        <v>345</v>
      </c>
      <c r="L35" s="62" t="s">
        <v>411</v>
      </c>
      <c r="M35" s="62" t="s">
        <v>412</v>
      </c>
      <c r="N35" s="62" t="s">
        <v>392</v>
      </c>
      <c r="O35" s="62" t="s">
        <v>349</v>
      </c>
      <c r="P35" s="62" t="s">
        <v>350</v>
      </c>
      <c r="Q35" s="62" t="s">
        <v>479</v>
      </c>
      <c r="R35" s="62" t="s">
        <v>480</v>
      </c>
      <c r="S35" s="62" t="s">
        <v>397</v>
      </c>
      <c r="T35" s="62" t="s">
        <v>398</v>
      </c>
      <c r="U35" s="61">
        <v>1</v>
      </c>
      <c r="V35" s="62" t="s">
        <v>414</v>
      </c>
      <c r="W35" s="62" t="s">
        <v>367</v>
      </c>
      <c r="X35" s="62" t="s">
        <v>368</v>
      </c>
      <c r="Y35" s="62" t="s">
        <v>369</v>
      </c>
    </row>
    <row r="36" spans="1:25">
      <c r="A36" s="61">
        <v>9157</v>
      </c>
      <c r="B36" s="62" t="s">
        <v>527</v>
      </c>
      <c r="C36" s="62" t="s">
        <v>528</v>
      </c>
      <c r="D36" s="63">
        <v>22194</v>
      </c>
      <c r="E36" s="56">
        <v>22194</v>
      </c>
      <c r="F36" s="64">
        <f t="shared" si="0"/>
        <v>20268</v>
      </c>
      <c r="G36" s="62" t="s">
        <v>529</v>
      </c>
      <c r="H36" s="65">
        <v>30773</v>
      </c>
      <c r="I36" s="66">
        <f t="shared" si="1"/>
        <v>11689</v>
      </c>
      <c r="J36" s="62" t="s">
        <v>388</v>
      </c>
      <c r="K36" s="62" t="s">
        <v>389</v>
      </c>
      <c r="L36" s="62" t="s">
        <v>390</v>
      </c>
      <c r="M36" s="62" t="s">
        <v>391</v>
      </c>
      <c r="N36" s="62" t="s">
        <v>392</v>
      </c>
      <c r="O36" s="62" t="s">
        <v>349</v>
      </c>
      <c r="P36" s="62" t="s">
        <v>350</v>
      </c>
      <c r="Q36" s="62" t="s">
        <v>456</v>
      </c>
      <c r="R36" s="62" t="s">
        <v>457</v>
      </c>
      <c r="S36" s="62" t="s">
        <v>450</v>
      </c>
      <c r="T36" s="62" t="s">
        <v>451</v>
      </c>
      <c r="U36" s="61">
        <v>1</v>
      </c>
      <c r="V36" s="62" t="s">
        <v>530</v>
      </c>
      <c r="W36" s="62" t="s">
        <v>367</v>
      </c>
      <c r="X36" s="62" t="s">
        <v>368</v>
      </c>
      <c r="Y36" s="62" t="s">
        <v>369</v>
      </c>
    </row>
    <row r="37" spans="1:25">
      <c r="A37" s="61">
        <v>9158</v>
      </c>
      <c r="B37" s="62" t="s">
        <v>531</v>
      </c>
      <c r="C37" s="62" t="s">
        <v>532</v>
      </c>
      <c r="D37" s="63">
        <v>23517</v>
      </c>
      <c r="E37" s="56">
        <v>23517</v>
      </c>
      <c r="F37" s="64">
        <f t="shared" si="0"/>
        <v>18945</v>
      </c>
      <c r="G37" s="62" t="s">
        <v>529</v>
      </c>
      <c r="H37" s="65">
        <v>30773</v>
      </c>
      <c r="I37" s="66">
        <f t="shared" si="1"/>
        <v>11689</v>
      </c>
      <c r="J37" s="62" t="s">
        <v>388</v>
      </c>
      <c r="K37" s="62" t="s">
        <v>389</v>
      </c>
      <c r="L37" s="62" t="s">
        <v>521</v>
      </c>
      <c r="M37" s="62" t="s">
        <v>522</v>
      </c>
      <c r="N37" s="62" t="s">
        <v>392</v>
      </c>
      <c r="O37" s="62" t="s">
        <v>435</v>
      </c>
      <c r="P37" s="62" t="s">
        <v>436</v>
      </c>
      <c r="Q37" s="62" t="s">
        <v>430</v>
      </c>
      <c r="R37" s="62" t="s">
        <v>431</v>
      </c>
      <c r="S37" s="62" t="s">
        <v>397</v>
      </c>
      <c r="T37" s="62" t="s">
        <v>398</v>
      </c>
      <c r="U37" s="61">
        <v>1</v>
      </c>
      <c r="V37" s="62" t="s">
        <v>533</v>
      </c>
      <c r="W37" s="62" t="s">
        <v>367</v>
      </c>
      <c r="X37" s="62" t="s">
        <v>368</v>
      </c>
      <c r="Y37" s="62" t="s">
        <v>369</v>
      </c>
    </row>
    <row r="38" spans="1:25">
      <c r="A38" s="61">
        <v>9159</v>
      </c>
      <c r="B38" s="62" t="s">
        <v>534</v>
      </c>
      <c r="C38" s="62" t="s">
        <v>535</v>
      </c>
      <c r="D38" s="63">
        <v>23908</v>
      </c>
      <c r="E38" s="56">
        <v>23908</v>
      </c>
      <c r="F38" s="64">
        <f t="shared" si="0"/>
        <v>18554</v>
      </c>
      <c r="G38" s="62" t="s">
        <v>529</v>
      </c>
      <c r="H38" s="65">
        <v>30773</v>
      </c>
      <c r="I38" s="66">
        <f t="shared" si="1"/>
        <v>11689</v>
      </c>
      <c r="J38" s="62" t="s">
        <v>344</v>
      </c>
      <c r="K38" s="62" t="s">
        <v>345</v>
      </c>
      <c r="L38" s="62" t="s">
        <v>420</v>
      </c>
      <c r="M38" s="62" t="s">
        <v>421</v>
      </c>
      <c r="N38" s="62" t="s">
        <v>392</v>
      </c>
      <c r="O38" s="62" t="s">
        <v>435</v>
      </c>
      <c r="P38" s="62" t="s">
        <v>436</v>
      </c>
      <c r="Q38" s="62" t="s">
        <v>536</v>
      </c>
      <c r="R38" s="62" t="s">
        <v>537</v>
      </c>
      <c r="S38" s="62" t="s">
        <v>450</v>
      </c>
      <c r="T38" s="62" t="s">
        <v>451</v>
      </c>
      <c r="U38" s="61">
        <v>1</v>
      </c>
      <c r="V38" s="62" t="s">
        <v>538</v>
      </c>
      <c r="W38" s="62" t="s">
        <v>354</v>
      </c>
      <c r="X38" s="62" t="s">
        <v>355</v>
      </c>
      <c r="Y38" s="61"/>
    </row>
    <row r="39" spans="1:25">
      <c r="A39" s="61">
        <v>9160</v>
      </c>
      <c r="B39" s="62" t="s">
        <v>539</v>
      </c>
      <c r="C39" s="62" t="s">
        <v>540</v>
      </c>
      <c r="D39" s="63">
        <v>23967</v>
      </c>
      <c r="E39" s="56">
        <v>23967</v>
      </c>
      <c r="F39" s="64">
        <f t="shared" si="0"/>
        <v>18495</v>
      </c>
      <c r="G39" s="62" t="s">
        <v>541</v>
      </c>
      <c r="H39" s="65">
        <v>30895</v>
      </c>
      <c r="I39" s="66">
        <f t="shared" si="1"/>
        <v>11567</v>
      </c>
      <c r="J39" s="62" t="s">
        <v>388</v>
      </c>
      <c r="K39" s="62" t="s">
        <v>389</v>
      </c>
      <c r="L39" s="62" t="s">
        <v>521</v>
      </c>
      <c r="M39" s="62" t="s">
        <v>522</v>
      </c>
      <c r="N39" s="62" t="s">
        <v>392</v>
      </c>
      <c r="O39" s="62" t="s">
        <v>542</v>
      </c>
      <c r="P39" s="62" t="s">
        <v>543</v>
      </c>
      <c r="Q39" s="62" t="s">
        <v>479</v>
      </c>
      <c r="R39" s="62" t="s">
        <v>480</v>
      </c>
      <c r="S39" s="62" t="s">
        <v>397</v>
      </c>
      <c r="T39" s="62" t="s">
        <v>398</v>
      </c>
      <c r="U39" s="61">
        <v>1</v>
      </c>
      <c r="V39" s="62" t="s">
        <v>544</v>
      </c>
      <c r="W39" s="62" t="s">
        <v>367</v>
      </c>
      <c r="X39" s="62" t="s">
        <v>368</v>
      </c>
      <c r="Y39" s="62" t="s">
        <v>369</v>
      </c>
    </row>
    <row r="40" spans="1:25">
      <c r="A40" s="61">
        <v>9161</v>
      </c>
      <c r="B40" s="62" t="s">
        <v>545</v>
      </c>
      <c r="C40" s="62" t="s">
        <v>546</v>
      </c>
      <c r="D40" s="63">
        <v>22454</v>
      </c>
      <c r="E40" s="56">
        <v>22454</v>
      </c>
      <c r="F40" s="64">
        <f t="shared" si="0"/>
        <v>20008</v>
      </c>
      <c r="G40" s="62" t="s">
        <v>547</v>
      </c>
      <c r="H40" s="65">
        <v>31107</v>
      </c>
      <c r="I40" s="66">
        <f t="shared" si="1"/>
        <v>11355</v>
      </c>
      <c r="J40" s="62" t="s">
        <v>388</v>
      </c>
      <c r="K40" s="62" t="s">
        <v>389</v>
      </c>
      <c r="L40" s="62" t="s">
        <v>390</v>
      </c>
      <c r="M40" s="62" t="s">
        <v>391</v>
      </c>
      <c r="N40" s="62" t="s">
        <v>392</v>
      </c>
      <c r="O40" s="62" t="s">
        <v>435</v>
      </c>
      <c r="P40" s="62" t="s">
        <v>436</v>
      </c>
      <c r="Q40" s="62" t="s">
        <v>437</v>
      </c>
      <c r="R40" s="62" t="s">
        <v>438</v>
      </c>
      <c r="S40" s="62" t="s">
        <v>405</v>
      </c>
      <c r="T40" s="62" t="s">
        <v>406</v>
      </c>
      <c r="U40" s="61">
        <v>1</v>
      </c>
      <c r="V40" s="62" t="s">
        <v>548</v>
      </c>
      <c r="W40" s="62" t="s">
        <v>354</v>
      </c>
      <c r="X40" s="62" t="s">
        <v>355</v>
      </c>
      <c r="Y40" s="61"/>
    </row>
    <row r="41" spans="1:25">
      <c r="A41" s="61">
        <v>9162</v>
      </c>
      <c r="B41" s="62" t="s">
        <v>549</v>
      </c>
      <c r="C41" s="62" t="s">
        <v>550</v>
      </c>
      <c r="D41" s="63">
        <v>22541</v>
      </c>
      <c r="E41" s="56">
        <v>22541</v>
      </c>
      <c r="F41" s="64">
        <f t="shared" si="0"/>
        <v>19921</v>
      </c>
      <c r="G41" s="62" t="s">
        <v>547</v>
      </c>
      <c r="H41" s="65">
        <v>31107</v>
      </c>
      <c r="I41" s="66">
        <f t="shared" si="1"/>
        <v>11355</v>
      </c>
      <c r="J41" s="62" t="s">
        <v>388</v>
      </c>
      <c r="K41" s="62" t="s">
        <v>389</v>
      </c>
      <c r="L41" s="62" t="s">
        <v>361</v>
      </c>
      <c r="M41" s="62" t="s">
        <v>362</v>
      </c>
      <c r="N41" s="62" t="s">
        <v>392</v>
      </c>
      <c r="O41" s="62" t="s">
        <v>349</v>
      </c>
      <c r="P41" s="62" t="s">
        <v>350</v>
      </c>
      <c r="Q41" s="62" t="s">
        <v>437</v>
      </c>
      <c r="R41" s="62" t="s">
        <v>438</v>
      </c>
      <c r="S41" s="62" t="s">
        <v>405</v>
      </c>
      <c r="T41" s="62" t="s">
        <v>406</v>
      </c>
      <c r="U41" s="61">
        <v>1</v>
      </c>
      <c r="V41" s="62" t="s">
        <v>551</v>
      </c>
      <c r="W41" s="62" t="s">
        <v>367</v>
      </c>
      <c r="X41" s="62" t="s">
        <v>368</v>
      </c>
      <c r="Y41" s="62" t="s">
        <v>369</v>
      </c>
    </row>
    <row r="42" spans="1:25">
      <c r="A42" s="61">
        <v>9163</v>
      </c>
      <c r="B42" s="62" t="s">
        <v>552</v>
      </c>
      <c r="C42" s="62" t="s">
        <v>553</v>
      </c>
      <c r="D42" s="63">
        <v>23837</v>
      </c>
      <c r="E42" s="56">
        <v>23837</v>
      </c>
      <c r="F42" s="64">
        <f t="shared" si="0"/>
        <v>18625</v>
      </c>
      <c r="G42" s="62" t="s">
        <v>547</v>
      </c>
      <c r="H42" s="65">
        <v>31107</v>
      </c>
      <c r="I42" s="66">
        <f t="shared" si="1"/>
        <v>11355</v>
      </c>
      <c r="J42" s="62" t="s">
        <v>388</v>
      </c>
      <c r="K42" s="62" t="s">
        <v>389</v>
      </c>
      <c r="L42" s="62" t="s">
        <v>521</v>
      </c>
      <c r="M42" s="62" t="s">
        <v>522</v>
      </c>
      <c r="N42" s="62" t="s">
        <v>392</v>
      </c>
      <c r="O42" s="62" t="s">
        <v>443</v>
      </c>
      <c r="P42" s="62" t="s">
        <v>444</v>
      </c>
      <c r="Q42" s="62" t="s">
        <v>479</v>
      </c>
      <c r="R42" s="62" t="s">
        <v>480</v>
      </c>
      <c r="S42" s="62" t="s">
        <v>397</v>
      </c>
      <c r="T42" s="62" t="s">
        <v>398</v>
      </c>
      <c r="U42" s="61">
        <v>1</v>
      </c>
      <c r="V42" s="62" t="s">
        <v>554</v>
      </c>
      <c r="W42" s="62" t="s">
        <v>367</v>
      </c>
      <c r="X42" s="62" t="s">
        <v>368</v>
      </c>
      <c r="Y42" s="62" t="s">
        <v>369</v>
      </c>
    </row>
    <row r="43" spans="1:25">
      <c r="A43" s="61">
        <v>9164</v>
      </c>
      <c r="B43" s="62" t="s">
        <v>555</v>
      </c>
      <c r="C43" s="62" t="s">
        <v>556</v>
      </c>
      <c r="D43" s="63">
        <v>23747</v>
      </c>
      <c r="E43" s="56">
        <v>23747</v>
      </c>
      <c r="F43" s="64">
        <f t="shared" si="0"/>
        <v>18715</v>
      </c>
      <c r="G43" s="62" t="s">
        <v>557</v>
      </c>
      <c r="H43" s="65">
        <v>31136</v>
      </c>
      <c r="I43" s="66">
        <f t="shared" si="1"/>
        <v>11326</v>
      </c>
      <c r="J43" s="62" t="s">
        <v>388</v>
      </c>
      <c r="K43" s="62" t="s">
        <v>389</v>
      </c>
      <c r="L43" s="62" t="s">
        <v>521</v>
      </c>
      <c r="M43" s="62" t="s">
        <v>522</v>
      </c>
      <c r="N43" s="62" t="s">
        <v>392</v>
      </c>
      <c r="O43" s="62" t="s">
        <v>542</v>
      </c>
      <c r="P43" s="62" t="s">
        <v>543</v>
      </c>
      <c r="Q43" s="62" t="s">
        <v>430</v>
      </c>
      <c r="R43" s="62" t="s">
        <v>431</v>
      </c>
      <c r="S43" s="62" t="s">
        <v>397</v>
      </c>
      <c r="T43" s="62" t="s">
        <v>398</v>
      </c>
      <c r="U43" s="61">
        <v>1</v>
      </c>
      <c r="V43" s="62" t="s">
        <v>558</v>
      </c>
      <c r="W43" s="62" t="s">
        <v>354</v>
      </c>
      <c r="X43" s="62" t="s">
        <v>355</v>
      </c>
      <c r="Y43" s="61"/>
    </row>
    <row r="44" spans="1:25">
      <c r="A44" s="61">
        <v>9165</v>
      </c>
      <c r="B44" s="62" t="s">
        <v>559</v>
      </c>
      <c r="C44" s="62" t="s">
        <v>560</v>
      </c>
      <c r="D44" s="63">
        <v>22948</v>
      </c>
      <c r="E44" s="56">
        <v>22948</v>
      </c>
      <c r="F44" s="64">
        <f t="shared" si="0"/>
        <v>19514</v>
      </c>
      <c r="G44" s="62" t="s">
        <v>561</v>
      </c>
      <c r="H44" s="65">
        <v>31503</v>
      </c>
      <c r="I44" s="66">
        <f t="shared" si="1"/>
        <v>10959</v>
      </c>
      <c r="J44" s="62" t="s">
        <v>388</v>
      </c>
      <c r="K44" s="62" t="s">
        <v>389</v>
      </c>
      <c r="L44" s="62" t="s">
        <v>390</v>
      </c>
      <c r="M44" s="62" t="s">
        <v>391</v>
      </c>
      <c r="N44" s="62" t="s">
        <v>392</v>
      </c>
      <c r="O44" s="62" t="s">
        <v>435</v>
      </c>
      <c r="P44" s="62" t="s">
        <v>436</v>
      </c>
      <c r="Q44" s="62" t="s">
        <v>437</v>
      </c>
      <c r="R44" s="62" t="s">
        <v>438</v>
      </c>
      <c r="S44" s="62" t="s">
        <v>405</v>
      </c>
      <c r="T44" s="62" t="s">
        <v>406</v>
      </c>
      <c r="U44" s="61">
        <v>1</v>
      </c>
      <c r="V44" s="62" t="s">
        <v>562</v>
      </c>
      <c r="W44" s="62" t="s">
        <v>367</v>
      </c>
      <c r="X44" s="62" t="s">
        <v>368</v>
      </c>
      <c r="Y44" s="62" t="s">
        <v>369</v>
      </c>
    </row>
    <row r="45" spans="1:25">
      <c r="A45" s="61">
        <v>9166</v>
      </c>
      <c r="B45" s="62" t="s">
        <v>563</v>
      </c>
      <c r="C45" s="62" t="s">
        <v>564</v>
      </c>
      <c r="D45" s="63">
        <v>24519</v>
      </c>
      <c r="E45" s="56">
        <v>24519</v>
      </c>
      <c r="F45" s="64">
        <f t="shared" si="0"/>
        <v>17943</v>
      </c>
      <c r="G45" s="62" t="s">
        <v>561</v>
      </c>
      <c r="H45" s="65">
        <v>31503</v>
      </c>
      <c r="I45" s="66">
        <f t="shared" si="1"/>
        <v>10959</v>
      </c>
      <c r="J45" s="62" t="s">
        <v>388</v>
      </c>
      <c r="K45" s="62" t="s">
        <v>389</v>
      </c>
      <c r="L45" s="62" t="s">
        <v>521</v>
      </c>
      <c r="M45" s="62" t="s">
        <v>522</v>
      </c>
      <c r="N45" s="62" t="s">
        <v>392</v>
      </c>
      <c r="O45" s="62" t="s">
        <v>393</v>
      </c>
      <c r="P45" s="62" t="s">
        <v>394</v>
      </c>
      <c r="Q45" s="62" t="s">
        <v>479</v>
      </c>
      <c r="R45" s="62" t="s">
        <v>480</v>
      </c>
      <c r="S45" s="62" t="s">
        <v>397</v>
      </c>
      <c r="T45" s="62" t="s">
        <v>398</v>
      </c>
      <c r="U45" s="61">
        <v>1</v>
      </c>
      <c r="V45" s="62" t="s">
        <v>565</v>
      </c>
      <c r="W45" s="62" t="s">
        <v>367</v>
      </c>
      <c r="X45" s="62" t="s">
        <v>368</v>
      </c>
      <c r="Y45" s="62" t="s">
        <v>369</v>
      </c>
    </row>
    <row r="46" spans="1:25">
      <c r="A46" s="61">
        <v>9167</v>
      </c>
      <c r="B46" s="62" t="s">
        <v>566</v>
      </c>
      <c r="C46" s="62" t="s">
        <v>567</v>
      </c>
      <c r="D46" s="63">
        <v>23124</v>
      </c>
      <c r="E46" s="56">
        <v>23124</v>
      </c>
      <c r="F46" s="64">
        <f t="shared" si="0"/>
        <v>19338</v>
      </c>
      <c r="G46" s="62" t="s">
        <v>568</v>
      </c>
      <c r="H46" s="65">
        <v>31868</v>
      </c>
      <c r="I46" s="66">
        <f t="shared" si="1"/>
        <v>10594</v>
      </c>
      <c r="J46" s="62" t="s">
        <v>388</v>
      </c>
      <c r="K46" s="62" t="s">
        <v>389</v>
      </c>
      <c r="L46" s="62" t="s">
        <v>390</v>
      </c>
      <c r="M46" s="62" t="s">
        <v>391</v>
      </c>
      <c r="N46" s="62" t="s">
        <v>392</v>
      </c>
      <c r="O46" s="62" t="s">
        <v>443</v>
      </c>
      <c r="P46" s="62" t="s">
        <v>444</v>
      </c>
      <c r="Q46" s="62" t="s">
        <v>395</v>
      </c>
      <c r="R46" s="62" t="s">
        <v>396</v>
      </c>
      <c r="S46" s="62" t="s">
        <v>397</v>
      </c>
      <c r="T46" s="62" t="s">
        <v>398</v>
      </c>
      <c r="U46" s="61">
        <v>1</v>
      </c>
      <c r="V46" s="62" t="s">
        <v>569</v>
      </c>
      <c r="W46" s="62" t="s">
        <v>367</v>
      </c>
      <c r="X46" s="62" t="s">
        <v>368</v>
      </c>
      <c r="Y46" s="62" t="s">
        <v>369</v>
      </c>
    </row>
    <row r="47" spans="1:25">
      <c r="A47" s="61">
        <v>9168</v>
      </c>
      <c r="B47" s="62" t="s">
        <v>570</v>
      </c>
      <c r="C47" s="62" t="s">
        <v>571</v>
      </c>
      <c r="D47" s="63">
        <v>23146</v>
      </c>
      <c r="E47" s="56">
        <v>23146</v>
      </c>
      <c r="F47" s="64">
        <f t="shared" si="0"/>
        <v>19316</v>
      </c>
      <c r="G47" s="62" t="s">
        <v>568</v>
      </c>
      <c r="H47" s="65">
        <v>31868</v>
      </c>
      <c r="I47" s="66">
        <f t="shared" si="1"/>
        <v>10594</v>
      </c>
      <c r="J47" s="62" t="s">
        <v>388</v>
      </c>
      <c r="K47" s="62" t="s">
        <v>389</v>
      </c>
      <c r="L47" s="62" t="s">
        <v>390</v>
      </c>
      <c r="M47" s="62" t="s">
        <v>391</v>
      </c>
      <c r="N47" s="62" t="s">
        <v>392</v>
      </c>
      <c r="O47" s="62" t="s">
        <v>435</v>
      </c>
      <c r="P47" s="62" t="s">
        <v>436</v>
      </c>
      <c r="Q47" s="62" t="s">
        <v>437</v>
      </c>
      <c r="R47" s="62" t="s">
        <v>438</v>
      </c>
      <c r="S47" s="62" t="s">
        <v>405</v>
      </c>
      <c r="T47" s="62" t="s">
        <v>406</v>
      </c>
      <c r="U47" s="61">
        <v>1</v>
      </c>
      <c r="V47" s="62" t="s">
        <v>572</v>
      </c>
      <c r="W47" s="62" t="s">
        <v>367</v>
      </c>
      <c r="X47" s="62" t="s">
        <v>368</v>
      </c>
      <c r="Y47" s="62" t="s">
        <v>369</v>
      </c>
    </row>
    <row r="48" spans="1:25">
      <c r="A48" s="61">
        <v>9169</v>
      </c>
      <c r="B48" s="62" t="s">
        <v>573</v>
      </c>
      <c r="C48" s="62" t="s">
        <v>574</v>
      </c>
      <c r="D48" s="63">
        <v>24526</v>
      </c>
      <c r="E48" s="56">
        <v>24526</v>
      </c>
      <c r="F48" s="64">
        <f t="shared" si="0"/>
        <v>17936</v>
      </c>
      <c r="G48" s="62" t="s">
        <v>568</v>
      </c>
      <c r="H48" s="65">
        <v>31868</v>
      </c>
      <c r="I48" s="66">
        <f t="shared" si="1"/>
        <v>10594</v>
      </c>
      <c r="J48" s="62" t="s">
        <v>388</v>
      </c>
      <c r="K48" s="62" t="s">
        <v>389</v>
      </c>
      <c r="L48" s="62" t="s">
        <v>390</v>
      </c>
      <c r="M48" s="62" t="s">
        <v>391</v>
      </c>
      <c r="N48" s="62" t="s">
        <v>392</v>
      </c>
      <c r="O48" s="62" t="s">
        <v>542</v>
      </c>
      <c r="P48" s="62" t="s">
        <v>543</v>
      </c>
      <c r="Q48" s="62" t="s">
        <v>395</v>
      </c>
      <c r="R48" s="62" t="s">
        <v>396</v>
      </c>
      <c r="S48" s="62" t="s">
        <v>397</v>
      </c>
      <c r="T48" s="62" t="s">
        <v>398</v>
      </c>
      <c r="U48" s="61">
        <v>1</v>
      </c>
      <c r="V48" s="62" t="s">
        <v>575</v>
      </c>
      <c r="W48" s="62" t="s">
        <v>367</v>
      </c>
      <c r="X48" s="62" t="s">
        <v>368</v>
      </c>
      <c r="Y48" s="62" t="s">
        <v>369</v>
      </c>
    </row>
    <row r="49" spans="1:25">
      <c r="A49" s="61">
        <v>9171</v>
      </c>
      <c r="B49" s="62" t="s">
        <v>576</v>
      </c>
      <c r="C49" s="62" t="s">
        <v>577</v>
      </c>
      <c r="D49" s="63">
        <v>24937</v>
      </c>
      <c r="E49" s="56">
        <v>24937</v>
      </c>
      <c r="F49" s="64">
        <f t="shared" si="0"/>
        <v>17525</v>
      </c>
      <c r="G49" s="62" t="s">
        <v>568</v>
      </c>
      <c r="H49" s="65">
        <v>31868</v>
      </c>
      <c r="I49" s="66">
        <f t="shared" si="1"/>
        <v>10594</v>
      </c>
      <c r="J49" s="62" t="s">
        <v>344</v>
      </c>
      <c r="K49" s="62" t="s">
        <v>345</v>
      </c>
      <c r="L49" s="62" t="s">
        <v>411</v>
      </c>
      <c r="M49" s="62" t="s">
        <v>412</v>
      </c>
      <c r="N49" s="62" t="s">
        <v>392</v>
      </c>
      <c r="O49" s="62" t="s">
        <v>349</v>
      </c>
      <c r="P49" s="62" t="s">
        <v>350</v>
      </c>
      <c r="Q49" s="62" t="s">
        <v>430</v>
      </c>
      <c r="R49" s="62" t="s">
        <v>431</v>
      </c>
      <c r="S49" s="62" t="s">
        <v>397</v>
      </c>
      <c r="T49" s="62" t="s">
        <v>398</v>
      </c>
      <c r="U49" s="61">
        <v>1</v>
      </c>
      <c r="V49" s="62" t="s">
        <v>578</v>
      </c>
      <c r="W49" s="62" t="s">
        <v>367</v>
      </c>
      <c r="X49" s="62" t="s">
        <v>368</v>
      </c>
      <c r="Y49" s="62" t="s">
        <v>369</v>
      </c>
    </row>
    <row r="50" spans="1:25">
      <c r="A50" s="61">
        <v>9172</v>
      </c>
      <c r="B50" s="62" t="s">
        <v>579</v>
      </c>
      <c r="C50" s="62" t="s">
        <v>580</v>
      </c>
      <c r="D50" s="63">
        <v>25141</v>
      </c>
      <c r="E50" s="56">
        <v>25141</v>
      </c>
      <c r="F50" s="64">
        <f t="shared" si="0"/>
        <v>17321</v>
      </c>
      <c r="G50" s="62" t="s">
        <v>568</v>
      </c>
      <c r="H50" s="65">
        <v>31868</v>
      </c>
      <c r="I50" s="66">
        <f t="shared" si="1"/>
        <v>10594</v>
      </c>
      <c r="J50" s="62" t="s">
        <v>388</v>
      </c>
      <c r="K50" s="62" t="s">
        <v>389</v>
      </c>
      <c r="L50" s="62" t="s">
        <v>390</v>
      </c>
      <c r="M50" s="62" t="s">
        <v>391</v>
      </c>
      <c r="N50" s="62" t="s">
        <v>392</v>
      </c>
      <c r="O50" s="62" t="s">
        <v>443</v>
      </c>
      <c r="P50" s="62" t="s">
        <v>444</v>
      </c>
      <c r="Q50" s="62" t="s">
        <v>479</v>
      </c>
      <c r="R50" s="62" t="s">
        <v>480</v>
      </c>
      <c r="S50" s="62" t="s">
        <v>397</v>
      </c>
      <c r="T50" s="62" t="s">
        <v>398</v>
      </c>
      <c r="U50" s="61">
        <v>1</v>
      </c>
      <c r="V50" s="62" t="s">
        <v>581</v>
      </c>
      <c r="W50" s="62" t="s">
        <v>354</v>
      </c>
      <c r="X50" s="62" t="s">
        <v>355</v>
      </c>
      <c r="Y50" s="61"/>
    </row>
    <row r="51" spans="1:25">
      <c r="A51" s="61">
        <v>9173</v>
      </c>
      <c r="B51" s="62" t="s">
        <v>582</v>
      </c>
      <c r="C51" s="62" t="s">
        <v>583</v>
      </c>
      <c r="D51" s="63">
        <v>24021</v>
      </c>
      <c r="E51" s="56">
        <v>24021</v>
      </c>
      <c r="F51" s="64">
        <f t="shared" si="0"/>
        <v>18441</v>
      </c>
      <c r="G51" s="62" t="s">
        <v>584</v>
      </c>
      <c r="H51" s="65">
        <v>32234</v>
      </c>
      <c r="I51" s="66">
        <f t="shared" si="1"/>
        <v>10228</v>
      </c>
      <c r="J51" s="62" t="s">
        <v>388</v>
      </c>
      <c r="K51" s="62" t="s">
        <v>389</v>
      </c>
      <c r="L51" s="62" t="s">
        <v>390</v>
      </c>
      <c r="M51" s="62" t="s">
        <v>391</v>
      </c>
      <c r="N51" s="62" t="s">
        <v>392</v>
      </c>
      <c r="O51" s="62" t="s">
        <v>443</v>
      </c>
      <c r="P51" s="62" t="s">
        <v>444</v>
      </c>
      <c r="Q51" s="62" t="s">
        <v>479</v>
      </c>
      <c r="R51" s="62" t="s">
        <v>480</v>
      </c>
      <c r="S51" s="62" t="s">
        <v>397</v>
      </c>
      <c r="T51" s="62" t="s">
        <v>398</v>
      </c>
      <c r="U51" s="61">
        <v>1</v>
      </c>
      <c r="V51" s="62" t="s">
        <v>585</v>
      </c>
      <c r="W51" s="62" t="s">
        <v>367</v>
      </c>
      <c r="X51" s="62" t="s">
        <v>368</v>
      </c>
      <c r="Y51" s="62" t="s">
        <v>369</v>
      </c>
    </row>
    <row r="52" spans="1:25">
      <c r="A52" s="61">
        <v>9174</v>
      </c>
      <c r="B52" s="62" t="s">
        <v>586</v>
      </c>
      <c r="C52" s="62" t="s">
        <v>587</v>
      </c>
      <c r="D52" s="63">
        <v>24991</v>
      </c>
      <c r="E52" s="56">
        <v>24991</v>
      </c>
      <c r="F52" s="64">
        <f t="shared" si="0"/>
        <v>17471</v>
      </c>
      <c r="G52" s="62" t="s">
        <v>584</v>
      </c>
      <c r="H52" s="65">
        <v>32234</v>
      </c>
      <c r="I52" s="66">
        <f t="shared" si="1"/>
        <v>10228</v>
      </c>
      <c r="J52" s="62" t="s">
        <v>388</v>
      </c>
      <c r="K52" s="62" t="s">
        <v>389</v>
      </c>
      <c r="L52" s="62" t="s">
        <v>390</v>
      </c>
      <c r="M52" s="62" t="s">
        <v>391</v>
      </c>
      <c r="N52" s="62" t="s">
        <v>392</v>
      </c>
      <c r="O52" s="62" t="s">
        <v>477</v>
      </c>
      <c r="P52" s="62" t="s">
        <v>478</v>
      </c>
      <c r="Q52" s="62" t="s">
        <v>403</v>
      </c>
      <c r="R52" s="62" t="s">
        <v>404</v>
      </c>
      <c r="S52" s="62" t="s">
        <v>397</v>
      </c>
      <c r="T52" s="62" t="s">
        <v>398</v>
      </c>
      <c r="U52" s="61">
        <v>1</v>
      </c>
      <c r="V52" s="62" t="s">
        <v>588</v>
      </c>
      <c r="W52" s="62" t="s">
        <v>367</v>
      </c>
      <c r="X52" s="62" t="s">
        <v>368</v>
      </c>
      <c r="Y52" s="62" t="s">
        <v>369</v>
      </c>
    </row>
    <row r="53" spans="1:25">
      <c r="A53" s="61">
        <v>9175</v>
      </c>
      <c r="B53" s="62" t="s">
        <v>589</v>
      </c>
      <c r="C53" s="62" t="s">
        <v>590</v>
      </c>
      <c r="D53" s="63">
        <v>25036</v>
      </c>
      <c r="E53" s="56">
        <v>25036</v>
      </c>
      <c r="F53" s="64">
        <f t="shared" si="0"/>
        <v>17426</v>
      </c>
      <c r="G53" s="62" t="s">
        <v>584</v>
      </c>
      <c r="H53" s="65">
        <v>32234</v>
      </c>
      <c r="I53" s="66">
        <f t="shared" si="1"/>
        <v>10228</v>
      </c>
      <c r="J53" s="62" t="s">
        <v>388</v>
      </c>
      <c r="K53" s="62" t="s">
        <v>389</v>
      </c>
      <c r="L53" s="62" t="s">
        <v>390</v>
      </c>
      <c r="M53" s="62" t="s">
        <v>391</v>
      </c>
      <c r="N53" s="62" t="s">
        <v>392</v>
      </c>
      <c r="O53" s="62" t="s">
        <v>477</v>
      </c>
      <c r="P53" s="62" t="s">
        <v>478</v>
      </c>
      <c r="Q53" s="62" t="s">
        <v>591</v>
      </c>
      <c r="R53" s="62" t="s">
        <v>592</v>
      </c>
      <c r="S53" s="62" t="s">
        <v>397</v>
      </c>
      <c r="T53" s="62" t="s">
        <v>398</v>
      </c>
      <c r="U53" s="61">
        <v>1</v>
      </c>
      <c r="V53" s="62" t="s">
        <v>593</v>
      </c>
      <c r="W53" s="62" t="s">
        <v>354</v>
      </c>
      <c r="X53" s="62" t="s">
        <v>355</v>
      </c>
      <c r="Y53" s="61"/>
    </row>
    <row r="54" spans="1:25">
      <c r="A54" s="61">
        <v>9177</v>
      </c>
      <c r="B54" s="62" t="s">
        <v>594</v>
      </c>
      <c r="C54" s="62" t="s">
        <v>595</v>
      </c>
      <c r="D54" s="63">
        <v>23944</v>
      </c>
      <c r="E54" s="56">
        <v>23944</v>
      </c>
      <c r="F54" s="64">
        <f t="shared" si="0"/>
        <v>18518</v>
      </c>
      <c r="G54" s="62" t="s">
        <v>596</v>
      </c>
      <c r="H54" s="65">
        <v>32599</v>
      </c>
      <c r="I54" s="66">
        <f t="shared" si="1"/>
        <v>9863</v>
      </c>
      <c r="J54" s="62" t="s">
        <v>388</v>
      </c>
      <c r="K54" s="62" t="s">
        <v>389</v>
      </c>
      <c r="L54" s="62" t="s">
        <v>390</v>
      </c>
      <c r="M54" s="62" t="s">
        <v>391</v>
      </c>
      <c r="N54" s="62" t="s">
        <v>392</v>
      </c>
      <c r="O54" s="62" t="s">
        <v>489</v>
      </c>
      <c r="P54" s="62" t="s">
        <v>490</v>
      </c>
      <c r="Q54" s="62" t="s">
        <v>479</v>
      </c>
      <c r="R54" s="62" t="s">
        <v>480</v>
      </c>
      <c r="S54" s="62" t="s">
        <v>397</v>
      </c>
      <c r="T54" s="62" t="s">
        <v>398</v>
      </c>
      <c r="U54" s="61">
        <v>1</v>
      </c>
      <c r="V54" s="62" t="s">
        <v>597</v>
      </c>
      <c r="W54" s="62" t="s">
        <v>367</v>
      </c>
      <c r="X54" s="62" t="s">
        <v>368</v>
      </c>
      <c r="Y54" s="62" t="s">
        <v>369</v>
      </c>
    </row>
    <row r="55" spans="1:25">
      <c r="A55" s="61">
        <v>9178</v>
      </c>
      <c r="B55" s="62" t="s">
        <v>598</v>
      </c>
      <c r="C55" s="62" t="s">
        <v>599</v>
      </c>
      <c r="D55" s="63">
        <v>24187</v>
      </c>
      <c r="E55" s="56">
        <v>24187</v>
      </c>
      <c r="F55" s="64">
        <f t="shared" si="0"/>
        <v>18275</v>
      </c>
      <c r="G55" s="62" t="s">
        <v>596</v>
      </c>
      <c r="H55" s="65">
        <v>32599</v>
      </c>
      <c r="I55" s="66">
        <f t="shared" si="1"/>
        <v>9863</v>
      </c>
      <c r="J55" s="62" t="s">
        <v>344</v>
      </c>
      <c r="K55" s="62" t="s">
        <v>345</v>
      </c>
      <c r="L55" s="62" t="s">
        <v>411</v>
      </c>
      <c r="M55" s="62" t="s">
        <v>412</v>
      </c>
      <c r="N55" s="62" t="s">
        <v>392</v>
      </c>
      <c r="O55" s="62" t="s">
        <v>349</v>
      </c>
      <c r="P55" s="62" t="s">
        <v>350</v>
      </c>
      <c r="Q55" s="62" t="s">
        <v>403</v>
      </c>
      <c r="R55" s="62" t="s">
        <v>404</v>
      </c>
      <c r="S55" s="62" t="s">
        <v>405</v>
      </c>
      <c r="T55" s="62" t="s">
        <v>406</v>
      </c>
      <c r="U55" s="61">
        <v>1</v>
      </c>
      <c r="V55" s="62" t="s">
        <v>538</v>
      </c>
      <c r="W55" s="62" t="s">
        <v>367</v>
      </c>
      <c r="X55" s="62" t="s">
        <v>368</v>
      </c>
      <c r="Y55" s="62" t="s">
        <v>369</v>
      </c>
    </row>
    <row r="56" spans="1:25">
      <c r="A56" s="61">
        <v>9179</v>
      </c>
      <c r="B56" s="62" t="s">
        <v>600</v>
      </c>
      <c r="C56" s="62" t="s">
        <v>577</v>
      </c>
      <c r="D56" s="63">
        <v>24937</v>
      </c>
      <c r="E56" s="56">
        <v>24937</v>
      </c>
      <c r="F56" s="64">
        <f t="shared" si="0"/>
        <v>17525</v>
      </c>
      <c r="G56" s="62" t="s">
        <v>596</v>
      </c>
      <c r="H56" s="65">
        <v>32599</v>
      </c>
      <c r="I56" s="66">
        <f t="shared" si="1"/>
        <v>9863</v>
      </c>
      <c r="J56" s="62" t="s">
        <v>388</v>
      </c>
      <c r="K56" s="62" t="s">
        <v>389</v>
      </c>
      <c r="L56" s="62" t="s">
        <v>521</v>
      </c>
      <c r="M56" s="62" t="s">
        <v>522</v>
      </c>
      <c r="N56" s="62" t="s">
        <v>392</v>
      </c>
      <c r="O56" s="62" t="s">
        <v>435</v>
      </c>
      <c r="P56" s="62" t="s">
        <v>436</v>
      </c>
      <c r="Q56" s="62" t="s">
        <v>479</v>
      </c>
      <c r="R56" s="62" t="s">
        <v>480</v>
      </c>
      <c r="S56" s="62" t="s">
        <v>397</v>
      </c>
      <c r="T56" s="62" t="s">
        <v>398</v>
      </c>
      <c r="U56" s="61">
        <v>1</v>
      </c>
      <c r="V56" s="62" t="s">
        <v>601</v>
      </c>
      <c r="W56" s="62" t="s">
        <v>367</v>
      </c>
      <c r="X56" s="62" t="s">
        <v>368</v>
      </c>
      <c r="Y56" s="62" t="s">
        <v>369</v>
      </c>
    </row>
    <row r="57" spans="1:25">
      <c r="A57" s="61">
        <v>9181</v>
      </c>
      <c r="B57" s="62" t="s">
        <v>602</v>
      </c>
      <c r="C57" s="62" t="s">
        <v>603</v>
      </c>
      <c r="D57" s="63">
        <v>25041</v>
      </c>
      <c r="E57" s="56">
        <v>25041</v>
      </c>
      <c r="F57" s="64">
        <f t="shared" si="0"/>
        <v>17421</v>
      </c>
      <c r="G57" s="62" t="s">
        <v>596</v>
      </c>
      <c r="H57" s="65">
        <v>32599</v>
      </c>
      <c r="I57" s="66">
        <f t="shared" si="1"/>
        <v>9863</v>
      </c>
      <c r="J57" s="62" t="s">
        <v>344</v>
      </c>
      <c r="K57" s="62" t="s">
        <v>345</v>
      </c>
      <c r="L57" s="62" t="s">
        <v>346</v>
      </c>
      <c r="M57" s="62" t="s">
        <v>347</v>
      </c>
      <c r="N57" s="62" t="s">
        <v>392</v>
      </c>
      <c r="O57" s="62" t="s">
        <v>349</v>
      </c>
      <c r="P57" s="62" t="s">
        <v>350</v>
      </c>
      <c r="Q57" s="62" t="s">
        <v>437</v>
      </c>
      <c r="R57" s="62" t="s">
        <v>438</v>
      </c>
      <c r="S57" s="62" t="s">
        <v>405</v>
      </c>
      <c r="T57" s="62" t="s">
        <v>406</v>
      </c>
      <c r="U57" s="61">
        <v>1</v>
      </c>
      <c r="V57" s="62" t="s">
        <v>578</v>
      </c>
      <c r="W57" s="62" t="s">
        <v>367</v>
      </c>
      <c r="X57" s="62" t="s">
        <v>368</v>
      </c>
      <c r="Y57" s="62" t="s">
        <v>369</v>
      </c>
    </row>
    <row r="58" spans="1:25">
      <c r="A58" s="61">
        <v>9182</v>
      </c>
      <c r="B58" s="62" t="s">
        <v>604</v>
      </c>
      <c r="C58" s="62" t="s">
        <v>605</v>
      </c>
      <c r="D58" s="63">
        <v>25305</v>
      </c>
      <c r="E58" s="56">
        <v>25305</v>
      </c>
      <c r="F58" s="64">
        <f t="shared" si="0"/>
        <v>17157</v>
      </c>
      <c r="G58" s="62" t="s">
        <v>596</v>
      </c>
      <c r="H58" s="65">
        <v>32599</v>
      </c>
      <c r="I58" s="66">
        <f t="shared" si="1"/>
        <v>9863</v>
      </c>
      <c r="J58" s="62" t="s">
        <v>388</v>
      </c>
      <c r="K58" s="62" t="s">
        <v>389</v>
      </c>
      <c r="L58" s="62" t="s">
        <v>390</v>
      </c>
      <c r="M58" s="62" t="s">
        <v>391</v>
      </c>
      <c r="N58" s="62" t="s">
        <v>392</v>
      </c>
      <c r="O58" s="62" t="s">
        <v>435</v>
      </c>
      <c r="P58" s="62" t="s">
        <v>436</v>
      </c>
      <c r="Q58" s="62" t="s">
        <v>479</v>
      </c>
      <c r="R58" s="62" t="s">
        <v>480</v>
      </c>
      <c r="S58" s="62" t="s">
        <v>397</v>
      </c>
      <c r="T58" s="62" t="s">
        <v>398</v>
      </c>
      <c r="U58" s="61">
        <v>1</v>
      </c>
      <c r="V58" s="62" t="s">
        <v>606</v>
      </c>
      <c r="W58" s="62" t="s">
        <v>354</v>
      </c>
      <c r="X58" s="62" t="s">
        <v>355</v>
      </c>
      <c r="Y58" s="61"/>
    </row>
    <row r="59" spans="1:25">
      <c r="A59" s="61">
        <v>9183</v>
      </c>
      <c r="B59" s="62" t="s">
        <v>607</v>
      </c>
      <c r="C59" s="62" t="s">
        <v>608</v>
      </c>
      <c r="D59" s="63">
        <v>25776</v>
      </c>
      <c r="E59" s="56">
        <v>25776</v>
      </c>
      <c r="F59" s="64">
        <f t="shared" si="0"/>
        <v>16686</v>
      </c>
      <c r="G59" s="62" t="s">
        <v>596</v>
      </c>
      <c r="H59" s="65">
        <v>32599</v>
      </c>
      <c r="I59" s="66">
        <f t="shared" si="1"/>
        <v>9863</v>
      </c>
      <c r="J59" s="62" t="s">
        <v>344</v>
      </c>
      <c r="K59" s="62" t="s">
        <v>345</v>
      </c>
      <c r="L59" s="62" t="s">
        <v>346</v>
      </c>
      <c r="M59" s="62" t="s">
        <v>347</v>
      </c>
      <c r="N59" s="62" t="s">
        <v>392</v>
      </c>
      <c r="O59" s="62" t="s">
        <v>349</v>
      </c>
      <c r="P59" s="62" t="s">
        <v>350</v>
      </c>
      <c r="Q59" s="62" t="s">
        <v>364</v>
      </c>
      <c r="R59" s="62" t="s">
        <v>365</v>
      </c>
      <c r="S59" s="62" t="s">
        <v>351</v>
      </c>
      <c r="T59" s="62" t="s">
        <v>352</v>
      </c>
      <c r="U59" s="61">
        <v>1</v>
      </c>
      <c r="V59" s="62" t="s">
        <v>609</v>
      </c>
      <c r="W59" s="62" t="s">
        <v>367</v>
      </c>
      <c r="X59" s="62" t="s">
        <v>368</v>
      </c>
      <c r="Y59" s="62" t="s">
        <v>369</v>
      </c>
    </row>
    <row r="60" spans="1:25">
      <c r="A60" s="61">
        <v>9184</v>
      </c>
      <c r="B60" s="62" t="s">
        <v>610</v>
      </c>
      <c r="C60" s="62" t="s">
        <v>611</v>
      </c>
      <c r="D60" s="63">
        <v>25777</v>
      </c>
      <c r="E60" s="56">
        <v>25777</v>
      </c>
      <c r="F60" s="64">
        <f t="shared" si="0"/>
        <v>16685</v>
      </c>
      <c r="G60" s="62" t="s">
        <v>596</v>
      </c>
      <c r="H60" s="65">
        <v>32599</v>
      </c>
      <c r="I60" s="66">
        <f t="shared" si="1"/>
        <v>9863</v>
      </c>
      <c r="J60" s="62" t="s">
        <v>388</v>
      </c>
      <c r="K60" s="62" t="s">
        <v>389</v>
      </c>
      <c r="L60" s="62" t="s">
        <v>390</v>
      </c>
      <c r="M60" s="62" t="s">
        <v>391</v>
      </c>
      <c r="N60" s="62" t="s">
        <v>392</v>
      </c>
      <c r="O60" s="62" t="s">
        <v>435</v>
      </c>
      <c r="P60" s="62" t="s">
        <v>436</v>
      </c>
      <c r="Q60" s="62" t="s">
        <v>364</v>
      </c>
      <c r="R60" s="62" t="s">
        <v>365</v>
      </c>
      <c r="S60" s="62" t="s">
        <v>351</v>
      </c>
      <c r="T60" s="62" t="s">
        <v>352</v>
      </c>
      <c r="U60" s="61">
        <v>1</v>
      </c>
      <c r="V60" s="62" t="s">
        <v>612</v>
      </c>
      <c r="W60" s="62" t="s">
        <v>367</v>
      </c>
      <c r="X60" s="62" t="s">
        <v>368</v>
      </c>
      <c r="Y60" s="62" t="s">
        <v>369</v>
      </c>
    </row>
    <row r="61" spans="1:25">
      <c r="A61" s="61">
        <v>9185</v>
      </c>
      <c r="B61" s="62" t="s">
        <v>613</v>
      </c>
      <c r="C61" s="62" t="s">
        <v>614</v>
      </c>
      <c r="D61" s="63">
        <v>25442</v>
      </c>
      <c r="E61" s="56">
        <v>25442</v>
      </c>
      <c r="F61" s="64">
        <f t="shared" si="0"/>
        <v>17020</v>
      </c>
      <c r="G61" s="62" t="s">
        <v>615</v>
      </c>
      <c r="H61" s="65">
        <v>32782</v>
      </c>
      <c r="I61" s="66">
        <f t="shared" si="1"/>
        <v>9680</v>
      </c>
      <c r="J61" s="62" t="s">
        <v>344</v>
      </c>
      <c r="K61" s="62" t="s">
        <v>345</v>
      </c>
      <c r="L61" s="62" t="s">
        <v>346</v>
      </c>
      <c r="M61" s="62" t="s">
        <v>347</v>
      </c>
      <c r="N61" s="62" t="s">
        <v>392</v>
      </c>
      <c r="O61" s="62" t="s">
        <v>349</v>
      </c>
      <c r="P61" s="62" t="s">
        <v>350</v>
      </c>
      <c r="Q61" s="62" t="s">
        <v>430</v>
      </c>
      <c r="R61" s="62" t="s">
        <v>431</v>
      </c>
      <c r="S61" s="62" t="s">
        <v>397</v>
      </c>
      <c r="T61" s="62" t="s">
        <v>398</v>
      </c>
      <c r="U61" s="61">
        <v>1</v>
      </c>
      <c r="V61" s="62" t="s">
        <v>616</v>
      </c>
      <c r="W61" s="62" t="s">
        <v>367</v>
      </c>
      <c r="X61" s="62" t="s">
        <v>368</v>
      </c>
      <c r="Y61" s="62" t="s">
        <v>369</v>
      </c>
    </row>
    <row r="62" spans="1:25">
      <c r="A62" s="61">
        <v>9186</v>
      </c>
      <c r="B62" s="62" t="s">
        <v>617</v>
      </c>
      <c r="C62" s="62" t="s">
        <v>618</v>
      </c>
      <c r="D62" s="63">
        <v>24836</v>
      </c>
      <c r="E62" s="56">
        <v>24836</v>
      </c>
      <c r="F62" s="64">
        <f t="shared" si="0"/>
        <v>17626</v>
      </c>
      <c r="G62" s="62" t="s">
        <v>619</v>
      </c>
      <c r="H62" s="65">
        <v>32964</v>
      </c>
      <c r="I62" s="66">
        <f t="shared" si="1"/>
        <v>9498</v>
      </c>
      <c r="J62" s="62" t="s">
        <v>388</v>
      </c>
      <c r="K62" s="62" t="s">
        <v>389</v>
      </c>
      <c r="L62" s="62" t="s">
        <v>390</v>
      </c>
      <c r="M62" s="62" t="s">
        <v>391</v>
      </c>
      <c r="N62" s="62" t="s">
        <v>392</v>
      </c>
      <c r="O62" s="62" t="s">
        <v>489</v>
      </c>
      <c r="P62" s="62" t="s">
        <v>490</v>
      </c>
      <c r="Q62" s="62" t="s">
        <v>591</v>
      </c>
      <c r="R62" s="62" t="s">
        <v>592</v>
      </c>
      <c r="S62" s="62" t="s">
        <v>397</v>
      </c>
      <c r="T62" s="62" t="s">
        <v>398</v>
      </c>
      <c r="U62" s="61">
        <v>1</v>
      </c>
      <c r="V62" s="62" t="s">
        <v>620</v>
      </c>
      <c r="W62" s="62" t="s">
        <v>354</v>
      </c>
      <c r="X62" s="62" t="s">
        <v>355</v>
      </c>
      <c r="Y62" s="61"/>
    </row>
    <row r="63" spans="1:25">
      <c r="A63" s="61">
        <v>9187</v>
      </c>
      <c r="B63" s="62" t="s">
        <v>621</v>
      </c>
      <c r="C63" s="62" t="s">
        <v>622</v>
      </c>
      <c r="D63" s="63">
        <v>25517</v>
      </c>
      <c r="E63" s="56">
        <v>25517</v>
      </c>
      <c r="F63" s="64">
        <f t="shared" si="0"/>
        <v>16945</v>
      </c>
      <c r="G63" s="62" t="s">
        <v>619</v>
      </c>
      <c r="H63" s="65">
        <v>32964</v>
      </c>
      <c r="I63" s="66">
        <f t="shared" si="1"/>
        <v>9498</v>
      </c>
      <c r="J63" s="62" t="s">
        <v>388</v>
      </c>
      <c r="K63" s="62" t="s">
        <v>389</v>
      </c>
      <c r="L63" s="62" t="s">
        <v>521</v>
      </c>
      <c r="M63" s="62" t="s">
        <v>522</v>
      </c>
      <c r="N63" s="62" t="s">
        <v>392</v>
      </c>
      <c r="O63" s="62" t="s">
        <v>435</v>
      </c>
      <c r="P63" s="62" t="s">
        <v>436</v>
      </c>
      <c r="Q63" s="62" t="s">
        <v>479</v>
      </c>
      <c r="R63" s="62" t="s">
        <v>480</v>
      </c>
      <c r="S63" s="62" t="s">
        <v>397</v>
      </c>
      <c r="T63" s="62" t="s">
        <v>398</v>
      </c>
      <c r="U63" s="61">
        <v>1</v>
      </c>
      <c r="V63" s="62" t="s">
        <v>623</v>
      </c>
      <c r="W63" s="62" t="s">
        <v>367</v>
      </c>
      <c r="X63" s="62" t="s">
        <v>368</v>
      </c>
      <c r="Y63" s="62" t="s">
        <v>369</v>
      </c>
    </row>
    <row r="64" spans="1:25">
      <c r="A64" s="61">
        <v>9188</v>
      </c>
      <c r="B64" s="62" t="s">
        <v>624</v>
      </c>
      <c r="C64" s="62" t="s">
        <v>625</v>
      </c>
      <c r="D64" s="63">
        <v>25659</v>
      </c>
      <c r="E64" s="56">
        <v>25659</v>
      </c>
      <c r="F64" s="64">
        <f t="shared" si="0"/>
        <v>16803</v>
      </c>
      <c r="G64" s="62" t="s">
        <v>619</v>
      </c>
      <c r="H64" s="65">
        <v>32964</v>
      </c>
      <c r="I64" s="66">
        <f t="shared" si="1"/>
        <v>9498</v>
      </c>
      <c r="J64" s="62" t="s">
        <v>388</v>
      </c>
      <c r="K64" s="62" t="s">
        <v>389</v>
      </c>
      <c r="L64" s="62" t="s">
        <v>521</v>
      </c>
      <c r="M64" s="62" t="s">
        <v>522</v>
      </c>
      <c r="N64" s="62" t="s">
        <v>392</v>
      </c>
      <c r="O64" s="62" t="s">
        <v>393</v>
      </c>
      <c r="P64" s="62" t="s">
        <v>394</v>
      </c>
      <c r="Q64" s="62" t="s">
        <v>479</v>
      </c>
      <c r="R64" s="62" t="s">
        <v>480</v>
      </c>
      <c r="S64" s="62" t="s">
        <v>397</v>
      </c>
      <c r="T64" s="62" t="s">
        <v>398</v>
      </c>
      <c r="U64" s="61">
        <v>1</v>
      </c>
      <c r="V64" s="62" t="s">
        <v>626</v>
      </c>
      <c r="W64" s="62" t="s">
        <v>627</v>
      </c>
      <c r="X64" s="62" t="s">
        <v>628</v>
      </c>
      <c r="Y64" s="61"/>
    </row>
    <row r="65" spans="1:25">
      <c r="A65" s="61">
        <v>9189</v>
      </c>
      <c r="B65" s="62" t="s">
        <v>629</v>
      </c>
      <c r="C65" s="62" t="s">
        <v>630</v>
      </c>
      <c r="D65" s="63">
        <v>25757</v>
      </c>
      <c r="E65" s="56">
        <v>25757</v>
      </c>
      <c r="F65" s="64">
        <f t="shared" si="0"/>
        <v>16705</v>
      </c>
      <c r="G65" s="62" t="s">
        <v>619</v>
      </c>
      <c r="H65" s="65">
        <v>32964</v>
      </c>
      <c r="I65" s="66">
        <f t="shared" si="1"/>
        <v>9498</v>
      </c>
      <c r="J65" s="62" t="s">
        <v>388</v>
      </c>
      <c r="K65" s="62" t="s">
        <v>389</v>
      </c>
      <c r="L65" s="62" t="s">
        <v>361</v>
      </c>
      <c r="M65" s="62" t="s">
        <v>362</v>
      </c>
      <c r="N65" s="62" t="s">
        <v>392</v>
      </c>
      <c r="O65" s="62" t="s">
        <v>349</v>
      </c>
      <c r="P65" s="62" t="s">
        <v>350</v>
      </c>
      <c r="Q65" s="62" t="s">
        <v>364</v>
      </c>
      <c r="R65" s="62" t="s">
        <v>365</v>
      </c>
      <c r="S65" s="62" t="s">
        <v>351</v>
      </c>
      <c r="T65" s="62" t="s">
        <v>352</v>
      </c>
      <c r="U65" s="61">
        <v>1</v>
      </c>
      <c r="V65" s="62" t="s">
        <v>631</v>
      </c>
      <c r="W65" s="62" t="s">
        <v>367</v>
      </c>
      <c r="X65" s="62" t="s">
        <v>368</v>
      </c>
      <c r="Y65" s="62" t="s">
        <v>369</v>
      </c>
    </row>
    <row r="66" spans="1:25">
      <c r="A66" s="61">
        <v>9190</v>
      </c>
      <c r="B66" s="62" t="s">
        <v>632</v>
      </c>
      <c r="C66" s="62" t="s">
        <v>633</v>
      </c>
      <c r="D66" s="63">
        <v>26134</v>
      </c>
      <c r="E66" s="56">
        <v>26134</v>
      </c>
      <c r="F66" s="64">
        <f t="shared" si="0"/>
        <v>16328</v>
      </c>
      <c r="G66" s="62" t="s">
        <v>619</v>
      </c>
      <c r="H66" s="65">
        <v>32964</v>
      </c>
      <c r="I66" s="66">
        <f t="shared" si="1"/>
        <v>9498</v>
      </c>
      <c r="J66" s="62" t="s">
        <v>388</v>
      </c>
      <c r="K66" s="62" t="s">
        <v>389</v>
      </c>
      <c r="L66" s="62" t="s">
        <v>390</v>
      </c>
      <c r="M66" s="62" t="s">
        <v>391</v>
      </c>
      <c r="N66" s="62" t="s">
        <v>392</v>
      </c>
      <c r="O66" s="62" t="s">
        <v>435</v>
      </c>
      <c r="P66" s="62" t="s">
        <v>436</v>
      </c>
      <c r="Q66" s="62" t="s">
        <v>479</v>
      </c>
      <c r="R66" s="62" t="s">
        <v>480</v>
      </c>
      <c r="S66" s="62" t="s">
        <v>397</v>
      </c>
      <c r="T66" s="62" t="s">
        <v>398</v>
      </c>
      <c r="U66" s="61">
        <v>1</v>
      </c>
      <c r="V66" s="62" t="s">
        <v>634</v>
      </c>
      <c r="W66" s="62" t="s">
        <v>367</v>
      </c>
      <c r="X66" s="62" t="s">
        <v>368</v>
      </c>
      <c r="Y66" s="62" t="s">
        <v>369</v>
      </c>
    </row>
    <row r="67" spans="1:25">
      <c r="A67" s="61">
        <v>9191</v>
      </c>
      <c r="B67" s="62" t="s">
        <v>635</v>
      </c>
      <c r="C67" s="62" t="s">
        <v>636</v>
      </c>
      <c r="D67" s="63">
        <v>26201</v>
      </c>
      <c r="E67" s="56">
        <v>26201</v>
      </c>
      <c r="F67" s="64">
        <f t="shared" si="0"/>
        <v>16261</v>
      </c>
      <c r="G67" s="62" t="s">
        <v>619</v>
      </c>
      <c r="H67" s="65">
        <v>32964</v>
      </c>
      <c r="I67" s="66">
        <f t="shared" si="1"/>
        <v>9498</v>
      </c>
      <c r="J67" s="62" t="s">
        <v>388</v>
      </c>
      <c r="K67" s="62" t="s">
        <v>389</v>
      </c>
      <c r="L67" s="62" t="s">
        <v>390</v>
      </c>
      <c r="M67" s="62" t="s">
        <v>391</v>
      </c>
      <c r="N67" s="62" t="s">
        <v>392</v>
      </c>
      <c r="O67" s="62" t="s">
        <v>477</v>
      </c>
      <c r="P67" s="62" t="s">
        <v>478</v>
      </c>
      <c r="Q67" s="62" t="s">
        <v>364</v>
      </c>
      <c r="R67" s="62" t="s">
        <v>365</v>
      </c>
      <c r="S67" s="62" t="s">
        <v>351</v>
      </c>
      <c r="T67" s="62" t="s">
        <v>352</v>
      </c>
      <c r="U67" s="61">
        <v>1</v>
      </c>
      <c r="V67" s="62" t="s">
        <v>637</v>
      </c>
      <c r="W67" s="62" t="s">
        <v>367</v>
      </c>
      <c r="X67" s="62" t="s">
        <v>368</v>
      </c>
      <c r="Y67" s="62" t="s">
        <v>369</v>
      </c>
    </row>
    <row r="68" spans="1:25">
      <c r="A68" s="61">
        <v>9192</v>
      </c>
      <c r="B68" s="62" t="s">
        <v>638</v>
      </c>
      <c r="C68" s="62" t="s">
        <v>639</v>
      </c>
      <c r="D68" s="63">
        <v>26253</v>
      </c>
      <c r="E68" s="56">
        <v>26253</v>
      </c>
      <c r="F68" s="64">
        <f t="shared" si="0"/>
        <v>16209</v>
      </c>
      <c r="G68" s="62" t="s">
        <v>619</v>
      </c>
      <c r="H68" s="65">
        <v>32964</v>
      </c>
      <c r="I68" s="66">
        <f t="shared" si="1"/>
        <v>9498</v>
      </c>
      <c r="J68" s="62" t="s">
        <v>388</v>
      </c>
      <c r="K68" s="62" t="s">
        <v>389</v>
      </c>
      <c r="L68" s="62" t="s">
        <v>390</v>
      </c>
      <c r="M68" s="62" t="s">
        <v>391</v>
      </c>
      <c r="N68" s="62" t="s">
        <v>392</v>
      </c>
      <c r="O68" s="62" t="s">
        <v>435</v>
      </c>
      <c r="P68" s="62" t="s">
        <v>436</v>
      </c>
      <c r="Q68" s="62" t="s">
        <v>364</v>
      </c>
      <c r="R68" s="62" t="s">
        <v>365</v>
      </c>
      <c r="S68" s="62" t="s">
        <v>351</v>
      </c>
      <c r="T68" s="62" t="s">
        <v>352</v>
      </c>
      <c r="U68" s="61">
        <v>1</v>
      </c>
      <c r="V68" s="62" t="s">
        <v>640</v>
      </c>
      <c r="W68" s="62" t="s">
        <v>367</v>
      </c>
      <c r="X68" s="62" t="s">
        <v>368</v>
      </c>
      <c r="Y68" s="62" t="s">
        <v>369</v>
      </c>
    </row>
    <row r="69" spans="1:25">
      <c r="A69" s="61">
        <v>9193</v>
      </c>
      <c r="B69" s="62" t="s">
        <v>641</v>
      </c>
      <c r="C69" s="62" t="s">
        <v>642</v>
      </c>
      <c r="D69" s="63">
        <v>26370</v>
      </c>
      <c r="E69" s="56">
        <v>26370</v>
      </c>
      <c r="F69" s="64">
        <f t="shared" si="0"/>
        <v>16092</v>
      </c>
      <c r="G69" s="62" t="s">
        <v>619</v>
      </c>
      <c r="H69" s="65">
        <v>32964</v>
      </c>
      <c r="I69" s="66">
        <f t="shared" si="1"/>
        <v>9498</v>
      </c>
      <c r="J69" s="62" t="s">
        <v>388</v>
      </c>
      <c r="K69" s="62" t="s">
        <v>389</v>
      </c>
      <c r="L69" s="62" t="s">
        <v>643</v>
      </c>
      <c r="M69" s="62" t="s">
        <v>644</v>
      </c>
      <c r="N69" s="62" t="s">
        <v>392</v>
      </c>
      <c r="O69" s="62" t="s">
        <v>435</v>
      </c>
      <c r="P69" s="62" t="s">
        <v>436</v>
      </c>
      <c r="Q69" s="62" t="s">
        <v>430</v>
      </c>
      <c r="R69" s="62" t="s">
        <v>431</v>
      </c>
      <c r="S69" s="62" t="s">
        <v>397</v>
      </c>
      <c r="T69" s="62" t="s">
        <v>398</v>
      </c>
      <c r="U69" s="61">
        <v>1</v>
      </c>
      <c r="V69" s="62" t="s">
        <v>645</v>
      </c>
      <c r="W69" s="62" t="s">
        <v>367</v>
      </c>
      <c r="X69" s="62" t="s">
        <v>368</v>
      </c>
      <c r="Y69" s="62" t="s">
        <v>369</v>
      </c>
    </row>
    <row r="70" spans="1:25">
      <c r="A70" s="61">
        <v>9194</v>
      </c>
      <c r="B70" s="62" t="s">
        <v>646</v>
      </c>
      <c r="C70" s="62" t="s">
        <v>647</v>
      </c>
      <c r="D70" s="63">
        <v>25593</v>
      </c>
      <c r="E70" s="56">
        <v>25593</v>
      </c>
      <c r="F70" s="64">
        <f t="shared" ref="F70:F133" si="2">$E$2-E70</f>
        <v>16869</v>
      </c>
      <c r="G70" s="62" t="s">
        <v>648</v>
      </c>
      <c r="H70" s="65">
        <v>33270</v>
      </c>
      <c r="I70" s="66">
        <f t="shared" ref="I70:I133" si="3">$E$2-H70</f>
        <v>9192</v>
      </c>
      <c r="J70" s="62" t="s">
        <v>388</v>
      </c>
      <c r="K70" s="62" t="s">
        <v>389</v>
      </c>
      <c r="L70" s="62" t="s">
        <v>390</v>
      </c>
      <c r="M70" s="62" t="s">
        <v>391</v>
      </c>
      <c r="N70" s="62" t="s">
        <v>392</v>
      </c>
      <c r="O70" s="62" t="s">
        <v>393</v>
      </c>
      <c r="P70" s="62" t="s">
        <v>394</v>
      </c>
      <c r="Q70" s="62" t="s">
        <v>364</v>
      </c>
      <c r="R70" s="62" t="s">
        <v>365</v>
      </c>
      <c r="S70" s="62" t="s">
        <v>351</v>
      </c>
      <c r="T70" s="62" t="s">
        <v>352</v>
      </c>
      <c r="U70" s="61">
        <v>1</v>
      </c>
      <c r="V70" s="62" t="s">
        <v>649</v>
      </c>
      <c r="W70" s="62" t="s">
        <v>367</v>
      </c>
      <c r="X70" s="62" t="s">
        <v>368</v>
      </c>
      <c r="Y70" s="62" t="s">
        <v>369</v>
      </c>
    </row>
    <row r="71" spans="1:25">
      <c r="A71" s="61">
        <v>9195</v>
      </c>
      <c r="B71" s="62" t="s">
        <v>650</v>
      </c>
      <c r="C71" s="62" t="s">
        <v>651</v>
      </c>
      <c r="D71" s="63">
        <v>26273</v>
      </c>
      <c r="E71" s="56">
        <v>26273</v>
      </c>
      <c r="F71" s="64">
        <f t="shared" si="2"/>
        <v>16189</v>
      </c>
      <c r="G71" s="62" t="s">
        <v>648</v>
      </c>
      <c r="H71" s="65">
        <v>33270</v>
      </c>
      <c r="I71" s="66">
        <f t="shared" si="3"/>
        <v>9192</v>
      </c>
      <c r="J71" s="62" t="s">
        <v>388</v>
      </c>
      <c r="K71" s="62" t="s">
        <v>389</v>
      </c>
      <c r="L71" s="62" t="s">
        <v>390</v>
      </c>
      <c r="M71" s="62" t="s">
        <v>391</v>
      </c>
      <c r="N71" s="62" t="s">
        <v>392</v>
      </c>
      <c r="O71" s="62" t="s">
        <v>435</v>
      </c>
      <c r="P71" s="62" t="s">
        <v>436</v>
      </c>
      <c r="Q71" s="62" t="s">
        <v>364</v>
      </c>
      <c r="R71" s="62" t="s">
        <v>365</v>
      </c>
      <c r="S71" s="62" t="s">
        <v>351</v>
      </c>
      <c r="T71" s="62" t="s">
        <v>352</v>
      </c>
      <c r="U71" s="61">
        <v>1</v>
      </c>
      <c r="V71" s="62" t="s">
        <v>652</v>
      </c>
      <c r="W71" s="62" t="s">
        <v>367</v>
      </c>
      <c r="X71" s="62" t="s">
        <v>368</v>
      </c>
      <c r="Y71" s="62" t="s">
        <v>369</v>
      </c>
    </row>
    <row r="72" spans="1:25">
      <c r="A72" s="61">
        <v>9196</v>
      </c>
      <c r="B72" s="62" t="s">
        <v>653</v>
      </c>
      <c r="C72" s="62" t="s">
        <v>654</v>
      </c>
      <c r="D72" s="63">
        <v>24685</v>
      </c>
      <c r="E72" s="56">
        <v>24685</v>
      </c>
      <c r="F72" s="64">
        <f t="shared" si="2"/>
        <v>17777</v>
      </c>
      <c r="G72" s="62" t="s">
        <v>655</v>
      </c>
      <c r="H72" s="65">
        <v>33329</v>
      </c>
      <c r="I72" s="66">
        <f t="shared" si="3"/>
        <v>9133</v>
      </c>
      <c r="J72" s="62" t="s">
        <v>388</v>
      </c>
      <c r="K72" s="62" t="s">
        <v>389</v>
      </c>
      <c r="L72" s="62" t="s">
        <v>390</v>
      </c>
      <c r="M72" s="62" t="s">
        <v>391</v>
      </c>
      <c r="N72" s="62" t="s">
        <v>392</v>
      </c>
      <c r="O72" s="62" t="s">
        <v>393</v>
      </c>
      <c r="P72" s="62" t="s">
        <v>394</v>
      </c>
      <c r="Q72" s="62" t="s">
        <v>479</v>
      </c>
      <c r="R72" s="62" t="s">
        <v>480</v>
      </c>
      <c r="S72" s="62" t="s">
        <v>397</v>
      </c>
      <c r="T72" s="62" t="s">
        <v>398</v>
      </c>
      <c r="U72" s="61">
        <v>1</v>
      </c>
      <c r="V72" s="62" t="s">
        <v>656</v>
      </c>
      <c r="W72" s="62" t="s">
        <v>367</v>
      </c>
      <c r="X72" s="62" t="s">
        <v>368</v>
      </c>
      <c r="Y72" s="62" t="s">
        <v>369</v>
      </c>
    </row>
    <row r="73" spans="1:25">
      <c r="A73" s="61">
        <v>9197</v>
      </c>
      <c r="B73" s="62" t="s">
        <v>657</v>
      </c>
      <c r="C73" s="62" t="s">
        <v>658</v>
      </c>
      <c r="D73" s="63">
        <v>25486</v>
      </c>
      <c r="E73" s="56">
        <v>25486</v>
      </c>
      <c r="F73" s="64">
        <f t="shared" si="2"/>
        <v>16976</v>
      </c>
      <c r="G73" s="62" t="s">
        <v>655</v>
      </c>
      <c r="H73" s="65">
        <v>33329</v>
      </c>
      <c r="I73" s="66">
        <f t="shared" si="3"/>
        <v>9133</v>
      </c>
      <c r="J73" s="62" t="s">
        <v>388</v>
      </c>
      <c r="K73" s="62" t="s">
        <v>389</v>
      </c>
      <c r="L73" s="62" t="s">
        <v>521</v>
      </c>
      <c r="M73" s="62" t="s">
        <v>522</v>
      </c>
      <c r="N73" s="62" t="s">
        <v>392</v>
      </c>
      <c r="O73" s="62" t="s">
        <v>435</v>
      </c>
      <c r="P73" s="62" t="s">
        <v>436</v>
      </c>
      <c r="Q73" s="62" t="s">
        <v>479</v>
      </c>
      <c r="R73" s="62" t="s">
        <v>480</v>
      </c>
      <c r="S73" s="62" t="s">
        <v>397</v>
      </c>
      <c r="T73" s="62" t="s">
        <v>398</v>
      </c>
      <c r="U73" s="61">
        <v>1</v>
      </c>
      <c r="V73" s="62" t="s">
        <v>659</v>
      </c>
      <c r="W73" s="62" t="s">
        <v>367</v>
      </c>
      <c r="X73" s="62" t="s">
        <v>368</v>
      </c>
      <c r="Y73" s="62" t="s">
        <v>369</v>
      </c>
    </row>
    <row r="74" spans="1:25">
      <c r="A74" s="61">
        <v>9198</v>
      </c>
      <c r="B74" s="62" t="s">
        <v>660</v>
      </c>
      <c r="C74" s="62" t="s">
        <v>661</v>
      </c>
      <c r="D74" s="63">
        <v>25712</v>
      </c>
      <c r="E74" s="56">
        <v>25712</v>
      </c>
      <c r="F74" s="64">
        <f t="shared" si="2"/>
        <v>16750</v>
      </c>
      <c r="G74" s="62" t="s">
        <v>655</v>
      </c>
      <c r="H74" s="65">
        <v>33329</v>
      </c>
      <c r="I74" s="66">
        <f t="shared" si="3"/>
        <v>9133</v>
      </c>
      <c r="J74" s="62" t="s">
        <v>388</v>
      </c>
      <c r="K74" s="62" t="s">
        <v>389</v>
      </c>
      <c r="L74" s="62" t="s">
        <v>390</v>
      </c>
      <c r="M74" s="62" t="s">
        <v>391</v>
      </c>
      <c r="N74" s="62" t="s">
        <v>392</v>
      </c>
      <c r="O74" s="62" t="s">
        <v>435</v>
      </c>
      <c r="P74" s="62" t="s">
        <v>436</v>
      </c>
      <c r="Q74" s="62" t="s">
        <v>430</v>
      </c>
      <c r="R74" s="62" t="s">
        <v>431</v>
      </c>
      <c r="S74" s="62" t="s">
        <v>397</v>
      </c>
      <c r="T74" s="62" t="s">
        <v>398</v>
      </c>
      <c r="U74" s="61">
        <v>1</v>
      </c>
      <c r="V74" s="62" t="s">
        <v>662</v>
      </c>
      <c r="W74" s="62" t="s">
        <v>354</v>
      </c>
      <c r="X74" s="62" t="s">
        <v>355</v>
      </c>
      <c r="Y74" s="61"/>
    </row>
    <row r="75" spans="1:25">
      <c r="A75" s="61">
        <v>9199</v>
      </c>
      <c r="B75" s="62" t="s">
        <v>663</v>
      </c>
      <c r="C75" s="62" t="s">
        <v>664</v>
      </c>
      <c r="D75" s="63">
        <v>26512</v>
      </c>
      <c r="E75" s="56">
        <v>26512</v>
      </c>
      <c r="F75" s="64">
        <f t="shared" si="2"/>
        <v>15950</v>
      </c>
      <c r="G75" s="62" t="s">
        <v>655</v>
      </c>
      <c r="H75" s="65">
        <v>33329</v>
      </c>
      <c r="I75" s="66">
        <f t="shared" si="3"/>
        <v>9133</v>
      </c>
      <c r="J75" s="62" t="s">
        <v>388</v>
      </c>
      <c r="K75" s="62" t="s">
        <v>389</v>
      </c>
      <c r="L75" s="62" t="s">
        <v>390</v>
      </c>
      <c r="M75" s="62" t="s">
        <v>391</v>
      </c>
      <c r="N75" s="62" t="s">
        <v>392</v>
      </c>
      <c r="O75" s="62" t="s">
        <v>443</v>
      </c>
      <c r="P75" s="62" t="s">
        <v>444</v>
      </c>
      <c r="Q75" s="62" t="s">
        <v>364</v>
      </c>
      <c r="R75" s="62" t="s">
        <v>365</v>
      </c>
      <c r="S75" s="62" t="s">
        <v>351</v>
      </c>
      <c r="T75" s="62" t="s">
        <v>352</v>
      </c>
      <c r="U75" s="61">
        <v>1</v>
      </c>
      <c r="V75" s="62" t="s">
        <v>665</v>
      </c>
      <c r="W75" s="62" t="s">
        <v>367</v>
      </c>
      <c r="X75" s="62" t="s">
        <v>368</v>
      </c>
      <c r="Y75" s="62" t="s">
        <v>369</v>
      </c>
    </row>
    <row r="76" spans="1:25">
      <c r="A76" s="61">
        <v>9200</v>
      </c>
      <c r="B76" s="62" t="s">
        <v>666</v>
      </c>
      <c r="C76" s="62" t="s">
        <v>667</v>
      </c>
      <c r="D76" s="63">
        <v>26530</v>
      </c>
      <c r="E76" s="56">
        <v>26530</v>
      </c>
      <c r="F76" s="64">
        <f t="shared" si="2"/>
        <v>15932</v>
      </c>
      <c r="G76" s="62" t="s">
        <v>655</v>
      </c>
      <c r="H76" s="65">
        <v>33329</v>
      </c>
      <c r="I76" s="66">
        <f t="shared" si="3"/>
        <v>9133</v>
      </c>
      <c r="J76" s="62" t="s">
        <v>388</v>
      </c>
      <c r="K76" s="62" t="s">
        <v>389</v>
      </c>
      <c r="L76" s="62" t="s">
        <v>521</v>
      </c>
      <c r="M76" s="62" t="s">
        <v>522</v>
      </c>
      <c r="N76" s="62" t="s">
        <v>392</v>
      </c>
      <c r="O76" s="62" t="s">
        <v>435</v>
      </c>
      <c r="P76" s="62" t="s">
        <v>436</v>
      </c>
      <c r="Q76" s="62" t="s">
        <v>479</v>
      </c>
      <c r="R76" s="62" t="s">
        <v>480</v>
      </c>
      <c r="S76" s="62" t="s">
        <v>397</v>
      </c>
      <c r="T76" s="62" t="s">
        <v>398</v>
      </c>
      <c r="U76" s="61">
        <v>1</v>
      </c>
      <c r="V76" s="62" t="s">
        <v>668</v>
      </c>
      <c r="W76" s="62" t="s">
        <v>354</v>
      </c>
      <c r="X76" s="62" t="s">
        <v>355</v>
      </c>
      <c r="Y76" s="61"/>
    </row>
    <row r="77" spans="1:25">
      <c r="A77" s="61">
        <v>9201</v>
      </c>
      <c r="B77" s="62" t="s">
        <v>669</v>
      </c>
      <c r="C77" s="62" t="s">
        <v>670</v>
      </c>
      <c r="D77" s="63">
        <v>26751</v>
      </c>
      <c r="E77" s="56">
        <v>26751</v>
      </c>
      <c r="F77" s="64">
        <f t="shared" si="2"/>
        <v>15711</v>
      </c>
      <c r="G77" s="62" t="s">
        <v>655</v>
      </c>
      <c r="H77" s="65">
        <v>33329</v>
      </c>
      <c r="I77" s="66">
        <f t="shared" si="3"/>
        <v>9133</v>
      </c>
      <c r="J77" s="62" t="s">
        <v>388</v>
      </c>
      <c r="K77" s="62" t="s">
        <v>389</v>
      </c>
      <c r="L77" s="62" t="s">
        <v>390</v>
      </c>
      <c r="M77" s="62" t="s">
        <v>391</v>
      </c>
      <c r="N77" s="62" t="s">
        <v>392</v>
      </c>
      <c r="O77" s="62" t="s">
        <v>443</v>
      </c>
      <c r="P77" s="62" t="s">
        <v>444</v>
      </c>
      <c r="Q77" s="62" t="s">
        <v>364</v>
      </c>
      <c r="R77" s="62" t="s">
        <v>365</v>
      </c>
      <c r="S77" s="62" t="s">
        <v>351</v>
      </c>
      <c r="T77" s="62" t="s">
        <v>352</v>
      </c>
      <c r="U77" s="61">
        <v>1</v>
      </c>
      <c r="V77" s="62" t="s">
        <v>671</v>
      </c>
      <c r="W77" s="62" t="s">
        <v>367</v>
      </c>
      <c r="X77" s="62" t="s">
        <v>368</v>
      </c>
      <c r="Y77" s="62" t="s">
        <v>369</v>
      </c>
    </row>
    <row r="78" spans="1:25">
      <c r="A78" s="61">
        <v>9202</v>
      </c>
      <c r="B78" s="62" t="s">
        <v>672</v>
      </c>
      <c r="C78" s="62" t="s">
        <v>673</v>
      </c>
      <c r="D78" s="63">
        <v>26466</v>
      </c>
      <c r="E78" s="56">
        <v>26466</v>
      </c>
      <c r="F78" s="64">
        <f t="shared" si="2"/>
        <v>15996</v>
      </c>
      <c r="G78" s="62" t="s">
        <v>674</v>
      </c>
      <c r="H78" s="65">
        <v>33543</v>
      </c>
      <c r="I78" s="66">
        <f t="shared" si="3"/>
        <v>8919</v>
      </c>
      <c r="J78" s="62" t="s">
        <v>388</v>
      </c>
      <c r="K78" s="62" t="s">
        <v>389</v>
      </c>
      <c r="L78" s="62" t="s">
        <v>390</v>
      </c>
      <c r="M78" s="62" t="s">
        <v>391</v>
      </c>
      <c r="N78" s="62" t="s">
        <v>392</v>
      </c>
      <c r="O78" s="62" t="s">
        <v>393</v>
      </c>
      <c r="P78" s="62" t="s">
        <v>394</v>
      </c>
      <c r="Q78" s="62" t="s">
        <v>364</v>
      </c>
      <c r="R78" s="62" t="s">
        <v>365</v>
      </c>
      <c r="S78" s="62" t="s">
        <v>351</v>
      </c>
      <c r="T78" s="62" t="s">
        <v>352</v>
      </c>
      <c r="U78" s="61">
        <v>1</v>
      </c>
      <c r="V78" s="62" t="s">
        <v>675</v>
      </c>
      <c r="W78" s="62" t="s">
        <v>627</v>
      </c>
      <c r="X78" s="62" t="s">
        <v>628</v>
      </c>
      <c r="Y78" s="61"/>
    </row>
    <row r="79" spans="1:25">
      <c r="A79" s="61">
        <v>9203</v>
      </c>
      <c r="B79" s="62" t="s">
        <v>676</v>
      </c>
      <c r="C79" s="62" t="s">
        <v>677</v>
      </c>
      <c r="D79" s="63">
        <v>25975</v>
      </c>
      <c r="E79" s="56">
        <v>25975</v>
      </c>
      <c r="F79" s="64">
        <f t="shared" si="2"/>
        <v>16487</v>
      </c>
      <c r="G79" s="62" t="s">
        <v>678</v>
      </c>
      <c r="H79" s="65">
        <v>33695</v>
      </c>
      <c r="I79" s="66">
        <f t="shared" si="3"/>
        <v>8767</v>
      </c>
      <c r="J79" s="62" t="s">
        <v>388</v>
      </c>
      <c r="K79" s="62" t="s">
        <v>389</v>
      </c>
      <c r="L79" s="62" t="s">
        <v>390</v>
      </c>
      <c r="M79" s="62" t="s">
        <v>391</v>
      </c>
      <c r="N79" s="62" t="s">
        <v>392</v>
      </c>
      <c r="O79" s="62" t="s">
        <v>435</v>
      </c>
      <c r="P79" s="62" t="s">
        <v>436</v>
      </c>
      <c r="Q79" s="62" t="s">
        <v>430</v>
      </c>
      <c r="R79" s="62" t="s">
        <v>431</v>
      </c>
      <c r="S79" s="62" t="s">
        <v>397</v>
      </c>
      <c r="T79" s="62" t="s">
        <v>398</v>
      </c>
      <c r="U79" s="61">
        <v>1</v>
      </c>
      <c r="V79" s="62" t="s">
        <v>679</v>
      </c>
      <c r="W79" s="62" t="s">
        <v>354</v>
      </c>
      <c r="X79" s="62" t="s">
        <v>355</v>
      </c>
      <c r="Y79" s="61"/>
    </row>
    <row r="80" spans="1:25">
      <c r="A80" s="61">
        <v>9204</v>
      </c>
      <c r="B80" s="62" t="s">
        <v>680</v>
      </c>
      <c r="C80" s="62" t="s">
        <v>681</v>
      </c>
      <c r="D80" s="63">
        <v>26126</v>
      </c>
      <c r="E80" s="56">
        <v>26126</v>
      </c>
      <c r="F80" s="64">
        <f t="shared" si="2"/>
        <v>16336</v>
      </c>
      <c r="G80" s="62" t="s">
        <v>678</v>
      </c>
      <c r="H80" s="65">
        <v>33695</v>
      </c>
      <c r="I80" s="66">
        <f t="shared" si="3"/>
        <v>8767</v>
      </c>
      <c r="J80" s="62" t="s">
        <v>388</v>
      </c>
      <c r="K80" s="62" t="s">
        <v>389</v>
      </c>
      <c r="L80" s="62" t="s">
        <v>682</v>
      </c>
      <c r="M80" s="62" t="s">
        <v>683</v>
      </c>
      <c r="N80" s="62" t="s">
        <v>392</v>
      </c>
      <c r="O80" s="62" t="s">
        <v>489</v>
      </c>
      <c r="P80" s="62" t="s">
        <v>490</v>
      </c>
      <c r="Q80" s="62" t="s">
        <v>364</v>
      </c>
      <c r="R80" s="62" t="s">
        <v>365</v>
      </c>
      <c r="S80" s="62" t="s">
        <v>351</v>
      </c>
      <c r="T80" s="62" t="s">
        <v>352</v>
      </c>
      <c r="U80" s="61">
        <v>1</v>
      </c>
      <c r="V80" s="62" t="s">
        <v>684</v>
      </c>
      <c r="W80" s="62" t="s">
        <v>354</v>
      </c>
      <c r="X80" s="62" t="s">
        <v>355</v>
      </c>
      <c r="Y80" s="61"/>
    </row>
    <row r="81" spans="1:25">
      <c r="A81" s="61">
        <v>9205</v>
      </c>
      <c r="B81" s="62" t="s">
        <v>685</v>
      </c>
      <c r="C81" s="62" t="s">
        <v>686</v>
      </c>
      <c r="D81" s="63">
        <v>26274</v>
      </c>
      <c r="E81" s="56">
        <v>26274</v>
      </c>
      <c r="F81" s="64">
        <f t="shared" si="2"/>
        <v>16188</v>
      </c>
      <c r="G81" s="62" t="s">
        <v>678</v>
      </c>
      <c r="H81" s="65">
        <v>33695</v>
      </c>
      <c r="I81" s="66">
        <f t="shared" si="3"/>
        <v>8767</v>
      </c>
      <c r="J81" s="62" t="s">
        <v>388</v>
      </c>
      <c r="K81" s="62" t="s">
        <v>389</v>
      </c>
      <c r="L81" s="62" t="s">
        <v>682</v>
      </c>
      <c r="M81" s="62" t="s">
        <v>683</v>
      </c>
      <c r="N81" s="62" t="s">
        <v>392</v>
      </c>
      <c r="O81" s="62" t="s">
        <v>489</v>
      </c>
      <c r="P81" s="62" t="s">
        <v>490</v>
      </c>
      <c r="Q81" s="62" t="s">
        <v>364</v>
      </c>
      <c r="R81" s="62" t="s">
        <v>365</v>
      </c>
      <c r="S81" s="62" t="s">
        <v>351</v>
      </c>
      <c r="T81" s="62" t="s">
        <v>352</v>
      </c>
      <c r="U81" s="61">
        <v>1</v>
      </c>
      <c r="V81" s="62" t="s">
        <v>687</v>
      </c>
      <c r="W81" s="62" t="s">
        <v>367</v>
      </c>
      <c r="X81" s="62" t="s">
        <v>368</v>
      </c>
      <c r="Y81" s="62" t="s">
        <v>369</v>
      </c>
    </row>
    <row r="82" spans="1:25">
      <c r="A82" s="61">
        <v>9206</v>
      </c>
      <c r="B82" s="62" t="s">
        <v>688</v>
      </c>
      <c r="C82" s="62" t="s">
        <v>689</v>
      </c>
      <c r="D82" s="63">
        <v>26590</v>
      </c>
      <c r="E82" s="56">
        <v>26590</v>
      </c>
      <c r="F82" s="64">
        <f t="shared" si="2"/>
        <v>15872</v>
      </c>
      <c r="G82" s="62" t="s">
        <v>678</v>
      </c>
      <c r="H82" s="65">
        <v>33695</v>
      </c>
      <c r="I82" s="66">
        <f t="shared" si="3"/>
        <v>8767</v>
      </c>
      <c r="J82" s="62" t="s">
        <v>388</v>
      </c>
      <c r="K82" s="62" t="s">
        <v>389</v>
      </c>
      <c r="L82" s="62" t="s">
        <v>521</v>
      </c>
      <c r="M82" s="62" t="s">
        <v>522</v>
      </c>
      <c r="N82" s="62" t="s">
        <v>392</v>
      </c>
      <c r="O82" s="62" t="s">
        <v>443</v>
      </c>
      <c r="P82" s="62" t="s">
        <v>444</v>
      </c>
      <c r="Q82" s="62" t="s">
        <v>364</v>
      </c>
      <c r="R82" s="62" t="s">
        <v>365</v>
      </c>
      <c r="S82" s="62" t="s">
        <v>351</v>
      </c>
      <c r="T82" s="62" t="s">
        <v>352</v>
      </c>
      <c r="U82" s="61">
        <v>1</v>
      </c>
      <c r="V82" s="62" t="s">
        <v>690</v>
      </c>
      <c r="W82" s="62" t="s">
        <v>354</v>
      </c>
      <c r="X82" s="62" t="s">
        <v>355</v>
      </c>
      <c r="Y82" s="61"/>
    </row>
    <row r="83" spans="1:25">
      <c r="A83" s="61">
        <v>9207</v>
      </c>
      <c r="B83" s="62" t="s">
        <v>691</v>
      </c>
      <c r="C83" s="62" t="s">
        <v>692</v>
      </c>
      <c r="D83" s="63">
        <v>26835</v>
      </c>
      <c r="E83" s="56">
        <v>26835</v>
      </c>
      <c r="F83" s="64">
        <f t="shared" si="2"/>
        <v>15627</v>
      </c>
      <c r="G83" s="62" t="s">
        <v>678</v>
      </c>
      <c r="H83" s="65">
        <v>33695</v>
      </c>
      <c r="I83" s="66">
        <f t="shared" si="3"/>
        <v>8767</v>
      </c>
      <c r="J83" s="62" t="s">
        <v>388</v>
      </c>
      <c r="K83" s="62" t="s">
        <v>389</v>
      </c>
      <c r="L83" s="62" t="s">
        <v>521</v>
      </c>
      <c r="M83" s="62" t="s">
        <v>522</v>
      </c>
      <c r="N83" s="62" t="s">
        <v>392</v>
      </c>
      <c r="O83" s="62" t="s">
        <v>393</v>
      </c>
      <c r="P83" s="62" t="s">
        <v>394</v>
      </c>
      <c r="Q83" s="62" t="s">
        <v>364</v>
      </c>
      <c r="R83" s="62" t="s">
        <v>365</v>
      </c>
      <c r="S83" s="62" t="s">
        <v>351</v>
      </c>
      <c r="T83" s="62" t="s">
        <v>352</v>
      </c>
      <c r="U83" s="61">
        <v>1</v>
      </c>
      <c r="V83" s="62" t="s">
        <v>693</v>
      </c>
      <c r="W83" s="62" t="s">
        <v>694</v>
      </c>
      <c r="X83" s="62" t="s">
        <v>360</v>
      </c>
      <c r="Y83" s="62" t="s">
        <v>695</v>
      </c>
    </row>
    <row r="84" spans="1:25">
      <c r="A84" s="61">
        <v>9208</v>
      </c>
      <c r="B84" s="62" t="s">
        <v>696</v>
      </c>
      <c r="C84" s="62" t="s">
        <v>697</v>
      </c>
      <c r="D84" s="63">
        <v>26851</v>
      </c>
      <c r="E84" s="56">
        <v>26851</v>
      </c>
      <c r="F84" s="64">
        <f t="shared" si="2"/>
        <v>15611</v>
      </c>
      <c r="G84" s="62" t="s">
        <v>678</v>
      </c>
      <c r="H84" s="65">
        <v>33695</v>
      </c>
      <c r="I84" s="66">
        <f t="shared" si="3"/>
        <v>8767</v>
      </c>
      <c r="J84" s="62" t="s">
        <v>388</v>
      </c>
      <c r="K84" s="62" t="s">
        <v>389</v>
      </c>
      <c r="L84" s="62" t="s">
        <v>390</v>
      </c>
      <c r="M84" s="62" t="s">
        <v>391</v>
      </c>
      <c r="N84" s="62" t="s">
        <v>392</v>
      </c>
      <c r="O84" s="62" t="s">
        <v>443</v>
      </c>
      <c r="P84" s="62" t="s">
        <v>444</v>
      </c>
      <c r="Q84" s="62" t="s">
        <v>591</v>
      </c>
      <c r="R84" s="62" t="s">
        <v>592</v>
      </c>
      <c r="S84" s="62" t="s">
        <v>397</v>
      </c>
      <c r="T84" s="62" t="s">
        <v>398</v>
      </c>
      <c r="U84" s="61">
        <v>1</v>
      </c>
      <c r="V84" s="62" t="s">
        <v>698</v>
      </c>
      <c r="W84" s="62" t="s">
        <v>367</v>
      </c>
      <c r="X84" s="62" t="s">
        <v>368</v>
      </c>
      <c r="Y84" s="62" t="s">
        <v>369</v>
      </c>
    </row>
    <row r="85" spans="1:25">
      <c r="A85" s="61">
        <v>9209</v>
      </c>
      <c r="B85" s="62" t="s">
        <v>699</v>
      </c>
      <c r="C85" s="62" t="s">
        <v>700</v>
      </c>
      <c r="D85" s="63">
        <v>26860</v>
      </c>
      <c r="E85" s="56">
        <v>26860</v>
      </c>
      <c r="F85" s="64">
        <f t="shared" si="2"/>
        <v>15602</v>
      </c>
      <c r="G85" s="62" t="s">
        <v>678</v>
      </c>
      <c r="H85" s="65">
        <v>33695</v>
      </c>
      <c r="I85" s="66">
        <f t="shared" si="3"/>
        <v>8767</v>
      </c>
      <c r="J85" s="62" t="s">
        <v>388</v>
      </c>
      <c r="K85" s="62" t="s">
        <v>389</v>
      </c>
      <c r="L85" s="62" t="s">
        <v>390</v>
      </c>
      <c r="M85" s="62" t="s">
        <v>391</v>
      </c>
      <c r="N85" s="62" t="s">
        <v>392</v>
      </c>
      <c r="O85" s="62" t="s">
        <v>435</v>
      </c>
      <c r="P85" s="62" t="s">
        <v>436</v>
      </c>
      <c r="Q85" s="62" t="s">
        <v>479</v>
      </c>
      <c r="R85" s="62" t="s">
        <v>480</v>
      </c>
      <c r="S85" s="62" t="s">
        <v>397</v>
      </c>
      <c r="T85" s="62" t="s">
        <v>398</v>
      </c>
      <c r="U85" s="61">
        <v>1</v>
      </c>
      <c r="V85" s="62" t="s">
        <v>701</v>
      </c>
      <c r="W85" s="62" t="s">
        <v>367</v>
      </c>
      <c r="X85" s="62" t="s">
        <v>368</v>
      </c>
      <c r="Y85" s="62" t="s">
        <v>369</v>
      </c>
    </row>
    <row r="86" spans="1:25">
      <c r="A86" s="61">
        <v>9210</v>
      </c>
      <c r="B86" s="62" t="s">
        <v>702</v>
      </c>
      <c r="C86" s="62" t="s">
        <v>703</v>
      </c>
      <c r="D86" s="63">
        <v>26944</v>
      </c>
      <c r="E86" s="56">
        <v>26944</v>
      </c>
      <c r="F86" s="64">
        <f t="shared" si="2"/>
        <v>15518</v>
      </c>
      <c r="G86" s="62" t="s">
        <v>678</v>
      </c>
      <c r="H86" s="65">
        <v>33695</v>
      </c>
      <c r="I86" s="66">
        <f t="shared" si="3"/>
        <v>8767</v>
      </c>
      <c r="J86" s="62" t="s">
        <v>388</v>
      </c>
      <c r="K86" s="62" t="s">
        <v>389</v>
      </c>
      <c r="L86" s="62" t="s">
        <v>390</v>
      </c>
      <c r="M86" s="62" t="s">
        <v>391</v>
      </c>
      <c r="N86" s="62" t="s">
        <v>392</v>
      </c>
      <c r="O86" s="62" t="s">
        <v>489</v>
      </c>
      <c r="P86" s="62" t="s">
        <v>490</v>
      </c>
      <c r="Q86" s="62" t="s">
        <v>364</v>
      </c>
      <c r="R86" s="62" t="s">
        <v>365</v>
      </c>
      <c r="S86" s="62" t="s">
        <v>351</v>
      </c>
      <c r="T86" s="62" t="s">
        <v>352</v>
      </c>
      <c r="U86" s="61">
        <v>1</v>
      </c>
      <c r="V86" s="62" t="s">
        <v>704</v>
      </c>
      <c r="W86" s="62" t="s">
        <v>367</v>
      </c>
      <c r="X86" s="62" t="s">
        <v>368</v>
      </c>
      <c r="Y86" s="62" t="s">
        <v>369</v>
      </c>
    </row>
    <row r="87" spans="1:25">
      <c r="A87" s="61">
        <v>9212</v>
      </c>
      <c r="B87" s="62" t="s">
        <v>705</v>
      </c>
      <c r="C87" s="62" t="s">
        <v>706</v>
      </c>
      <c r="D87" s="63">
        <v>25491</v>
      </c>
      <c r="E87" s="56">
        <v>25491</v>
      </c>
      <c r="F87" s="64">
        <f t="shared" si="2"/>
        <v>16971</v>
      </c>
      <c r="G87" s="62" t="s">
        <v>707</v>
      </c>
      <c r="H87" s="65">
        <v>34060</v>
      </c>
      <c r="I87" s="66">
        <f t="shared" si="3"/>
        <v>8402</v>
      </c>
      <c r="J87" s="62" t="s">
        <v>388</v>
      </c>
      <c r="K87" s="62" t="s">
        <v>389</v>
      </c>
      <c r="L87" s="62" t="s">
        <v>390</v>
      </c>
      <c r="M87" s="62" t="s">
        <v>391</v>
      </c>
      <c r="N87" s="62" t="s">
        <v>392</v>
      </c>
      <c r="O87" s="62" t="s">
        <v>435</v>
      </c>
      <c r="P87" s="62" t="s">
        <v>436</v>
      </c>
      <c r="Q87" s="62" t="s">
        <v>364</v>
      </c>
      <c r="R87" s="62" t="s">
        <v>365</v>
      </c>
      <c r="S87" s="62" t="s">
        <v>351</v>
      </c>
      <c r="T87" s="62" t="s">
        <v>352</v>
      </c>
      <c r="U87" s="61">
        <v>1</v>
      </c>
      <c r="V87" s="62" t="s">
        <v>708</v>
      </c>
      <c r="W87" s="62" t="s">
        <v>354</v>
      </c>
      <c r="X87" s="62" t="s">
        <v>355</v>
      </c>
      <c r="Y87" s="61"/>
    </row>
    <row r="88" spans="1:25">
      <c r="A88" s="61">
        <v>9213</v>
      </c>
      <c r="B88" s="62" t="s">
        <v>709</v>
      </c>
      <c r="C88" s="62" t="s">
        <v>710</v>
      </c>
      <c r="D88" s="63">
        <v>25513</v>
      </c>
      <c r="E88" s="56">
        <v>25513</v>
      </c>
      <c r="F88" s="64">
        <f t="shared" si="2"/>
        <v>16949</v>
      </c>
      <c r="G88" s="62" t="s">
        <v>707</v>
      </c>
      <c r="H88" s="65">
        <v>34060</v>
      </c>
      <c r="I88" s="66">
        <f t="shared" si="3"/>
        <v>8402</v>
      </c>
      <c r="J88" s="62" t="s">
        <v>388</v>
      </c>
      <c r="K88" s="62" t="s">
        <v>389</v>
      </c>
      <c r="L88" s="62" t="s">
        <v>521</v>
      </c>
      <c r="M88" s="62" t="s">
        <v>522</v>
      </c>
      <c r="N88" s="62" t="s">
        <v>392</v>
      </c>
      <c r="O88" s="62" t="s">
        <v>443</v>
      </c>
      <c r="P88" s="62" t="s">
        <v>444</v>
      </c>
      <c r="Q88" s="62" t="s">
        <v>479</v>
      </c>
      <c r="R88" s="62" t="s">
        <v>480</v>
      </c>
      <c r="S88" s="62" t="s">
        <v>397</v>
      </c>
      <c r="T88" s="62" t="s">
        <v>398</v>
      </c>
      <c r="U88" s="61">
        <v>1</v>
      </c>
      <c r="V88" s="62" t="s">
        <v>711</v>
      </c>
      <c r="W88" s="62" t="s">
        <v>367</v>
      </c>
      <c r="X88" s="62" t="s">
        <v>368</v>
      </c>
      <c r="Y88" s="62" t="s">
        <v>369</v>
      </c>
    </row>
    <row r="89" spans="1:25">
      <c r="A89" s="61">
        <v>9214</v>
      </c>
      <c r="B89" s="62" t="s">
        <v>712</v>
      </c>
      <c r="C89" s="62" t="s">
        <v>713</v>
      </c>
      <c r="D89" s="63">
        <v>25786</v>
      </c>
      <c r="E89" s="56">
        <v>25786</v>
      </c>
      <c r="F89" s="64">
        <f t="shared" si="2"/>
        <v>16676</v>
      </c>
      <c r="G89" s="62" t="s">
        <v>707</v>
      </c>
      <c r="H89" s="65">
        <v>34060</v>
      </c>
      <c r="I89" s="66">
        <f t="shared" si="3"/>
        <v>8402</v>
      </c>
      <c r="J89" s="62" t="s">
        <v>388</v>
      </c>
      <c r="K89" s="62" t="s">
        <v>389</v>
      </c>
      <c r="L89" s="62" t="s">
        <v>521</v>
      </c>
      <c r="M89" s="62" t="s">
        <v>522</v>
      </c>
      <c r="N89" s="62" t="s">
        <v>392</v>
      </c>
      <c r="O89" s="62" t="s">
        <v>435</v>
      </c>
      <c r="P89" s="62" t="s">
        <v>436</v>
      </c>
      <c r="Q89" s="62" t="s">
        <v>591</v>
      </c>
      <c r="R89" s="62" t="s">
        <v>592</v>
      </c>
      <c r="S89" s="62" t="s">
        <v>397</v>
      </c>
      <c r="T89" s="62" t="s">
        <v>398</v>
      </c>
      <c r="U89" s="61">
        <v>1</v>
      </c>
      <c r="V89" s="62" t="s">
        <v>714</v>
      </c>
      <c r="W89" s="62" t="s">
        <v>354</v>
      </c>
      <c r="X89" s="62" t="s">
        <v>355</v>
      </c>
      <c r="Y89" s="61"/>
    </row>
    <row r="90" spans="1:25">
      <c r="A90" s="61">
        <v>9215</v>
      </c>
      <c r="B90" s="62" t="s">
        <v>715</v>
      </c>
      <c r="C90" s="62" t="s">
        <v>716</v>
      </c>
      <c r="D90" s="63">
        <v>26336</v>
      </c>
      <c r="E90" s="56">
        <v>26336</v>
      </c>
      <c r="F90" s="64">
        <f t="shared" si="2"/>
        <v>16126</v>
      </c>
      <c r="G90" s="62" t="s">
        <v>707</v>
      </c>
      <c r="H90" s="65">
        <v>34060</v>
      </c>
      <c r="I90" s="66">
        <f t="shared" si="3"/>
        <v>8402</v>
      </c>
      <c r="J90" s="62" t="s">
        <v>344</v>
      </c>
      <c r="K90" s="62" t="s">
        <v>345</v>
      </c>
      <c r="L90" s="62" t="s">
        <v>346</v>
      </c>
      <c r="M90" s="62" t="s">
        <v>347</v>
      </c>
      <c r="N90" s="62" t="s">
        <v>392</v>
      </c>
      <c r="O90" s="62" t="s">
        <v>349</v>
      </c>
      <c r="P90" s="62" t="s">
        <v>350</v>
      </c>
      <c r="Q90" s="62" t="s">
        <v>430</v>
      </c>
      <c r="R90" s="62" t="s">
        <v>431</v>
      </c>
      <c r="S90" s="62" t="s">
        <v>397</v>
      </c>
      <c r="T90" s="62" t="s">
        <v>398</v>
      </c>
      <c r="U90" s="61">
        <v>1</v>
      </c>
      <c r="V90" s="62" t="s">
        <v>717</v>
      </c>
      <c r="W90" s="62" t="s">
        <v>367</v>
      </c>
      <c r="X90" s="62" t="s">
        <v>368</v>
      </c>
      <c r="Y90" s="62" t="s">
        <v>369</v>
      </c>
    </row>
    <row r="91" spans="1:25">
      <c r="A91" s="61">
        <v>9217</v>
      </c>
      <c r="B91" s="62" t="s">
        <v>718</v>
      </c>
      <c r="C91" s="62" t="s">
        <v>719</v>
      </c>
      <c r="D91" s="63">
        <v>26105</v>
      </c>
      <c r="E91" s="56">
        <v>26105</v>
      </c>
      <c r="F91" s="64">
        <f t="shared" si="2"/>
        <v>16357</v>
      </c>
      <c r="G91" s="62" t="s">
        <v>720</v>
      </c>
      <c r="H91" s="65">
        <v>34425</v>
      </c>
      <c r="I91" s="66">
        <f t="shared" si="3"/>
        <v>8037</v>
      </c>
      <c r="J91" s="62" t="s">
        <v>388</v>
      </c>
      <c r="K91" s="62" t="s">
        <v>389</v>
      </c>
      <c r="L91" s="62" t="s">
        <v>390</v>
      </c>
      <c r="M91" s="62" t="s">
        <v>391</v>
      </c>
      <c r="N91" s="62" t="s">
        <v>392</v>
      </c>
      <c r="O91" s="62" t="s">
        <v>435</v>
      </c>
      <c r="P91" s="62" t="s">
        <v>436</v>
      </c>
      <c r="Q91" s="62" t="s">
        <v>591</v>
      </c>
      <c r="R91" s="62" t="s">
        <v>592</v>
      </c>
      <c r="S91" s="62" t="s">
        <v>397</v>
      </c>
      <c r="T91" s="62" t="s">
        <v>398</v>
      </c>
      <c r="U91" s="61">
        <v>1</v>
      </c>
      <c r="V91" s="62" t="s">
        <v>721</v>
      </c>
      <c r="W91" s="62" t="s">
        <v>367</v>
      </c>
      <c r="X91" s="62" t="s">
        <v>368</v>
      </c>
      <c r="Y91" s="62" t="s">
        <v>369</v>
      </c>
    </row>
    <row r="92" spans="1:25">
      <c r="A92" s="61">
        <v>9218</v>
      </c>
      <c r="B92" s="62" t="s">
        <v>722</v>
      </c>
      <c r="C92" s="62" t="s">
        <v>723</v>
      </c>
      <c r="D92" s="63">
        <v>26194</v>
      </c>
      <c r="E92" s="56">
        <v>26194</v>
      </c>
      <c r="F92" s="64">
        <f t="shared" si="2"/>
        <v>16268</v>
      </c>
      <c r="G92" s="62" t="s">
        <v>720</v>
      </c>
      <c r="H92" s="65">
        <v>34425</v>
      </c>
      <c r="I92" s="66">
        <f t="shared" si="3"/>
        <v>8037</v>
      </c>
      <c r="J92" s="62" t="s">
        <v>344</v>
      </c>
      <c r="K92" s="62" t="s">
        <v>345</v>
      </c>
      <c r="L92" s="62" t="s">
        <v>346</v>
      </c>
      <c r="M92" s="62" t="s">
        <v>347</v>
      </c>
      <c r="N92" s="62" t="s">
        <v>392</v>
      </c>
      <c r="O92" s="62" t="s">
        <v>349</v>
      </c>
      <c r="P92" s="62" t="s">
        <v>350</v>
      </c>
      <c r="Q92" s="62" t="s">
        <v>430</v>
      </c>
      <c r="R92" s="62" t="s">
        <v>431</v>
      </c>
      <c r="S92" s="62" t="s">
        <v>397</v>
      </c>
      <c r="T92" s="62" t="s">
        <v>398</v>
      </c>
      <c r="U92" s="61">
        <v>1</v>
      </c>
      <c r="V92" s="62" t="s">
        <v>724</v>
      </c>
      <c r="W92" s="62" t="s">
        <v>367</v>
      </c>
      <c r="X92" s="62" t="s">
        <v>368</v>
      </c>
      <c r="Y92" s="62" t="s">
        <v>369</v>
      </c>
    </row>
    <row r="93" spans="1:25">
      <c r="A93" s="61">
        <v>9220</v>
      </c>
      <c r="B93" s="62" t="s">
        <v>725</v>
      </c>
      <c r="C93" s="62" t="s">
        <v>726</v>
      </c>
      <c r="D93" s="63">
        <v>26282</v>
      </c>
      <c r="E93" s="56">
        <v>26282</v>
      </c>
      <c r="F93" s="64">
        <f t="shared" si="2"/>
        <v>16180</v>
      </c>
      <c r="G93" s="62" t="s">
        <v>720</v>
      </c>
      <c r="H93" s="65">
        <v>34425</v>
      </c>
      <c r="I93" s="66">
        <f t="shared" si="3"/>
        <v>8037</v>
      </c>
      <c r="J93" s="62" t="s">
        <v>388</v>
      </c>
      <c r="K93" s="62" t="s">
        <v>389</v>
      </c>
      <c r="L93" s="62" t="s">
        <v>390</v>
      </c>
      <c r="M93" s="62" t="s">
        <v>391</v>
      </c>
      <c r="N93" s="62" t="s">
        <v>392</v>
      </c>
      <c r="O93" s="62" t="s">
        <v>393</v>
      </c>
      <c r="P93" s="62" t="s">
        <v>394</v>
      </c>
      <c r="Q93" s="62" t="s">
        <v>364</v>
      </c>
      <c r="R93" s="62" t="s">
        <v>365</v>
      </c>
      <c r="S93" s="62" t="s">
        <v>351</v>
      </c>
      <c r="T93" s="62" t="s">
        <v>352</v>
      </c>
      <c r="U93" s="61">
        <v>1</v>
      </c>
      <c r="V93" s="62" t="s">
        <v>727</v>
      </c>
      <c r="W93" s="62" t="s">
        <v>367</v>
      </c>
      <c r="X93" s="62" t="s">
        <v>368</v>
      </c>
      <c r="Y93" s="62" t="s">
        <v>369</v>
      </c>
    </row>
    <row r="94" spans="1:25">
      <c r="A94" s="61">
        <v>9221</v>
      </c>
      <c r="B94" s="62" t="s">
        <v>728</v>
      </c>
      <c r="C94" s="62" t="s">
        <v>729</v>
      </c>
      <c r="D94" s="63">
        <v>26426</v>
      </c>
      <c r="E94" s="56">
        <v>26426</v>
      </c>
      <c r="F94" s="64">
        <f t="shared" si="2"/>
        <v>16036</v>
      </c>
      <c r="G94" s="62" t="s">
        <v>720</v>
      </c>
      <c r="H94" s="65">
        <v>34425</v>
      </c>
      <c r="I94" s="66">
        <f t="shared" si="3"/>
        <v>8037</v>
      </c>
      <c r="J94" s="62" t="s">
        <v>388</v>
      </c>
      <c r="K94" s="62" t="s">
        <v>389</v>
      </c>
      <c r="L94" s="62" t="s">
        <v>390</v>
      </c>
      <c r="M94" s="62" t="s">
        <v>391</v>
      </c>
      <c r="N94" s="62" t="s">
        <v>392</v>
      </c>
      <c r="O94" s="62" t="s">
        <v>542</v>
      </c>
      <c r="P94" s="62" t="s">
        <v>543</v>
      </c>
      <c r="Q94" s="62" t="s">
        <v>395</v>
      </c>
      <c r="R94" s="62" t="s">
        <v>396</v>
      </c>
      <c r="S94" s="62" t="s">
        <v>397</v>
      </c>
      <c r="T94" s="62" t="s">
        <v>398</v>
      </c>
      <c r="U94" s="61">
        <v>1</v>
      </c>
      <c r="V94" s="62" t="s">
        <v>730</v>
      </c>
      <c r="W94" s="62" t="s">
        <v>731</v>
      </c>
      <c r="X94" s="62" t="s">
        <v>732</v>
      </c>
      <c r="Y94" s="62" t="s">
        <v>733</v>
      </c>
    </row>
    <row r="95" spans="1:25">
      <c r="A95" s="61">
        <v>9222</v>
      </c>
      <c r="B95" s="62" t="s">
        <v>734</v>
      </c>
      <c r="C95" s="62" t="s">
        <v>735</v>
      </c>
      <c r="D95" s="63">
        <v>26485</v>
      </c>
      <c r="E95" s="56">
        <v>26485</v>
      </c>
      <c r="F95" s="64">
        <f t="shared" si="2"/>
        <v>15977</v>
      </c>
      <c r="G95" s="62" t="s">
        <v>720</v>
      </c>
      <c r="H95" s="65">
        <v>34425</v>
      </c>
      <c r="I95" s="66">
        <f t="shared" si="3"/>
        <v>8037</v>
      </c>
      <c r="J95" s="62" t="s">
        <v>388</v>
      </c>
      <c r="K95" s="62" t="s">
        <v>389</v>
      </c>
      <c r="L95" s="62" t="s">
        <v>521</v>
      </c>
      <c r="M95" s="62" t="s">
        <v>522</v>
      </c>
      <c r="N95" s="62" t="s">
        <v>392</v>
      </c>
      <c r="O95" s="62" t="s">
        <v>443</v>
      </c>
      <c r="P95" s="62" t="s">
        <v>444</v>
      </c>
      <c r="Q95" s="62" t="s">
        <v>364</v>
      </c>
      <c r="R95" s="62" t="s">
        <v>365</v>
      </c>
      <c r="S95" s="62" t="s">
        <v>351</v>
      </c>
      <c r="T95" s="62" t="s">
        <v>352</v>
      </c>
      <c r="U95" s="61">
        <v>1</v>
      </c>
      <c r="V95" s="62" t="s">
        <v>648</v>
      </c>
      <c r="W95" s="62" t="s">
        <v>367</v>
      </c>
      <c r="X95" s="62" t="s">
        <v>368</v>
      </c>
      <c r="Y95" s="62" t="s">
        <v>369</v>
      </c>
    </row>
    <row r="96" spans="1:25">
      <c r="A96" s="61">
        <v>9223</v>
      </c>
      <c r="B96" s="62" t="s">
        <v>736</v>
      </c>
      <c r="C96" s="62" t="s">
        <v>737</v>
      </c>
      <c r="D96" s="63">
        <v>26616</v>
      </c>
      <c r="E96" s="56">
        <v>26616</v>
      </c>
      <c r="F96" s="64">
        <f t="shared" si="2"/>
        <v>15846</v>
      </c>
      <c r="G96" s="62" t="s">
        <v>720</v>
      </c>
      <c r="H96" s="65">
        <v>34425</v>
      </c>
      <c r="I96" s="66">
        <f t="shared" si="3"/>
        <v>8037</v>
      </c>
      <c r="J96" s="62" t="s">
        <v>388</v>
      </c>
      <c r="K96" s="62" t="s">
        <v>389</v>
      </c>
      <c r="L96" s="62" t="s">
        <v>390</v>
      </c>
      <c r="M96" s="62" t="s">
        <v>391</v>
      </c>
      <c r="N96" s="62" t="s">
        <v>392</v>
      </c>
      <c r="O96" s="62" t="s">
        <v>393</v>
      </c>
      <c r="P96" s="62" t="s">
        <v>394</v>
      </c>
      <c r="Q96" s="62" t="s">
        <v>479</v>
      </c>
      <c r="R96" s="62" t="s">
        <v>480</v>
      </c>
      <c r="S96" s="62" t="s">
        <v>397</v>
      </c>
      <c r="T96" s="62" t="s">
        <v>398</v>
      </c>
      <c r="U96" s="61">
        <v>1</v>
      </c>
      <c r="V96" s="62" t="s">
        <v>738</v>
      </c>
      <c r="W96" s="62" t="s">
        <v>731</v>
      </c>
      <c r="X96" s="62" t="s">
        <v>732</v>
      </c>
      <c r="Y96" s="62" t="s">
        <v>739</v>
      </c>
    </row>
    <row r="97" spans="1:25">
      <c r="A97" s="61">
        <v>9224</v>
      </c>
      <c r="B97" s="62" t="s">
        <v>740</v>
      </c>
      <c r="C97" s="62" t="s">
        <v>741</v>
      </c>
      <c r="D97" s="63">
        <v>26950</v>
      </c>
      <c r="E97" s="56">
        <v>26950</v>
      </c>
      <c r="F97" s="64">
        <f t="shared" si="2"/>
        <v>15512</v>
      </c>
      <c r="G97" s="62" t="s">
        <v>720</v>
      </c>
      <c r="H97" s="65">
        <v>34425</v>
      </c>
      <c r="I97" s="66">
        <f t="shared" si="3"/>
        <v>8037</v>
      </c>
      <c r="J97" s="62" t="s">
        <v>388</v>
      </c>
      <c r="K97" s="62" t="s">
        <v>389</v>
      </c>
      <c r="L97" s="62" t="s">
        <v>390</v>
      </c>
      <c r="M97" s="62" t="s">
        <v>391</v>
      </c>
      <c r="N97" s="62" t="s">
        <v>392</v>
      </c>
      <c r="O97" s="62" t="s">
        <v>477</v>
      </c>
      <c r="P97" s="62" t="s">
        <v>478</v>
      </c>
      <c r="Q97" s="62" t="s">
        <v>364</v>
      </c>
      <c r="R97" s="62" t="s">
        <v>365</v>
      </c>
      <c r="S97" s="62" t="s">
        <v>351</v>
      </c>
      <c r="T97" s="62" t="s">
        <v>352</v>
      </c>
      <c r="U97" s="61">
        <v>1</v>
      </c>
      <c r="V97" s="62" t="s">
        <v>742</v>
      </c>
      <c r="W97" s="62" t="s">
        <v>367</v>
      </c>
      <c r="X97" s="62" t="s">
        <v>368</v>
      </c>
      <c r="Y97" s="62" t="s">
        <v>369</v>
      </c>
    </row>
    <row r="98" spans="1:25">
      <c r="A98" s="61">
        <v>9225</v>
      </c>
      <c r="B98" s="62" t="s">
        <v>743</v>
      </c>
      <c r="C98" s="62" t="s">
        <v>744</v>
      </c>
      <c r="D98" s="63">
        <v>27506</v>
      </c>
      <c r="E98" s="56">
        <v>27506</v>
      </c>
      <c r="F98" s="64">
        <f t="shared" si="2"/>
        <v>14956</v>
      </c>
      <c r="G98" s="62" t="s">
        <v>720</v>
      </c>
      <c r="H98" s="65">
        <v>34425</v>
      </c>
      <c r="I98" s="66">
        <f t="shared" si="3"/>
        <v>8037</v>
      </c>
      <c r="J98" s="62" t="s">
        <v>388</v>
      </c>
      <c r="K98" s="62" t="s">
        <v>389</v>
      </c>
      <c r="L98" s="62" t="s">
        <v>521</v>
      </c>
      <c r="M98" s="62" t="s">
        <v>522</v>
      </c>
      <c r="N98" s="62" t="s">
        <v>392</v>
      </c>
      <c r="O98" s="62" t="s">
        <v>435</v>
      </c>
      <c r="P98" s="62" t="s">
        <v>436</v>
      </c>
      <c r="Q98" s="62" t="s">
        <v>364</v>
      </c>
      <c r="R98" s="62" t="s">
        <v>365</v>
      </c>
      <c r="S98" s="62" t="s">
        <v>351</v>
      </c>
      <c r="T98" s="62" t="s">
        <v>352</v>
      </c>
      <c r="U98" s="61">
        <v>1</v>
      </c>
      <c r="V98" s="62" t="s">
        <v>745</v>
      </c>
      <c r="W98" s="62" t="s">
        <v>627</v>
      </c>
      <c r="X98" s="62" t="s">
        <v>628</v>
      </c>
      <c r="Y98" s="61"/>
    </row>
    <row r="99" spans="1:25">
      <c r="A99" s="61">
        <v>9226</v>
      </c>
      <c r="B99" s="62" t="s">
        <v>746</v>
      </c>
      <c r="C99" s="62" t="s">
        <v>747</v>
      </c>
      <c r="D99" s="63">
        <v>27715</v>
      </c>
      <c r="E99" s="56">
        <v>27715</v>
      </c>
      <c r="F99" s="64">
        <f t="shared" si="2"/>
        <v>14747</v>
      </c>
      <c r="G99" s="62" t="s">
        <v>720</v>
      </c>
      <c r="H99" s="65">
        <v>34425</v>
      </c>
      <c r="I99" s="66">
        <f t="shared" si="3"/>
        <v>8037</v>
      </c>
      <c r="J99" s="62" t="s">
        <v>388</v>
      </c>
      <c r="K99" s="62" t="s">
        <v>389</v>
      </c>
      <c r="L99" s="62" t="s">
        <v>521</v>
      </c>
      <c r="M99" s="62" t="s">
        <v>522</v>
      </c>
      <c r="N99" s="62" t="s">
        <v>392</v>
      </c>
      <c r="O99" s="62" t="s">
        <v>349</v>
      </c>
      <c r="P99" s="62" t="s">
        <v>350</v>
      </c>
      <c r="Q99" s="62" t="s">
        <v>591</v>
      </c>
      <c r="R99" s="62" t="s">
        <v>592</v>
      </c>
      <c r="S99" s="62" t="s">
        <v>397</v>
      </c>
      <c r="T99" s="62" t="s">
        <v>398</v>
      </c>
      <c r="U99" s="61">
        <v>1</v>
      </c>
      <c r="V99" s="62" t="s">
        <v>748</v>
      </c>
      <c r="W99" s="62" t="s">
        <v>367</v>
      </c>
      <c r="X99" s="62" t="s">
        <v>368</v>
      </c>
      <c r="Y99" s="62" t="s">
        <v>369</v>
      </c>
    </row>
    <row r="100" spans="1:25">
      <c r="A100" s="61">
        <v>9227</v>
      </c>
      <c r="B100" s="62" t="s">
        <v>749</v>
      </c>
      <c r="C100" s="62" t="s">
        <v>750</v>
      </c>
      <c r="D100" s="63">
        <v>27759</v>
      </c>
      <c r="E100" s="56">
        <v>27759</v>
      </c>
      <c r="F100" s="64">
        <f t="shared" si="2"/>
        <v>14703</v>
      </c>
      <c r="G100" s="62" t="s">
        <v>720</v>
      </c>
      <c r="H100" s="65">
        <v>34425</v>
      </c>
      <c r="I100" s="66">
        <f t="shared" si="3"/>
        <v>8037</v>
      </c>
      <c r="J100" s="62" t="s">
        <v>344</v>
      </c>
      <c r="K100" s="62" t="s">
        <v>345</v>
      </c>
      <c r="L100" s="62" t="s">
        <v>411</v>
      </c>
      <c r="M100" s="62" t="s">
        <v>412</v>
      </c>
      <c r="N100" s="62" t="s">
        <v>392</v>
      </c>
      <c r="O100" s="62" t="s">
        <v>349</v>
      </c>
      <c r="P100" s="62" t="s">
        <v>350</v>
      </c>
      <c r="Q100" s="62" t="s">
        <v>479</v>
      </c>
      <c r="R100" s="62" t="s">
        <v>480</v>
      </c>
      <c r="S100" s="62" t="s">
        <v>397</v>
      </c>
      <c r="T100" s="62" t="s">
        <v>398</v>
      </c>
      <c r="U100" s="61">
        <v>1</v>
      </c>
      <c r="V100" s="62" t="s">
        <v>751</v>
      </c>
      <c r="W100" s="62" t="s">
        <v>367</v>
      </c>
      <c r="X100" s="62" t="s">
        <v>368</v>
      </c>
      <c r="Y100" s="62" t="s">
        <v>369</v>
      </c>
    </row>
    <row r="101" spans="1:25">
      <c r="A101" s="61">
        <v>9228</v>
      </c>
      <c r="B101" s="62" t="s">
        <v>752</v>
      </c>
      <c r="C101" s="62" t="s">
        <v>753</v>
      </c>
      <c r="D101" s="63">
        <v>27563</v>
      </c>
      <c r="E101" s="56">
        <v>27563</v>
      </c>
      <c r="F101" s="64">
        <f t="shared" si="2"/>
        <v>14899</v>
      </c>
      <c r="G101" s="62" t="s">
        <v>754</v>
      </c>
      <c r="H101" s="65">
        <v>34789</v>
      </c>
      <c r="I101" s="66">
        <f t="shared" si="3"/>
        <v>7673</v>
      </c>
      <c r="J101" s="62" t="s">
        <v>388</v>
      </c>
      <c r="K101" s="62" t="s">
        <v>389</v>
      </c>
      <c r="L101" s="62" t="s">
        <v>390</v>
      </c>
      <c r="M101" s="62" t="s">
        <v>391</v>
      </c>
      <c r="N101" s="62" t="s">
        <v>392</v>
      </c>
      <c r="O101" s="62" t="s">
        <v>489</v>
      </c>
      <c r="P101" s="62" t="s">
        <v>490</v>
      </c>
      <c r="Q101" s="62" t="s">
        <v>364</v>
      </c>
      <c r="R101" s="62" t="s">
        <v>365</v>
      </c>
      <c r="S101" s="62" t="s">
        <v>351</v>
      </c>
      <c r="T101" s="62" t="s">
        <v>352</v>
      </c>
      <c r="U101" s="61">
        <v>1</v>
      </c>
      <c r="V101" s="62" t="s">
        <v>755</v>
      </c>
      <c r="W101" s="62" t="s">
        <v>367</v>
      </c>
      <c r="X101" s="62" t="s">
        <v>368</v>
      </c>
      <c r="Y101" s="62" t="s">
        <v>369</v>
      </c>
    </row>
    <row r="102" spans="1:25">
      <c r="A102" s="61">
        <v>9229</v>
      </c>
      <c r="B102" s="62" t="s">
        <v>756</v>
      </c>
      <c r="C102" s="62" t="s">
        <v>757</v>
      </c>
      <c r="D102" s="63">
        <v>26475</v>
      </c>
      <c r="E102" s="56">
        <v>26475</v>
      </c>
      <c r="F102" s="64">
        <f t="shared" si="2"/>
        <v>15987</v>
      </c>
      <c r="G102" s="62" t="s">
        <v>758</v>
      </c>
      <c r="H102" s="65">
        <v>35156</v>
      </c>
      <c r="I102" s="66">
        <f t="shared" si="3"/>
        <v>7306</v>
      </c>
      <c r="J102" s="62" t="s">
        <v>388</v>
      </c>
      <c r="K102" s="62" t="s">
        <v>389</v>
      </c>
      <c r="L102" s="62" t="s">
        <v>390</v>
      </c>
      <c r="M102" s="62" t="s">
        <v>391</v>
      </c>
      <c r="N102" s="62" t="s">
        <v>392</v>
      </c>
      <c r="O102" s="62" t="s">
        <v>443</v>
      </c>
      <c r="P102" s="62" t="s">
        <v>444</v>
      </c>
      <c r="Q102" s="62" t="s">
        <v>364</v>
      </c>
      <c r="R102" s="62" t="s">
        <v>365</v>
      </c>
      <c r="S102" s="62" t="s">
        <v>351</v>
      </c>
      <c r="T102" s="62" t="s">
        <v>352</v>
      </c>
      <c r="U102" s="61">
        <v>1</v>
      </c>
      <c r="V102" s="62" t="s">
        <v>759</v>
      </c>
      <c r="W102" s="62" t="s">
        <v>354</v>
      </c>
      <c r="X102" s="62" t="s">
        <v>355</v>
      </c>
      <c r="Y102" s="61"/>
    </row>
    <row r="103" spans="1:25">
      <c r="A103" s="61">
        <v>9230</v>
      </c>
      <c r="B103" s="62" t="s">
        <v>760</v>
      </c>
      <c r="C103" s="62" t="s">
        <v>761</v>
      </c>
      <c r="D103" s="63">
        <v>26723</v>
      </c>
      <c r="E103" s="56">
        <v>26723</v>
      </c>
      <c r="F103" s="64">
        <f t="shared" si="2"/>
        <v>15739</v>
      </c>
      <c r="G103" s="62" t="s">
        <v>758</v>
      </c>
      <c r="H103" s="65">
        <v>35156</v>
      </c>
      <c r="I103" s="66">
        <f t="shared" si="3"/>
        <v>7306</v>
      </c>
      <c r="J103" s="62" t="s">
        <v>388</v>
      </c>
      <c r="K103" s="62" t="s">
        <v>389</v>
      </c>
      <c r="L103" s="62" t="s">
        <v>643</v>
      </c>
      <c r="M103" s="62" t="s">
        <v>644</v>
      </c>
      <c r="N103" s="62" t="s">
        <v>392</v>
      </c>
      <c r="O103" s="62" t="s">
        <v>435</v>
      </c>
      <c r="P103" s="62" t="s">
        <v>436</v>
      </c>
      <c r="Q103" s="62" t="s">
        <v>479</v>
      </c>
      <c r="R103" s="62" t="s">
        <v>480</v>
      </c>
      <c r="S103" s="62" t="s">
        <v>397</v>
      </c>
      <c r="T103" s="62" t="s">
        <v>398</v>
      </c>
      <c r="U103" s="61">
        <v>1</v>
      </c>
      <c r="V103" s="62" t="s">
        <v>762</v>
      </c>
      <c r="W103" s="62" t="s">
        <v>354</v>
      </c>
      <c r="X103" s="62" t="s">
        <v>355</v>
      </c>
      <c r="Y103" s="61"/>
    </row>
    <row r="104" spans="1:25">
      <c r="A104" s="61">
        <v>9231</v>
      </c>
      <c r="B104" s="62" t="s">
        <v>763</v>
      </c>
      <c r="C104" s="62" t="s">
        <v>764</v>
      </c>
      <c r="D104" s="63">
        <v>26999</v>
      </c>
      <c r="E104" s="56">
        <v>26999</v>
      </c>
      <c r="F104" s="64">
        <f t="shared" si="2"/>
        <v>15463</v>
      </c>
      <c r="G104" s="62" t="s">
        <v>758</v>
      </c>
      <c r="H104" s="65">
        <v>35156</v>
      </c>
      <c r="I104" s="66">
        <f t="shared" si="3"/>
        <v>7306</v>
      </c>
      <c r="J104" s="62" t="s">
        <v>344</v>
      </c>
      <c r="K104" s="62" t="s">
        <v>345</v>
      </c>
      <c r="L104" s="62" t="s">
        <v>346</v>
      </c>
      <c r="M104" s="62" t="s">
        <v>347</v>
      </c>
      <c r="N104" s="62" t="s">
        <v>392</v>
      </c>
      <c r="O104" s="62" t="s">
        <v>349</v>
      </c>
      <c r="P104" s="62" t="s">
        <v>350</v>
      </c>
      <c r="Q104" s="62" t="s">
        <v>479</v>
      </c>
      <c r="R104" s="62" t="s">
        <v>480</v>
      </c>
      <c r="S104" s="62" t="s">
        <v>397</v>
      </c>
      <c r="T104" s="62" t="s">
        <v>398</v>
      </c>
      <c r="U104" s="61">
        <v>1</v>
      </c>
      <c r="V104" s="62" t="s">
        <v>765</v>
      </c>
      <c r="W104" s="62" t="s">
        <v>367</v>
      </c>
      <c r="X104" s="62" t="s">
        <v>368</v>
      </c>
      <c r="Y104" s="62" t="s">
        <v>369</v>
      </c>
    </row>
    <row r="105" spans="1:25">
      <c r="A105" s="61">
        <v>9232</v>
      </c>
      <c r="B105" s="62" t="s">
        <v>766</v>
      </c>
      <c r="C105" s="62" t="s">
        <v>767</v>
      </c>
      <c r="D105" s="63">
        <v>27241</v>
      </c>
      <c r="E105" s="56">
        <v>27241</v>
      </c>
      <c r="F105" s="64">
        <f t="shared" si="2"/>
        <v>15221</v>
      </c>
      <c r="G105" s="62" t="s">
        <v>758</v>
      </c>
      <c r="H105" s="65">
        <v>35156</v>
      </c>
      <c r="I105" s="66">
        <f t="shared" si="3"/>
        <v>7306</v>
      </c>
      <c r="J105" s="62" t="s">
        <v>388</v>
      </c>
      <c r="K105" s="62" t="s">
        <v>389</v>
      </c>
      <c r="L105" s="62" t="s">
        <v>521</v>
      </c>
      <c r="M105" s="62" t="s">
        <v>522</v>
      </c>
      <c r="N105" s="62" t="s">
        <v>392</v>
      </c>
      <c r="O105" s="62" t="s">
        <v>393</v>
      </c>
      <c r="P105" s="62" t="s">
        <v>394</v>
      </c>
      <c r="Q105" s="62" t="s">
        <v>364</v>
      </c>
      <c r="R105" s="62" t="s">
        <v>365</v>
      </c>
      <c r="S105" s="62" t="s">
        <v>351</v>
      </c>
      <c r="T105" s="62" t="s">
        <v>352</v>
      </c>
      <c r="U105" s="61">
        <v>1</v>
      </c>
      <c r="V105" s="62" t="s">
        <v>768</v>
      </c>
      <c r="W105" s="62" t="s">
        <v>367</v>
      </c>
      <c r="X105" s="62" t="s">
        <v>368</v>
      </c>
      <c r="Y105" s="62" t="s">
        <v>369</v>
      </c>
    </row>
    <row r="106" spans="1:25">
      <c r="A106" s="61">
        <v>9233</v>
      </c>
      <c r="B106" s="62" t="s">
        <v>769</v>
      </c>
      <c r="C106" s="62" t="s">
        <v>770</v>
      </c>
      <c r="D106" s="63">
        <v>27696</v>
      </c>
      <c r="E106" s="56">
        <v>27696</v>
      </c>
      <c r="F106" s="64">
        <f t="shared" si="2"/>
        <v>14766</v>
      </c>
      <c r="G106" s="62" t="s">
        <v>758</v>
      </c>
      <c r="H106" s="65">
        <v>35156</v>
      </c>
      <c r="I106" s="66">
        <f t="shared" si="3"/>
        <v>7306</v>
      </c>
      <c r="J106" s="62" t="s">
        <v>344</v>
      </c>
      <c r="K106" s="62" t="s">
        <v>345</v>
      </c>
      <c r="L106" s="62" t="s">
        <v>346</v>
      </c>
      <c r="M106" s="62" t="s">
        <v>347</v>
      </c>
      <c r="N106" s="62" t="s">
        <v>392</v>
      </c>
      <c r="O106" s="62" t="s">
        <v>349</v>
      </c>
      <c r="P106" s="62" t="s">
        <v>350</v>
      </c>
      <c r="Q106" s="62" t="s">
        <v>479</v>
      </c>
      <c r="R106" s="62" t="s">
        <v>480</v>
      </c>
      <c r="S106" s="62" t="s">
        <v>397</v>
      </c>
      <c r="T106" s="62" t="s">
        <v>398</v>
      </c>
      <c r="U106" s="61">
        <v>1</v>
      </c>
      <c r="V106" s="62" t="s">
        <v>771</v>
      </c>
      <c r="W106" s="62" t="s">
        <v>772</v>
      </c>
      <c r="X106" s="62" t="s">
        <v>773</v>
      </c>
      <c r="Y106" s="62" t="s">
        <v>774</v>
      </c>
    </row>
    <row r="107" spans="1:25">
      <c r="A107" s="61">
        <v>9234</v>
      </c>
      <c r="B107" s="62" t="s">
        <v>775</v>
      </c>
      <c r="C107" s="62" t="s">
        <v>776</v>
      </c>
      <c r="D107" s="63">
        <v>28319</v>
      </c>
      <c r="E107" s="56">
        <v>28319</v>
      </c>
      <c r="F107" s="64">
        <f t="shared" si="2"/>
        <v>14143</v>
      </c>
      <c r="G107" s="62" t="s">
        <v>758</v>
      </c>
      <c r="H107" s="65">
        <v>35156</v>
      </c>
      <c r="I107" s="66">
        <f t="shared" si="3"/>
        <v>7306</v>
      </c>
      <c r="J107" s="62" t="s">
        <v>388</v>
      </c>
      <c r="K107" s="62" t="s">
        <v>389</v>
      </c>
      <c r="L107" s="62" t="s">
        <v>643</v>
      </c>
      <c r="M107" s="62" t="s">
        <v>644</v>
      </c>
      <c r="N107" s="62" t="s">
        <v>392</v>
      </c>
      <c r="O107" s="62" t="s">
        <v>435</v>
      </c>
      <c r="P107" s="62" t="s">
        <v>436</v>
      </c>
      <c r="Q107" s="62" t="s">
        <v>591</v>
      </c>
      <c r="R107" s="62" t="s">
        <v>592</v>
      </c>
      <c r="S107" s="62" t="s">
        <v>397</v>
      </c>
      <c r="T107" s="62" t="s">
        <v>398</v>
      </c>
      <c r="U107" s="61">
        <v>1</v>
      </c>
      <c r="V107" s="62" t="s">
        <v>777</v>
      </c>
      <c r="W107" s="62" t="s">
        <v>354</v>
      </c>
      <c r="X107" s="62" t="s">
        <v>355</v>
      </c>
      <c r="Y107" s="61"/>
    </row>
    <row r="108" spans="1:25">
      <c r="A108" s="61">
        <v>9235</v>
      </c>
      <c r="B108" s="62" t="s">
        <v>778</v>
      </c>
      <c r="C108" s="62" t="s">
        <v>770</v>
      </c>
      <c r="D108" s="63">
        <v>27696</v>
      </c>
      <c r="E108" s="56">
        <v>27696</v>
      </c>
      <c r="F108" s="64">
        <f t="shared" si="2"/>
        <v>14766</v>
      </c>
      <c r="G108" s="62" t="s">
        <v>779</v>
      </c>
      <c r="H108" s="65">
        <v>35521</v>
      </c>
      <c r="I108" s="66">
        <f t="shared" si="3"/>
        <v>6941</v>
      </c>
      <c r="J108" s="62" t="s">
        <v>388</v>
      </c>
      <c r="K108" s="62" t="s">
        <v>389</v>
      </c>
      <c r="L108" s="62" t="s">
        <v>390</v>
      </c>
      <c r="M108" s="62" t="s">
        <v>391</v>
      </c>
      <c r="N108" s="62" t="s">
        <v>392</v>
      </c>
      <c r="O108" s="62" t="s">
        <v>435</v>
      </c>
      <c r="P108" s="62" t="s">
        <v>436</v>
      </c>
      <c r="Q108" s="62" t="s">
        <v>364</v>
      </c>
      <c r="R108" s="62" t="s">
        <v>365</v>
      </c>
      <c r="S108" s="62" t="s">
        <v>351</v>
      </c>
      <c r="T108" s="62" t="s">
        <v>352</v>
      </c>
      <c r="U108" s="61">
        <v>1</v>
      </c>
      <c r="V108" s="62" t="s">
        <v>780</v>
      </c>
      <c r="W108" s="62" t="s">
        <v>367</v>
      </c>
      <c r="X108" s="62" t="s">
        <v>368</v>
      </c>
      <c r="Y108" s="62" t="s">
        <v>369</v>
      </c>
    </row>
    <row r="109" spans="1:25">
      <c r="A109" s="61">
        <v>9236</v>
      </c>
      <c r="B109" s="62" t="s">
        <v>781</v>
      </c>
      <c r="C109" s="62" t="s">
        <v>782</v>
      </c>
      <c r="D109" s="63">
        <v>28684</v>
      </c>
      <c r="E109" s="56">
        <v>28684</v>
      </c>
      <c r="F109" s="64">
        <f t="shared" si="2"/>
        <v>13778</v>
      </c>
      <c r="G109" s="62" t="s">
        <v>779</v>
      </c>
      <c r="H109" s="65">
        <v>35521</v>
      </c>
      <c r="I109" s="66">
        <f t="shared" si="3"/>
        <v>6941</v>
      </c>
      <c r="J109" s="62" t="s">
        <v>388</v>
      </c>
      <c r="K109" s="62" t="s">
        <v>389</v>
      </c>
      <c r="L109" s="62" t="s">
        <v>521</v>
      </c>
      <c r="M109" s="62" t="s">
        <v>522</v>
      </c>
      <c r="N109" s="62" t="s">
        <v>392</v>
      </c>
      <c r="O109" s="62" t="s">
        <v>393</v>
      </c>
      <c r="P109" s="62" t="s">
        <v>394</v>
      </c>
      <c r="Q109" s="62" t="s">
        <v>364</v>
      </c>
      <c r="R109" s="62" t="s">
        <v>365</v>
      </c>
      <c r="S109" s="62" t="s">
        <v>351</v>
      </c>
      <c r="T109" s="62" t="s">
        <v>352</v>
      </c>
      <c r="U109" s="61">
        <v>1</v>
      </c>
      <c r="V109" s="62" t="s">
        <v>783</v>
      </c>
      <c r="W109" s="62" t="s">
        <v>354</v>
      </c>
      <c r="X109" s="62" t="s">
        <v>355</v>
      </c>
      <c r="Y109" s="61"/>
    </row>
    <row r="110" spans="1:25">
      <c r="A110" s="61">
        <v>9238</v>
      </c>
      <c r="B110" s="62" t="s">
        <v>784</v>
      </c>
      <c r="C110" s="62" t="s">
        <v>785</v>
      </c>
      <c r="D110" s="63">
        <v>27277</v>
      </c>
      <c r="E110" s="56">
        <v>27277</v>
      </c>
      <c r="F110" s="64">
        <f t="shared" si="2"/>
        <v>15185</v>
      </c>
      <c r="G110" s="62" t="s">
        <v>786</v>
      </c>
      <c r="H110" s="65">
        <v>35886</v>
      </c>
      <c r="I110" s="66">
        <f t="shared" si="3"/>
        <v>6576</v>
      </c>
      <c r="J110" s="62" t="s">
        <v>388</v>
      </c>
      <c r="K110" s="62" t="s">
        <v>389</v>
      </c>
      <c r="L110" s="62" t="s">
        <v>521</v>
      </c>
      <c r="M110" s="62" t="s">
        <v>522</v>
      </c>
      <c r="N110" s="62" t="s">
        <v>392</v>
      </c>
      <c r="O110" s="62" t="s">
        <v>542</v>
      </c>
      <c r="P110" s="62" t="s">
        <v>543</v>
      </c>
      <c r="Q110" s="62" t="s">
        <v>364</v>
      </c>
      <c r="R110" s="62" t="s">
        <v>365</v>
      </c>
      <c r="S110" s="62" t="s">
        <v>351</v>
      </c>
      <c r="T110" s="62" t="s">
        <v>352</v>
      </c>
      <c r="U110" s="61">
        <v>1</v>
      </c>
      <c r="V110" s="62" t="s">
        <v>787</v>
      </c>
      <c r="W110" s="62" t="s">
        <v>367</v>
      </c>
      <c r="X110" s="62" t="s">
        <v>368</v>
      </c>
      <c r="Y110" s="62" t="s">
        <v>369</v>
      </c>
    </row>
    <row r="111" spans="1:25">
      <c r="A111" s="61">
        <v>9239</v>
      </c>
      <c r="B111" s="62" t="s">
        <v>788</v>
      </c>
      <c r="C111" s="62" t="s">
        <v>789</v>
      </c>
      <c r="D111" s="63">
        <v>27500</v>
      </c>
      <c r="E111" s="56">
        <v>27500</v>
      </c>
      <c r="F111" s="64">
        <f t="shared" si="2"/>
        <v>14962</v>
      </c>
      <c r="G111" s="62" t="s">
        <v>786</v>
      </c>
      <c r="H111" s="65">
        <v>35886</v>
      </c>
      <c r="I111" s="66">
        <f t="shared" si="3"/>
        <v>6576</v>
      </c>
      <c r="J111" s="62" t="s">
        <v>388</v>
      </c>
      <c r="K111" s="62" t="s">
        <v>389</v>
      </c>
      <c r="L111" s="62" t="s">
        <v>390</v>
      </c>
      <c r="M111" s="62" t="s">
        <v>391</v>
      </c>
      <c r="N111" s="62" t="s">
        <v>392</v>
      </c>
      <c r="O111" s="62" t="s">
        <v>542</v>
      </c>
      <c r="P111" s="62" t="s">
        <v>543</v>
      </c>
      <c r="Q111" s="62" t="s">
        <v>479</v>
      </c>
      <c r="R111" s="62" t="s">
        <v>480</v>
      </c>
      <c r="S111" s="62" t="s">
        <v>397</v>
      </c>
      <c r="T111" s="62" t="s">
        <v>398</v>
      </c>
      <c r="U111" s="61">
        <v>1</v>
      </c>
      <c r="V111" s="62" t="s">
        <v>790</v>
      </c>
      <c r="W111" s="62" t="s">
        <v>367</v>
      </c>
      <c r="X111" s="62" t="s">
        <v>368</v>
      </c>
      <c r="Y111" s="62" t="s">
        <v>369</v>
      </c>
    </row>
    <row r="112" spans="1:25">
      <c r="A112" s="61">
        <v>9240</v>
      </c>
      <c r="B112" s="62" t="s">
        <v>791</v>
      </c>
      <c r="C112" s="62" t="s">
        <v>792</v>
      </c>
      <c r="D112" s="63">
        <v>27531</v>
      </c>
      <c r="E112" s="56">
        <v>27531</v>
      </c>
      <c r="F112" s="64">
        <f t="shared" si="2"/>
        <v>14931</v>
      </c>
      <c r="G112" s="62" t="s">
        <v>786</v>
      </c>
      <c r="H112" s="65">
        <v>35886</v>
      </c>
      <c r="I112" s="66">
        <f t="shared" si="3"/>
        <v>6576</v>
      </c>
      <c r="J112" s="62" t="s">
        <v>388</v>
      </c>
      <c r="K112" s="62" t="s">
        <v>389</v>
      </c>
      <c r="L112" s="62" t="s">
        <v>390</v>
      </c>
      <c r="M112" s="62" t="s">
        <v>391</v>
      </c>
      <c r="N112" s="62" t="s">
        <v>392</v>
      </c>
      <c r="O112" s="62" t="s">
        <v>542</v>
      </c>
      <c r="P112" s="62" t="s">
        <v>543</v>
      </c>
      <c r="Q112" s="62" t="s">
        <v>479</v>
      </c>
      <c r="R112" s="62" t="s">
        <v>480</v>
      </c>
      <c r="S112" s="62" t="s">
        <v>397</v>
      </c>
      <c r="T112" s="62" t="s">
        <v>398</v>
      </c>
      <c r="U112" s="61">
        <v>1</v>
      </c>
      <c r="V112" s="62" t="s">
        <v>793</v>
      </c>
      <c r="W112" s="62" t="s">
        <v>367</v>
      </c>
      <c r="X112" s="62" t="s">
        <v>368</v>
      </c>
      <c r="Y112" s="62" t="s">
        <v>369</v>
      </c>
    </row>
    <row r="113" spans="1:25">
      <c r="A113" s="61">
        <v>9241</v>
      </c>
      <c r="B113" s="62" t="s">
        <v>794</v>
      </c>
      <c r="C113" s="62" t="s">
        <v>795</v>
      </c>
      <c r="D113" s="63">
        <v>27545</v>
      </c>
      <c r="E113" s="56">
        <v>27545</v>
      </c>
      <c r="F113" s="64">
        <f t="shared" si="2"/>
        <v>14917</v>
      </c>
      <c r="G113" s="62" t="s">
        <v>786</v>
      </c>
      <c r="H113" s="65">
        <v>35886</v>
      </c>
      <c r="I113" s="66">
        <f t="shared" si="3"/>
        <v>6576</v>
      </c>
      <c r="J113" s="62" t="s">
        <v>388</v>
      </c>
      <c r="K113" s="62" t="s">
        <v>389</v>
      </c>
      <c r="L113" s="62" t="s">
        <v>521</v>
      </c>
      <c r="M113" s="62" t="s">
        <v>522</v>
      </c>
      <c r="N113" s="62" t="s">
        <v>392</v>
      </c>
      <c r="O113" s="62" t="s">
        <v>435</v>
      </c>
      <c r="P113" s="62" t="s">
        <v>436</v>
      </c>
      <c r="Q113" s="62" t="s">
        <v>364</v>
      </c>
      <c r="R113" s="62" t="s">
        <v>365</v>
      </c>
      <c r="S113" s="62" t="s">
        <v>351</v>
      </c>
      <c r="T113" s="62" t="s">
        <v>352</v>
      </c>
      <c r="U113" s="61">
        <v>1</v>
      </c>
      <c r="V113" s="62" t="s">
        <v>796</v>
      </c>
      <c r="W113" s="62" t="s">
        <v>367</v>
      </c>
      <c r="X113" s="62" t="s">
        <v>368</v>
      </c>
      <c r="Y113" s="62" t="s">
        <v>369</v>
      </c>
    </row>
    <row r="114" spans="1:25">
      <c r="A114" s="61">
        <v>9242</v>
      </c>
      <c r="B114" s="62" t="s">
        <v>797</v>
      </c>
      <c r="C114" s="62" t="s">
        <v>798</v>
      </c>
      <c r="D114" s="63">
        <v>29630</v>
      </c>
      <c r="E114" s="56">
        <v>29630</v>
      </c>
      <c r="F114" s="64">
        <f t="shared" si="2"/>
        <v>12832</v>
      </c>
      <c r="G114" s="62" t="s">
        <v>799</v>
      </c>
      <c r="H114" s="65">
        <v>36251</v>
      </c>
      <c r="I114" s="66">
        <f t="shared" si="3"/>
        <v>6211</v>
      </c>
      <c r="J114" s="62" t="s">
        <v>388</v>
      </c>
      <c r="K114" s="62" t="s">
        <v>389</v>
      </c>
      <c r="L114" s="62" t="s">
        <v>411</v>
      </c>
      <c r="M114" s="62" t="s">
        <v>412</v>
      </c>
      <c r="N114" s="62" t="s">
        <v>392</v>
      </c>
      <c r="O114" s="62" t="s">
        <v>349</v>
      </c>
      <c r="P114" s="62" t="s">
        <v>350</v>
      </c>
      <c r="Q114" s="62" t="s">
        <v>364</v>
      </c>
      <c r="R114" s="62" t="s">
        <v>365</v>
      </c>
      <c r="S114" s="62" t="s">
        <v>351</v>
      </c>
      <c r="T114" s="62" t="s">
        <v>352</v>
      </c>
      <c r="U114" s="61">
        <v>1</v>
      </c>
      <c r="V114" s="62" t="s">
        <v>800</v>
      </c>
      <c r="W114" s="62" t="s">
        <v>367</v>
      </c>
      <c r="X114" s="62" t="s">
        <v>368</v>
      </c>
      <c r="Y114" s="62" t="s">
        <v>369</v>
      </c>
    </row>
    <row r="115" spans="1:25">
      <c r="A115" s="61">
        <v>9243</v>
      </c>
      <c r="B115" s="62" t="s">
        <v>801</v>
      </c>
      <c r="C115" s="62" t="s">
        <v>802</v>
      </c>
      <c r="D115" s="63">
        <v>28374</v>
      </c>
      <c r="E115" s="56">
        <v>28374</v>
      </c>
      <c r="F115" s="64">
        <f t="shared" si="2"/>
        <v>14088</v>
      </c>
      <c r="G115" s="62" t="s">
        <v>803</v>
      </c>
      <c r="H115" s="65">
        <v>36617</v>
      </c>
      <c r="I115" s="66">
        <f t="shared" si="3"/>
        <v>5845</v>
      </c>
      <c r="J115" s="62" t="s">
        <v>344</v>
      </c>
      <c r="K115" s="62" t="s">
        <v>345</v>
      </c>
      <c r="L115" s="62" t="s">
        <v>411</v>
      </c>
      <c r="M115" s="62" t="s">
        <v>412</v>
      </c>
      <c r="N115" s="62" t="s">
        <v>392</v>
      </c>
      <c r="O115" s="62" t="s">
        <v>349</v>
      </c>
      <c r="P115" s="62" t="s">
        <v>350</v>
      </c>
      <c r="Q115" s="62" t="s">
        <v>479</v>
      </c>
      <c r="R115" s="62" t="s">
        <v>480</v>
      </c>
      <c r="S115" s="62" t="s">
        <v>397</v>
      </c>
      <c r="T115" s="62" t="s">
        <v>398</v>
      </c>
      <c r="U115" s="61">
        <v>1</v>
      </c>
      <c r="V115" s="62" t="s">
        <v>804</v>
      </c>
      <c r="W115" s="62" t="s">
        <v>367</v>
      </c>
      <c r="X115" s="62" t="s">
        <v>368</v>
      </c>
      <c r="Y115" s="62" t="s">
        <v>369</v>
      </c>
    </row>
    <row r="116" spans="1:25">
      <c r="A116" s="61">
        <v>9244</v>
      </c>
      <c r="B116" s="62" t="s">
        <v>805</v>
      </c>
      <c r="C116" s="62" t="s">
        <v>806</v>
      </c>
      <c r="D116" s="63">
        <v>28403</v>
      </c>
      <c r="E116" s="56">
        <v>28403</v>
      </c>
      <c r="F116" s="64">
        <f t="shared" si="2"/>
        <v>14059</v>
      </c>
      <c r="G116" s="62" t="s">
        <v>807</v>
      </c>
      <c r="H116" s="65">
        <v>36982</v>
      </c>
      <c r="I116" s="66">
        <f t="shared" si="3"/>
        <v>5480</v>
      </c>
      <c r="J116" s="62" t="s">
        <v>344</v>
      </c>
      <c r="K116" s="62" t="s">
        <v>345</v>
      </c>
      <c r="L116" s="62" t="s">
        <v>411</v>
      </c>
      <c r="M116" s="62" t="s">
        <v>412</v>
      </c>
      <c r="N116" s="62" t="s">
        <v>392</v>
      </c>
      <c r="O116" s="62" t="s">
        <v>435</v>
      </c>
      <c r="P116" s="62" t="s">
        <v>436</v>
      </c>
      <c r="Q116" s="62" t="s">
        <v>479</v>
      </c>
      <c r="R116" s="62" t="s">
        <v>480</v>
      </c>
      <c r="S116" s="62" t="s">
        <v>397</v>
      </c>
      <c r="T116" s="62" t="s">
        <v>398</v>
      </c>
      <c r="U116" s="61">
        <v>1</v>
      </c>
      <c r="V116" s="62" t="s">
        <v>808</v>
      </c>
      <c r="W116" s="62" t="s">
        <v>367</v>
      </c>
      <c r="X116" s="62" t="s">
        <v>368</v>
      </c>
      <c r="Y116" s="62" t="s">
        <v>369</v>
      </c>
    </row>
    <row r="117" spans="1:25">
      <c r="A117" s="61">
        <v>9245</v>
      </c>
      <c r="B117" s="62" t="s">
        <v>809</v>
      </c>
      <c r="C117" s="62" t="s">
        <v>810</v>
      </c>
      <c r="D117" s="63">
        <v>28446</v>
      </c>
      <c r="E117" s="56">
        <v>28446</v>
      </c>
      <c r="F117" s="64">
        <f t="shared" si="2"/>
        <v>14016</v>
      </c>
      <c r="G117" s="62" t="s">
        <v>807</v>
      </c>
      <c r="H117" s="65">
        <v>36982</v>
      </c>
      <c r="I117" s="66">
        <f t="shared" si="3"/>
        <v>5480</v>
      </c>
      <c r="J117" s="62" t="s">
        <v>388</v>
      </c>
      <c r="K117" s="62" t="s">
        <v>389</v>
      </c>
      <c r="L117" s="62" t="s">
        <v>521</v>
      </c>
      <c r="M117" s="62" t="s">
        <v>522</v>
      </c>
      <c r="N117" s="62" t="s">
        <v>392</v>
      </c>
      <c r="O117" s="62" t="s">
        <v>393</v>
      </c>
      <c r="P117" s="62" t="s">
        <v>394</v>
      </c>
      <c r="Q117" s="62" t="s">
        <v>364</v>
      </c>
      <c r="R117" s="62" t="s">
        <v>365</v>
      </c>
      <c r="S117" s="62" t="s">
        <v>351</v>
      </c>
      <c r="T117" s="62" t="s">
        <v>352</v>
      </c>
      <c r="U117" s="61">
        <v>1</v>
      </c>
      <c r="V117" s="62" t="s">
        <v>811</v>
      </c>
      <c r="W117" s="62" t="s">
        <v>354</v>
      </c>
      <c r="X117" s="62" t="s">
        <v>355</v>
      </c>
      <c r="Y117" s="61"/>
    </row>
    <row r="118" spans="1:25">
      <c r="A118" s="61">
        <v>9246</v>
      </c>
      <c r="B118" s="62" t="s">
        <v>812</v>
      </c>
      <c r="C118" s="62" t="s">
        <v>813</v>
      </c>
      <c r="D118" s="63">
        <v>29304</v>
      </c>
      <c r="E118" s="56">
        <v>29304</v>
      </c>
      <c r="F118" s="64">
        <f t="shared" si="2"/>
        <v>13158</v>
      </c>
      <c r="G118" s="62" t="s">
        <v>807</v>
      </c>
      <c r="H118" s="65">
        <v>36982</v>
      </c>
      <c r="I118" s="66">
        <f t="shared" si="3"/>
        <v>5480</v>
      </c>
      <c r="J118" s="62" t="s">
        <v>388</v>
      </c>
      <c r="K118" s="62" t="s">
        <v>389</v>
      </c>
      <c r="L118" s="62" t="s">
        <v>521</v>
      </c>
      <c r="M118" s="62" t="s">
        <v>522</v>
      </c>
      <c r="N118" s="62" t="s">
        <v>392</v>
      </c>
      <c r="O118" s="62" t="s">
        <v>435</v>
      </c>
      <c r="P118" s="62" t="s">
        <v>436</v>
      </c>
      <c r="Q118" s="62" t="s">
        <v>364</v>
      </c>
      <c r="R118" s="62" t="s">
        <v>365</v>
      </c>
      <c r="S118" s="62" t="s">
        <v>351</v>
      </c>
      <c r="T118" s="62" t="s">
        <v>352</v>
      </c>
      <c r="U118" s="61">
        <v>1</v>
      </c>
      <c r="V118" s="62" t="s">
        <v>814</v>
      </c>
      <c r="W118" s="62" t="s">
        <v>367</v>
      </c>
      <c r="X118" s="62" t="s">
        <v>368</v>
      </c>
      <c r="Y118" s="62" t="s">
        <v>369</v>
      </c>
    </row>
    <row r="119" spans="1:25">
      <c r="A119" s="61">
        <v>9247</v>
      </c>
      <c r="B119" s="62" t="s">
        <v>815</v>
      </c>
      <c r="C119" s="62" t="s">
        <v>816</v>
      </c>
      <c r="D119" s="63">
        <v>30732</v>
      </c>
      <c r="E119" s="56">
        <v>30732</v>
      </c>
      <c r="F119" s="64">
        <f t="shared" si="2"/>
        <v>11730</v>
      </c>
      <c r="G119" s="62" t="s">
        <v>817</v>
      </c>
      <c r="H119" s="65">
        <v>37347</v>
      </c>
      <c r="I119" s="66">
        <f t="shared" si="3"/>
        <v>5115</v>
      </c>
      <c r="J119" s="62" t="s">
        <v>344</v>
      </c>
      <c r="K119" s="62" t="s">
        <v>345</v>
      </c>
      <c r="L119" s="62" t="s">
        <v>411</v>
      </c>
      <c r="M119" s="62" t="s">
        <v>412</v>
      </c>
      <c r="N119" s="62" t="s">
        <v>392</v>
      </c>
      <c r="O119" s="62" t="s">
        <v>349</v>
      </c>
      <c r="P119" s="62" t="s">
        <v>350</v>
      </c>
      <c r="Q119" s="62" t="s">
        <v>591</v>
      </c>
      <c r="R119" s="62" t="s">
        <v>592</v>
      </c>
      <c r="S119" s="62" t="s">
        <v>397</v>
      </c>
      <c r="T119" s="62" t="s">
        <v>398</v>
      </c>
      <c r="U119" s="61">
        <v>1</v>
      </c>
      <c r="V119" s="62" t="s">
        <v>818</v>
      </c>
      <c r="W119" s="62" t="s">
        <v>367</v>
      </c>
      <c r="X119" s="62" t="s">
        <v>368</v>
      </c>
      <c r="Y119" s="62" t="s">
        <v>369</v>
      </c>
    </row>
    <row r="120" spans="1:25">
      <c r="A120" s="61">
        <v>9248</v>
      </c>
      <c r="B120" s="62" t="s">
        <v>819</v>
      </c>
      <c r="C120" s="62" t="s">
        <v>820</v>
      </c>
      <c r="D120" s="63">
        <v>29021</v>
      </c>
      <c r="E120" s="56">
        <v>29021</v>
      </c>
      <c r="F120" s="64">
        <f t="shared" si="2"/>
        <v>13441</v>
      </c>
      <c r="G120" s="62" t="s">
        <v>821</v>
      </c>
      <c r="H120" s="65">
        <v>37712</v>
      </c>
      <c r="I120" s="66">
        <f t="shared" si="3"/>
        <v>4750</v>
      </c>
      <c r="J120" s="62" t="s">
        <v>388</v>
      </c>
      <c r="K120" s="62" t="s">
        <v>389</v>
      </c>
      <c r="L120" s="62" t="s">
        <v>521</v>
      </c>
      <c r="M120" s="62" t="s">
        <v>522</v>
      </c>
      <c r="N120" s="62" t="s">
        <v>392</v>
      </c>
      <c r="O120" s="62" t="s">
        <v>542</v>
      </c>
      <c r="P120" s="62" t="s">
        <v>543</v>
      </c>
      <c r="Q120" s="62" t="s">
        <v>364</v>
      </c>
      <c r="R120" s="62" t="s">
        <v>365</v>
      </c>
      <c r="S120" s="62" t="s">
        <v>351</v>
      </c>
      <c r="T120" s="62" t="s">
        <v>352</v>
      </c>
      <c r="U120" s="61">
        <v>1</v>
      </c>
      <c r="V120" s="62" t="s">
        <v>818</v>
      </c>
      <c r="W120" s="62" t="s">
        <v>367</v>
      </c>
      <c r="X120" s="62" t="s">
        <v>368</v>
      </c>
      <c r="Y120" s="62" t="s">
        <v>369</v>
      </c>
    </row>
    <row r="121" spans="1:25">
      <c r="A121" s="61">
        <v>9249</v>
      </c>
      <c r="B121" s="62" t="s">
        <v>822</v>
      </c>
      <c r="C121" s="62" t="s">
        <v>823</v>
      </c>
      <c r="D121" s="63">
        <v>31138</v>
      </c>
      <c r="E121" s="56">
        <v>31138</v>
      </c>
      <c r="F121" s="64">
        <f t="shared" si="2"/>
        <v>11324</v>
      </c>
      <c r="G121" s="62" t="s">
        <v>821</v>
      </c>
      <c r="H121" s="65">
        <v>37712</v>
      </c>
      <c r="I121" s="66">
        <f t="shared" si="3"/>
        <v>4750</v>
      </c>
      <c r="J121" s="62" t="s">
        <v>388</v>
      </c>
      <c r="K121" s="62" t="s">
        <v>389</v>
      </c>
      <c r="L121" s="62" t="s">
        <v>643</v>
      </c>
      <c r="M121" s="62" t="s">
        <v>644</v>
      </c>
      <c r="N121" s="62" t="s">
        <v>392</v>
      </c>
      <c r="O121" s="62" t="s">
        <v>435</v>
      </c>
      <c r="P121" s="62" t="s">
        <v>436</v>
      </c>
      <c r="Q121" s="62" t="s">
        <v>364</v>
      </c>
      <c r="R121" s="62" t="s">
        <v>365</v>
      </c>
      <c r="S121" s="62" t="s">
        <v>351</v>
      </c>
      <c r="T121" s="62" t="s">
        <v>352</v>
      </c>
      <c r="U121" s="61">
        <v>1</v>
      </c>
      <c r="V121" s="62" t="s">
        <v>824</v>
      </c>
      <c r="W121" s="62" t="s">
        <v>367</v>
      </c>
      <c r="X121" s="62" t="s">
        <v>368</v>
      </c>
      <c r="Y121" s="62" t="s">
        <v>369</v>
      </c>
    </row>
    <row r="122" spans="1:25">
      <c r="A122" s="61">
        <v>9250</v>
      </c>
      <c r="B122" s="62" t="s">
        <v>825</v>
      </c>
      <c r="C122" s="62" t="s">
        <v>826</v>
      </c>
      <c r="D122" s="63">
        <v>34164</v>
      </c>
      <c r="E122" s="56">
        <v>34164</v>
      </c>
      <c r="F122" s="64">
        <f t="shared" si="2"/>
        <v>8298</v>
      </c>
      <c r="G122" s="62" t="s">
        <v>827</v>
      </c>
      <c r="H122" s="65">
        <v>38078</v>
      </c>
      <c r="I122" s="66">
        <f t="shared" si="3"/>
        <v>4384</v>
      </c>
      <c r="J122" s="62" t="s">
        <v>388</v>
      </c>
      <c r="K122" s="62" t="s">
        <v>389</v>
      </c>
      <c r="L122" s="62" t="s">
        <v>521</v>
      </c>
      <c r="M122" s="62" t="s">
        <v>522</v>
      </c>
      <c r="N122" s="62" t="s">
        <v>392</v>
      </c>
      <c r="O122" s="62" t="s">
        <v>393</v>
      </c>
      <c r="P122" s="62" t="s">
        <v>394</v>
      </c>
      <c r="Q122" s="62" t="s">
        <v>364</v>
      </c>
      <c r="R122" s="62" t="s">
        <v>365</v>
      </c>
      <c r="S122" s="62" t="s">
        <v>351</v>
      </c>
      <c r="T122" s="62" t="s">
        <v>352</v>
      </c>
      <c r="U122" s="61">
        <v>1</v>
      </c>
      <c r="V122" s="62" t="s">
        <v>828</v>
      </c>
      <c r="W122" s="62" t="s">
        <v>367</v>
      </c>
      <c r="X122" s="62" t="s">
        <v>368</v>
      </c>
      <c r="Y122" s="62" t="s">
        <v>369</v>
      </c>
    </row>
    <row r="123" spans="1:25">
      <c r="A123" s="61">
        <v>9251</v>
      </c>
      <c r="B123" s="62" t="s">
        <v>829</v>
      </c>
      <c r="C123" s="62" t="s">
        <v>830</v>
      </c>
      <c r="D123" s="63">
        <v>29623</v>
      </c>
      <c r="E123" s="56">
        <v>29623</v>
      </c>
      <c r="F123" s="64">
        <f t="shared" si="2"/>
        <v>12839</v>
      </c>
      <c r="G123" s="62" t="s">
        <v>827</v>
      </c>
      <c r="H123" s="65">
        <v>38078</v>
      </c>
      <c r="I123" s="66">
        <f t="shared" si="3"/>
        <v>4384</v>
      </c>
      <c r="J123" s="62" t="s">
        <v>388</v>
      </c>
      <c r="K123" s="62" t="s">
        <v>389</v>
      </c>
      <c r="L123" s="62" t="s">
        <v>521</v>
      </c>
      <c r="M123" s="62" t="s">
        <v>522</v>
      </c>
      <c r="N123" s="62" t="s">
        <v>392</v>
      </c>
      <c r="O123" s="62" t="s">
        <v>435</v>
      </c>
      <c r="P123" s="62" t="s">
        <v>436</v>
      </c>
      <c r="Q123" s="62" t="s">
        <v>364</v>
      </c>
      <c r="R123" s="62" t="s">
        <v>365</v>
      </c>
      <c r="S123" s="62" t="s">
        <v>351</v>
      </c>
      <c r="T123" s="62" t="s">
        <v>352</v>
      </c>
      <c r="U123" s="61">
        <v>1</v>
      </c>
      <c r="V123" s="62" t="s">
        <v>799</v>
      </c>
      <c r="W123" s="62" t="s">
        <v>367</v>
      </c>
      <c r="X123" s="62" t="s">
        <v>368</v>
      </c>
      <c r="Y123" s="62" t="s">
        <v>369</v>
      </c>
    </row>
    <row r="124" spans="1:25">
      <c r="A124" s="61">
        <v>9252</v>
      </c>
      <c r="B124" s="62" t="s">
        <v>831</v>
      </c>
      <c r="C124" s="62" t="s">
        <v>832</v>
      </c>
      <c r="D124" s="63">
        <v>29925</v>
      </c>
      <c r="E124" s="56">
        <v>29925</v>
      </c>
      <c r="F124" s="64">
        <f t="shared" si="2"/>
        <v>12537</v>
      </c>
      <c r="G124" s="62" t="s">
        <v>827</v>
      </c>
      <c r="H124" s="65">
        <v>38078</v>
      </c>
      <c r="I124" s="66">
        <f t="shared" si="3"/>
        <v>4384</v>
      </c>
      <c r="J124" s="62" t="s">
        <v>344</v>
      </c>
      <c r="K124" s="62" t="s">
        <v>345</v>
      </c>
      <c r="L124" s="62" t="s">
        <v>346</v>
      </c>
      <c r="M124" s="62" t="s">
        <v>347</v>
      </c>
      <c r="N124" s="62" t="s">
        <v>392</v>
      </c>
      <c r="O124" s="62" t="s">
        <v>349</v>
      </c>
      <c r="P124" s="62" t="s">
        <v>350</v>
      </c>
      <c r="Q124" s="62" t="s">
        <v>364</v>
      </c>
      <c r="R124" s="62" t="s">
        <v>365</v>
      </c>
      <c r="S124" s="62" t="s">
        <v>351</v>
      </c>
      <c r="T124" s="62" t="s">
        <v>352</v>
      </c>
      <c r="U124" s="61">
        <v>1</v>
      </c>
      <c r="V124" s="62" t="s">
        <v>833</v>
      </c>
      <c r="W124" s="62" t="s">
        <v>367</v>
      </c>
      <c r="X124" s="62" t="s">
        <v>368</v>
      </c>
      <c r="Y124" s="62" t="s">
        <v>369</v>
      </c>
    </row>
    <row r="125" spans="1:25">
      <c r="A125" s="61">
        <v>9253</v>
      </c>
      <c r="B125" s="62" t="s">
        <v>834</v>
      </c>
      <c r="C125" s="62" t="s">
        <v>835</v>
      </c>
      <c r="D125" s="63">
        <v>31330</v>
      </c>
      <c r="E125" s="56">
        <v>31330</v>
      </c>
      <c r="F125" s="64">
        <f t="shared" si="2"/>
        <v>11132</v>
      </c>
      <c r="G125" s="62" t="s">
        <v>827</v>
      </c>
      <c r="H125" s="65">
        <v>38078</v>
      </c>
      <c r="I125" s="66">
        <f t="shared" si="3"/>
        <v>4384</v>
      </c>
      <c r="J125" s="62" t="s">
        <v>388</v>
      </c>
      <c r="K125" s="62" t="s">
        <v>389</v>
      </c>
      <c r="L125" s="62" t="s">
        <v>643</v>
      </c>
      <c r="M125" s="62" t="s">
        <v>644</v>
      </c>
      <c r="N125" s="62" t="s">
        <v>392</v>
      </c>
      <c r="O125" s="62" t="s">
        <v>435</v>
      </c>
      <c r="P125" s="62" t="s">
        <v>436</v>
      </c>
      <c r="Q125" s="62" t="s">
        <v>364</v>
      </c>
      <c r="R125" s="62" t="s">
        <v>365</v>
      </c>
      <c r="S125" s="62" t="s">
        <v>351</v>
      </c>
      <c r="T125" s="62" t="s">
        <v>352</v>
      </c>
      <c r="U125" s="61">
        <v>1</v>
      </c>
      <c r="V125" s="62" t="s">
        <v>836</v>
      </c>
      <c r="W125" s="62" t="s">
        <v>367</v>
      </c>
      <c r="X125" s="62" t="s">
        <v>368</v>
      </c>
      <c r="Y125" s="62" t="s">
        <v>369</v>
      </c>
    </row>
    <row r="126" spans="1:25">
      <c r="A126" s="61">
        <v>9254</v>
      </c>
      <c r="B126" s="62" t="s">
        <v>837</v>
      </c>
      <c r="C126" s="62" t="s">
        <v>838</v>
      </c>
      <c r="D126" s="63">
        <v>29770</v>
      </c>
      <c r="E126" s="56">
        <v>29770</v>
      </c>
      <c r="F126" s="64">
        <f t="shared" si="2"/>
        <v>12692</v>
      </c>
      <c r="G126" s="62" t="s">
        <v>839</v>
      </c>
      <c r="H126" s="65">
        <v>38443</v>
      </c>
      <c r="I126" s="66">
        <f t="shared" si="3"/>
        <v>4019</v>
      </c>
      <c r="J126" s="62" t="s">
        <v>388</v>
      </c>
      <c r="K126" s="62" t="s">
        <v>389</v>
      </c>
      <c r="L126" s="62" t="s">
        <v>521</v>
      </c>
      <c r="M126" s="62" t="s">
        <v>522</v>
      </c>
      <c r="N126" s="62" t="s">
        <v>392</v>
      </c>
      <c r="O126" s="62" t="s">
        <v>542</v>
      </c>
      <c r="P126" s="62" t="s">
        <v>543</v>
      </c>
      <c r="Q126" s="62" t="s">
        <v>364</v>
      </c>
      <c r="R126" s="62" t="s">
        <v>365</v>
      </c>
      <c r="S126" s="62" t="s">
        <v>351</v>
      </c>
      <c r="T126" s="62" t="s">
        <v>352</v>
      </c>
      <c r="U126" s="61">
        <v>1</v>
      </c>
      <c r="V126" s="62" t="s">
        <v>840</v>
      </c>
      <c r="W126" s="62" t="s">
        <v>367</v>
      </c>
      <c r="X126" s="62" t="s">
        <v>368</v>
      </c>
      <c r="Y126" s="62" t="s">
        <v>369</v>
      </c>
    </row>
    <row r="127" spans="1:25">
      <c r="A127" s="61">
        <v>9256</v>
      </c>
      <c r="B127" s="62" t="s">
        <v>841</v>
      </c>
      <c r="C127" s="62" t="s">
        <v>842</v>
      </c>
      <c r="D127" s="63">
        <v>30373</v>
      </c>
      <c r="E127" s="56">
        <v>30373</v>
      </c>
      <c r="F127" s="64">
        <f t="shared" si="2"/>
        <v>12089</v>
      </c>
      <c r="G127" s="62" t="s">
        <v>843</v>
      </c>
      <c r="H127" s="65">
        <v>38808</v>
      </c>
      <c r="I127" s="66">
        <f t="shared" si="3"/>
        <v>3654</v>
      </c>
      <c r="J127" s="62" t="s">
        <v>388</v>
      </c>
      <c r="K127" s="62" t="s">
        <v>389</v>
      </c>
      <c r="L127" s="62" t="s">
        <v>390</v>
      </c>
      <c r="M127" s="62" t="s">
        <v>391</v>
      </c>
      <c r="N127" s="62" t="s">
        <v>392</v>
      </c>
      <c r="O127" s="62" t="s">
        <v>393</v>
      </c>
      <c r="P127" s="62" t="s">
        <v>394</v>
      </c>
      <c r="Q127" s="62" t="s">
        <v>364</v>
      </c>
      <c r="R127" s="62" t="s">
        <v>365</v>
      </c>
      <c r="S127" s="62" t="s">
        <v>351</v>
      </c>
      <c r="T127" s="62" t="s">
        <v>352</v>
      </c>
      <c r="U127" s="61">
        <v>1</v>
      </c>
      <c r="V127" s="62" t="s">
        <v>807</v>
      </c>
      <c r="W127" s="62" t="s">
        <v>367</v>
      </c>
      <c r="X127" s="62" t="s">
        <v>368</v>
      </c>
      <c r="Y127" s="62" t="s">
        <v>369</v>
      </c>
    </row>
    <row r="128" spans="1:25">
      <c r="A128" s="61">
        <v>9257</v>
      </c>
      <c r="B128" s="62" t="s">
        <v>844</v>
      </c>
      <c r="C128" s="62" t="s">
        <v>845</v>
      </c>
      <c r="D128" s="63">
        <v>30728</v>
      </c>
      <c r="E128" s="56">
        <v>30728</v>
      </c>
      <c r="F128" s="64">
        <f t="shared" si="2"/>
        <v>11734</v>
      </c>
      <c r="G128" s="62" t="s">
        <v>843</v>
      </c>
      <c r="H128" s="65">
        <v>38808</v>
      </c>
      <c r="I128" s="66">
        <f t="shared" si="3"/>
        <v>3654</v>
      </c>
      <c r="J128" s="62" t="s">
        <v>388</v>
      </c>
      <c r="K128" s="62" t="s">
        <v>389</v>
      </c>
      <c r="L128" s="62" t="s">
        <v>521</v>
      </c>
      <c r="M128" s="62" t="s">
        <v>522</v>
      </c>
      <c r="N128" s="62" t="s">
        <v>392</v>
      </c>
      <c r="O128" s="62" t="s">
        <v>443</v>
      </c>
      <c r="P128" s="62" t="s">
        <v>444</v>
      </c>
      <c r="Q128" s="62" t="s">
        <v>364</v>
      </c>
      <c r="R128" s="62" t="s">
        <v>365</v>
      </c>
      <c r="S128" s="62" t="s">
        <v>351</v>
      </c>
      <c r="T128" s="62" t="s">
        <v>352</v>
      </c>
      <c r="U128" s="61">
        <v>1</v>
      </c>
      <c r="V128" s="62" t="s">
        <v>846</v>
      </c>
      <c r="W128" s="62" t="s">
        <v>367</v>
      </c>
      <c r="X128" s="62" t="s">
        <v>368</v>
      </c>
      <c r="Y128" s="62" t="s">
        <v>369</v>
      </c>
    </row>
    <row r="129" spans="1:25">
      <c r="A129" s="61">
        <v>9258</v>
      </c>
      <c r="B129" s="62" t="s">
        <v>847</v>
      </c>
      <c r="C129" s="62" t="s">
        <v>848</v>
      </c>
      <c r="D129" s="63">
        <v>31782</v>
      </c>
      <c r="E129" s="56">
        <v>31782</v>
      </c>
      <c r="F129" s="64">
        <f t="shared" si="2"/>
        <v>10680</v>
      </c>
      <c r="G129" s="62" t="s">
        <v>843</v>
      </c>
      <c r="H129" s="65">
        <v>38808</v>
      </c>
      <c r="I129" s="66">
        <f t="shared" si="3"/>
        <v>3654</v>
      </c>
      <c r="J129" s="62" t="s">
        <v>388</v>
      </c>
      <c r="K129" s="62" t="s">
        <v>389</v>
      </c>
      <c r="L129" s="62" t="s">
        <v>521</v>
      </c>
      <c r="M129" s="62" t="s">
        <v>522</v>
      </c>
      <c r="N129" s="62" t="s">
        <v>392</v>
      </c>
      <c r="O129" s="62" t="s">
        <v>443</v>
      </c>
      <c r="P129" s="62" t="s">
        <v>444</v>
      </c>
      <c r="Q129" s="61"/>
      <c r="R129" s="61"/>
      <c r="S129" s="62" t="s">
        <v>364</v>
      </c>
      <c r="T129" s="62" t="s">
        <v>849</v>
      </c>
      <c r="U129" s="61">
        <v>1</v>
      </c>
      <c r="V129" s="62" t="s">
        <v>850</v>
      </c>
      <c r="W129" s="62" t="s">
        <v>367</v>
      </c>
      <c r="X129" s="62" t="s">
        <v>368</v>
      </c>
      <c r="Y129" s="62" t="s">
        <v>369</v>
      </c>
    </row>
    <row r="130" spans="1:25">
      <c r="A130" s="61">
        <v>9261</v>
      </c>
      <c r="B130" s="62" t="s">
        <v>851</v>
      </c>
      <c r="C130" s="62" t="s">
        <v>852</v>
      </c>
      <c r="D130" s="63">
        <v>32197</v>
      </c>
      <c r="E130" s="56">
        <v>32197</v>
      </c>
      <c r="F130" s="64">
        <f t="shared" si="2"/>
        <v>10265</v>
      </c>
      <c r="G130" s="62" t="s">
        <v>853</v>
      </c>
      <c r="H130" s="65">
        <v>39539</v>
      </c>
      <c r="I130" s="66">
        <f t="shared" si="3"/>
        <v>2923</v>
      </c>
      <c r="J130" s="62" t="s">
        <v>388</v>
      </c>
      <c r="K130" s="62" t="s">
        <v>389</v>
      </c>
      <c r="L130" s="62" t="s">
        <v>643</v>
      </c>
      <c r="M130" s="62" t="s">
        <v>644</v>
      </c>
      <c r="N130" s="62" t="s">
        <v>392</v>
      </c>
      <c r="O130" s="62" t="s">
        <v>435</v>
      </c>
      <c r="P130" s="62" t="s">
        <v>436</v>
      </c>
      <c r="Q130" s="61"/>
      <c r="R130" s="61"/>
      <c r="S130" s="62" t="s">
        <v>364</v>
      </c>
      <c r="T130" s="62" t="s">
        <v>849</v>
      </c>
      <c r="U130" s="61">
        <v>1</v>
      </c>
      <c r="V130" s="62" t="s">
        <v>854</v>
      </c>
      <c r="W130" s="62" t="s">
        <v>367</v>
      </c>
      <c r="X130" s="62" t="s">
        <v>368</v>
      </c>
      <c r="Y130" s="62" t="s">
        <v>369</v>
      </c>
    </row>
    <row r="131" spans="1:25">
      <c r="A131" s="61">
        <v>9262</v>
      </c>
      <c r="B131" s="62" t="s">
        <v>855</v>
      </c>
      <c r="C131" s="62" t="s">
        <v>856</v>
      </c>
      <c r="D131" s="63">
        <v>32652</v>
      </c>
      <c r="E131" s="56">
        <v>32652</v>
      </c>
      <c r="F131" s="64">
        <f t="shared" si="2"/>
        <v>9810</v>
      </c>
      <c r="G131" s="62" t="s">
        <v>853</v>
      </c>
      <c r="H131" s="65">
        <v>39539</v>
      </c>
      <c r="I131" s="66">
        <f t="shared" si="3"/>
        <v>2923</v>
      </c>
      <c r="J131" s="62" t="s">
        <v>344</v>
      </c>
      <c r="K131" s="62" t="s">
        <v>345</v>
      </c>
      <c r="L131" s="62" t="s">
        <v>411</v>
      </c>
      <c r="M131" s="62" t="s">
        <v>412</v>
      </c>
      <c r="N131" s="62" t="s">
        <v>392</v>
      </c>
      <c r="O131" s="62" t="s">
        <v>349</v>
      </c>
      <c r="P131" s="62" t="s">
        <v>350</v>
      </c>
      <c r="Q131" s="62" t="s">
        <v>364</v>
      </c>
      <c r="R131" s="62" t="s">
        <v>365</v>
      </c>
      <c r="S131" s="62" t="s">
        <v>351</v>
      </c>
      <c r="T131" s="62" t="s">
        <v>352</v>
      </c>
      <c r="U131" s="61">
        <v>1</v>
      </c>
      <c r="V131" s="62" t="s">
        <v>857</v>
      </c>
      <c r="W131" s="62" t="s">
        <v>858</v>
      </c>
      <c r="X131" s="62" t="s">
        <v>859</v>
      </c>
      <c r="Y131" s="61"/>
    </row>
    <row r="132" spans="1:25">
      <c r="A132" s="61">
        <v>9265</v>
      </c>
      <c r="B132" s="62" t="s">
        <v>860</v>
      </c>
      <c r="C132" s="62" t="s">
        <v>861</v>
      </c>
      <c r="D132" s="63">
        <v>30468</v>
      </c>
      <c r="E132" s="56">
        <v>30468</v>
      </c>
      <c r="F132" s="64">
        <f t="shared" si="2"/>
        <v>11994</v>
      </c>
      <c r="G132" s="62" t="s">
        <v>862</v>
      </c>
      <c r="H132" s="65">
        <v>39904</v>
      </c>
      <c r="I132" s="66">
        <f t="shared" si="3"/>
        <v>2558</v>
      </c>
      <c r="J132" s="62" t="s">
        <v>388</v>
      </c>
      <c r="K132" s="62" t="s">
        <v>389</v>
      </c>
      <c r="L132" s="62" t="s">
        <v>521</v>
      </c>
      <c r="M132" s="62" t="s">
        <v>522</v>
      </c>
      <c r="N132" s="62" t="s">
        <v>392</v>
      </c>
      <c r="O132" s="62" t="s">
        <v>393</v>
      </c>
      <c r="P132" s="62" t="s">
        <v>394</v>
      </c>
      <c r="Q132" s="62" t="s">
        <v>364</v>
      </c>
      <c r="R132" s="62" t="s">
        <v>365</v>
      </c>
      <c r="S132" s="62" t="s">
        <v>351</v>
      </c>
      <c r="T132" s="62" t="s">
        <v>352</v>
      </c>
      <c r="U132" s="61">
        <v>1</v>
      </c>
      <c r="V132" s="62" t="s">
        <v>863</v>
      </c>
      <c r="W132" s="62" t="s">
        <v>367</v>
      </c>
      <c r="X132" s="62" t="s">
        <v>368</v>
      </c>
      <c r="Y132" s="62" t="s">
        <v>369</v>
      </c>
    </row>
    <row r="133" spans="1:25">
      <c r="A133" s="61">
        <v>9266</v>
      </c>
      <c r="B133" s="62" t="s">
        <v>864</v>
      </c>
      <c r="C133" s="62" t="s">
        <v>865</v>
      </c>
      <c r="D133" s="63">
        <v>30868</v>
      </c>
      <c r="E133" s="56">
        <v>30868</v>
      </c>
      <c r="F133" s="64">
        <f t="shared" si="2"/>
        <v>11594</v>
      </c>
      <c r="G133" s="62" t="s">
        <v>862</v>
      </c>
      <c r="H133" s="65">
        <v>39904</v>
      </c>
      <c r="I133" s="66">
        <f t="shared" si="3"/>
        <v>2558</v>
      </c>
      <c r="J133" s="62" t="s">
        <v>388</v>
      </c>
      <c r="K133" s="62" t="s">
        <v>389</v>
      </c>
      <c r="L133" s="62" t="s">
        <v>390</v>
      </c>
      <c r="M133" s="62" t="s">
        <v>391</v>
      </c>
      <c r="N133" s="62" t="s">
        <v>392</v>
      </c>
      <c r="O133" s="62" t="s">
        <v>542</v>
      </c>
      <c r="P133" s="62" t="s">
        <v>543</v>
      </c>
      <c r="Q133" s="62" t="s">
        <v>364</v>
      </c>
      <c r="R133" s="62" t="s">
        <v>365</v>
      </c>
      <c r="S133" s="62" t="s">
        <v>351</v>
      </c>
      <c r="T133" s="62" t="s">
        <v>352</v>
      </c>
      <c r="U133" s="61">
        <v>1</v>
      </c>
      <c r="V133" s="62" t="s">
        <v>866</v>
      </c>
      <c r="W133" s="62" t="s">
        <v>367</v>
      </c>
      <c r="X133" s="62" t="s">
        <v>368</v>
      </c>
      <c r="Y133" s="62" t="s">
        <v>369</v>
      </c>
    </row>
    <row r="134" spans="1:25">
      <c r="A134" s="61">
        <v>9267</v>
      </c>
      <c r="B134" s="62" t="s">
        <v>867</v>
      </c>
      <c r="C134" s="62" t="s">
        <v>868</v>
      </c>
      <c r="D134" s="63">
        <v>31853</v>
      </c>
      <c r="E134" s="56">
        <v>31853</v>
      </c>
      <c r="F134" s="64">
        <f t="shared" ref="F134:F186" si="4">$E$2-E134</f>
        <v>10609</v>
      </c>
      <c r="G134" s="62" t="s">
        <v>862</v>
      </c>
      <c r="H134" s="65">
        <v>39904</v>
      </c>
      <c r="I134" s="66">
        <f t="shared" ref="I134:I186" si="5">$E$2-H134</f>
        <v>2558</v>
      </c>
      <c r="J134" s="62" t="s">
        <v>388</v>
      </c>
      <c r="K134" s="62" t="s">
        <v>389</v>
      </c>
      <c r="L134" s="62" t="s">
        <v>521</v>
      </c>
      <c r="M134" s="62" t="s">
        <v>522</v>
      </c>
      <c r="N134" s="62" t="s">
        <v>392</v>
      </c>
      <c r="O134" s="62" t="s">
        <v>393</v>
      </c>
      <c r="P134" s="62" t="s">
        <v>394</v>
      </c>
      <c r="Q134" s="61"/>
      <c r="R134" s="61"/>
      <c r="S134" s="62" t="s">
        <v>364</v>
      </c>
      <c r="T134" s="62" t="s">
        <v>849</v>
      </c>
      <c r="U134" s="61">
        <v>1</v>
      </c>
      <c r="V134" s="62" t="s">
        <v>869</v>
      </c>
      <c r="W134" s="62" t="s">
        <v>367</v>
      </c>
      <c r="X134" s="62" t="s">
        <v>368</v>
      </c>
      <c r="Y134" s="62" t="s">
        <v>369</v>
      </c>
    </row>
    <row r="135" spans="1:25">
      <c r="A135" s="61">
        <v>9268</v>
      </c>
      <c r="B135" s="62" t="s">
        <v>870</v>
      </c>
      <c r="C135" s="62" t="s">
        <v>871</v>
      </c>
      <c r="D135" s="63">
        <v>32035</v>
      </c>
      <c r="E135" s="56">
        <v>32035</v>
      </c>
      <c r="F135" s="64">
        <f t="shared" si="4"/>
        <v>10427</v>
      </c>
      <c r="G135" s="62" t="s">
        <v>862</v>
      </c>
      <c r="H135" s="65">
        <v>39904</v>
      </c>
      <c r="I135" s="66">
        <f t="shared" si="5"/>
        <v>2558</v>
      </c>
      <c r="J135" s="62" t="s">
        <v>388</v>
      </c>
      <c r="K135" s="62" t="s">
        <v>389</v>
      </c>
      <c r="L135" s="62" t="s">
        <v>390</v>
      </c>
      <c r="M135" s="62" t="s">
        <v>391</v>
      </c>
      <c r="N135" s="62" t="s">
        <v>392</v>
      </c>
      <c r="O135" s="62" t="s">
        <v>542</v>
      </c>
      <c r="P135" s="62" t="s">
        <v>543</v>
      </c>
      <c r="Q135" s="61"/>
      <c r="R135" s="61"/>
      <c r="S135" s="62" t="s">
        <v>364</v>
      </c>
      <c r="T135" s="62" t="s">
        <v>849</v>
      </c>
      <c r="U135" s="61">
        <v>1</v>
      </c>
      <c r="V135" s="62" t="s">
        <v>872</v>
      </c>
      <c r="W135" s="62" t="s">
        <v>367</v>
      </c>
      <c r="X135" s="62" t="s">
        <v>368</v>
      </c>
      <c r="Y135" s="62" t="s">
        <v>369</v>
      </c>
    </row>
    <row r="136" spans="1:25">
      <c r="A136" s="61">
        <v>9269</v>
      </c>
      <c r="B136" s="62" t="s">
        <v>873</v>
      </c>
      <c r="C136" s="62" t="s">
        <v>874</v>
      </c>
      <c r="D136" s="63">
        <v>32916</v>
      </c>
      <c r="E136" s="56">
        <v>32916</v>
      </c>
      <c r="F136" s="64">
        <f t="shared" si="4"/>
        <v>9546</v>
      </c>
      <c r="G136" s="62" t="s">
        <v>862</v>
      </c>
      <c r="H136" s="65">
        <v>39904</v>
      </c>
      <c r="I136" s="66">
        <f t="shared" si="5"/>
        <v>2558</v>
      </c>
      <c r="J136" s="62" t="s">
        <v>388</v>
      </c>
      <c r="K136" s="62" t="s">
        <v>389</v>
      </c>
      <c r="L136" s="62" t="s">
        <v>643</v>
      </c>
      <c r="M136" s="62" t="s">
        <v>644</v>
      </c>
      <c r="N136" s="62" t="s">
        <v>392</v>
      </c>
      <c r="O136" s="62" t="s">
        <v>435</v>
      </c>
      <c r="P136" s="62" t="s">
        <v>436</v>
      </c>
      <c r="Q136" s="61"/>
      <c r="R136" s="61"/>
      <c r="S136" s="62" t="s">
        <v>364</v>
      </c>
      <c r="T136" s="62" t="s">
        <v>849</v>
      </c>
      <c r="U136" s="61">
        <v>1</v>
      </c>
      <c r="V136" s="62" t="s">
        <v>875</v>
      </c>
      <c r="W136" s="62" t="s">
        <v>858</v>
      </c>
      <c r="X136" s="62" t="s">
        <v>859</v>
      </c>
      <c r="Y136" s="61"/>
    </row>
    <row r="137" spans="1:25">
      <c r="A137" s="61">
        <v>9270</v>
      </c>
      <c r="B137" s="62" t="s">
        <v>876</v>
      </c>
      <c r="C137" s="62" t="s">
        <v>877</v>
      </c>
      <c r="D137" s="63">
        <v>33062</v>
      </c>
      <c r="E137" s="56">
        <v>33062</v>
      </c>
      <c r="F137" s="64">
        <f t="shared" si="4"/>
        <v>9400</v>
      </c>
      <c r="G137" s="62" t="s">
        <v>862</v>
      </c>
      <c r="H137" s="65">
        <v>39904</v>
      </c>
      <c r="I137" s="66">
        <f t="shared" si="5"/>
        <v>2558</v>
      </c>
      <c r="J137" s="62" t="s">
        <v>388</v>
      </c>
      <c r="K137" s="62" t="s">
        <v>389</v>
      </c>
      <c r="L137" s="62" t="s">
        <v>521</v>
      </c>
      <c r="M137" s="62" t="s">
        <v>522</v>
      </c>
      <c r="N137" s="62" t="s">
        <v>392</v>
      </c>
      <c r="O137" s="62" t="s">
        <v>443</v>
      </c>
      <c r="P137" s="62" t="s">
        <v>444</v>
      </c>
      <c r="Q137" s="61"/>
      <c r="R137" s="61"/>
      <c r="S137" s="62" t="s">
        <v>364</v>
      </c>
      <c r="T137" s="62" t="s">
        <v>849</v>
      </c>
      <c r="U137" s="61">
        <v>1</v>
      </c>
      <c r="V137" s="62" t="s">
        <v>878</v>
      </c>
      <c r="W137" s="62" t="s">
        <v>858</v>
      </c>
      <c r="X137" s="62" t="s">
        <v>859</v>
      </c>
      <c r="Y137" s="61"/>
    </row>
    <row r="138" spans="1:25">
      <c r="A138" s="61">
        <v>9271</v>
      </c>
      <c r="B138" s="62" t="s">
        <v>879</v>
      </c>
      <c r="C138" s="62" t="s">
        <v>880</v>
      </c>
      <c r="D138" s="63">
        <v>31744</v>
      </c>
      <c r="E138" s="56">
        <v>31744</v>
      </c>
      <c r="F138" s="64">
        <f t="shared" si="4"/>
        <v>10718</v>
      </c>
      <c r="G138" s="62" t="s">
        <v>881</v>
      </c>
      <c r="H138" s="65">
        <v>40269</v>
      </c>
      <c r="I138" s="66">
        <f t="shared" si="5"/>
        <v>2193</v>
      </c>
      <c r="J138" s="62" t="s">
        <v>388</v>
      </c>
      <c r="K138" s="62" t="s">
        <v>389</v>
      </c>
      <c r="L138" s="62" t="s">
        <v>521</v>
      </c>
      <c r="M138" s="62" t="s">
        <v>522</v>
      </c>
      <c r="N138" s="62" t="s">
        <v>392</v>
      </c>
      <c r="O138" s="62" t="s">
        <v>542</v>
      </c>
      <c r="P138" s="62" t="s">
        <v>543</v>
      </c>
      <c r="Q138" s="61"/>
      <c r="R138" s="61"/>
      <c r="S138" s="62" t="s">
        <v>364</v>
      </c>
      <c r="T138" s="62" t="s">
        <v>849</v>
      </c>
      <c r="U138" s="61">
        <v>1</v>
      </c>
      <c r="V138" s="62" t="s">
        <v>882</v>
      </c>
      <c r="W138" s="62" t="s">
        <v>858</v>
      </c>
      <c r="X138" s="62" t="s">
        <v>859</v>
      </c>
      <c r="Y138" s="61"/>
    </row>
    <row r="139" spans="1:25">
      <c r="A139" s="61">
        <v>9272</v>
      </c>
      <c r="B139" s="62" t="s">
        <v>883</v>
      </c>
      <c r="C139" s="62" t="s">
        <v>884</v>
      </c>
      <c r="D139" s="63">
        <v>31918</v>
      </c>
      <c r="E139" s="56">
        <v>31918</v>
      </c>
      <c r="F139" s="64">
        <f t="shared" si="4"/>
        <v>10544</v>
      </c>
      <c r="G139" s="62" t="s">
        <v>881</v>
      </c>
      <c r="H139" s="65">
        <v>40269</v>
      </c>
      <c r="I139" s="66">
        <f t="shared" si="5"/>
        <v>2193</v>
      </c>
      <c r="J139" s="62" t="s">
        <v>388</v>
      </c>
      <c r="K139" s="62" t="s">
        <v>389</v>
      </c>
      <c r="L139" s="62" t="s">
        <v>521</v>
      </c>
      <c r="M139" s="62" t="s">
        <v>522</v>
      </c>
      <c r="N139" s="62" t="s">
        <v>392</v>
      </c>
      <c r="O139" s="62" t="s">
        <v>393</v>
      </c>
      <c r="P139" s="62" t="s">
        <v>394</v>
      </c>
      <c r="Q139" s="61"/>
      <c r="R139" s="61"/>
      <c r="S139" s="62" t="s">
        <v>364</v>
      </c>
      <c r="T139" s="62" t="s">
        <v>849</v>
      </c>
      <c r="U139" s="61">
        <v>1</v>
      </c>
      <c r="V139" s="62" t="s">
        <v>885</v>
      </c>
      <c r="W139" s="62" t="s">
        <v>367</v>
      </c>
      <c r="X139" s="62" t="s">
        <v>368</v>
      </c>
      <c r="Y139" s="62" t="s">
        <v>369</v>
      </c>
    </row>
    <row r="140" spans="1:25">
      <c r="A140" s="61">
        <v>9273</v>
      </c>
      <c r="B140" s="62" t="s">
        <v>886</v>
      </c>
      <c r="C140" s="62" t="s">
        <v>887</v>
      </c>
      <c r="D140" s="63">
        <v>32015</v>
      </c>
      <c r="E140" s="56">
        <v>32015</v>
      </c>
      <c r="F140" s="64">
        <f t="shared" si="4"/>
        <v>10447</v>
      </c>
      <c r="G140" s="62" t="s">
        <v>881</v>
      </c>
      <c r="H140" s="65">
        <v>40269</v>
      </c>
      <c r="I140" s="66">
        <f t="shared" si="5"/>
        <v>2193</v>
      </c>
      <c r="J140" s="62" t="s">
        <v>388</v>
      </c>
      <c r="K140" s="62" t="s">
        <v>389</v>
      </c>
      <c r="L140" s="62" t="s">
        <v>361</v>
      </c>
      <c r="M140" s="62" t="s">
        <v>362</v>
      </c>
      <c r="N140" s="62" t="s">
        <v>392</v>
      </c>
      <c r="O140" s="62" t="s">
        <v>349</v>
      </c>
      <c r="P140" s="62" t="s">
        <v>350</v>
      </c>
      <c r="Q140" s="62" t="s">
        <v>364</v>
      </c>
      <c r="R140" s="62" t="s">
        <v>365</v>
      </c>
      <c r="S140" s="62" t="s">
        <v>364</v>
      </c>
      <c r="T140" s="62" t="s">
        <v>849</v>
      </c>
      <c r="U140" s="61">
        <v>1</v>
      </c>
      <c r="V140" s="62" t="s">
        <v>888</v>
      </c>
      <c r="W140" s="62" t="s">
        <v>858</v>
      </c>
      <c r="X140" s="62" t="s">
        <v>859</v>
      </c>
      <c r="Y140" s="62" t="s">
        <v>889</v>
      </c>
    </row>
    <row r="141" spans="1:25">
      <c r="A141" s="61">
        <v>9274</v>
      </c>
      <c r="B141" s="62" t="s">
        <v>890</v>
      </c>
      <c r="C141" s="62" t="s">
        <v>891</v>
      </c>
      <c r="D141" s="63">
        <v>32048</v>
      </c>
      <c r="E141" s="56">
        <v>32048</v>
      </c>
      <c r="F141" s="64">
        <f t="shared" si="4"/>
        <v>10414</v>
      </c>
      <c r="G141" s="62" t="s">
        <v>881</v>
      </c>
      <c r="H141" s="65">
        <v>40269</v>
      </c>
      <c r="I141" s="66">
        <f t="shared" si="5"/>
        <v>2193</v>
      </c>
      <c r="J141" s="62" t="s">
        <v>388</v>
      </c>
      <c r="K141" s="62" t="s">
        <v>389</v>
      </c>
      <c r="L141" s="62" t="s">
        <v>390</v>
      </c>
      <c r="M141" s="62" t="s">
        <v>391</v>
      </c>
      <c r="N141" s="62" t="s">
        <v>392</v>
      </c>
      <c r="O141" s="62" t="s">
        <v>542</v>
      </c>
      <c r="P141" s="62" t="s">
        <v>543</v>
      </c>
      <c r="Q141" s="62" t="s">
        <v>364</v>
      </c>
      <c r="R141" s="62" t="s">
        <v>365</v>
      </c>
      <c r="S141" s="62" t="s">
        <v>351</v>
      </c>
      <c r="T141" s="62" t="s">
        <v>352</v>
      </c>
      <c r="U141" s="61">
        <v>1</v>
      </c>
      <c r="V141" s="62" t="s">
        <v>892</v>
      </c>
      <c r="W141" s="62" t="s">
        <v>367</v>
      </c>
      <c r="X141" s="62" t="s">
        <v>368</v>
      </c>
      <c r="Y141" s="62" t="s">
        <v>369</v>
      </c>
    </row>
    <row r="142" spans="1:25">
      <c r="A142" s="61">
        <v>9275</v>
      </c>
      <c r="B142" s="62" t="s">
        <v>893</v>
      </c>
      <c r="C142" s="62" t="s">
        <v>894</v>
      </c>
      <c r="D142" s="63">
        <v>33159</v>
      </c>
      <c r="E142" s="56">
        <v>33159</v>
      </c>
      <c r="F142" s="64">
        <f t="shared" si="4"/>
        <v>9303</v>
      </c>
      <c r="G142" s="62" t="s">
        <v>881</v>
      </c>
      <c r="H142" s="65">
        <v>40269</v>
      </c>
      <c r="I142" s="66">
        <f t="shared" si="5"/>
        <v>2193</v>
      </c>
      <c r="J142" s="62" t="s">
        <v>388</v>
      </c>
      <c r="K142" s="62" t="s">
        <v>389</v>
      </c>
      <c r="L142" s="62" t="s">
        <v>643</v>
      </c>
      <c r="M142" s="62" t="s">
        <v>644</v>
      </c>
      <c r="N142" s="62" t="s">
        <v>392</v>
      </c>
      <c r="O142" s="62" t="s">
        <v>435</v>
      </c>
      <c r="P142" s="62" t="s">
        <v>436</v>
      </c>
      <c r="Q142" s="61"/>
      <c r="R142" s="61"/>
      <c r="S142" s="62" t="s">
        <v>364</v>
      </c>
      <c r="T142" s="62" t="s">
        <v>849</v>
      </c>
      <c r="U142" s="61">
        <v>1</v>
      </c>
      <c r="V142" s="62" t="s">
        <v>895</v>
      </c>
      <c r="W142" s="62" t="s">
        <v>858</v>
      </c>
      <c r="X142" s="62" t="s">
        <v>859</v>
      </c>
      <c r="Y142" s="61"/>
    </row>
    <row r="143" spans="1:25">
      <c r="A143" s="61">
        <v>9276</v>
      </c>
      <c r="B143" s="62" t="s">
        <v>896</v>
      </c>
      <c r="C143" s="62" t="s">
        <v>897</v>
      </c>
      <c r="D143" s="63">
        <v>33357</v>
      </c>
      <c r="E143" s="56">
        <v>33357</v>
      </c>
      <c r="F143" s="64">
        <f t="shared" si="4"/>
        <v>9105</v>
      </c>
      <c r="G143" s="62" t="s">
        <v>881</v>
      </c>
      <c r="H143" s="65">
        <v>40269</v>
      </c>
      <c r="I143" s="66">
        <f t="shared" si="5"/>
        <v>2193</v>
      </c>
      <c r="J143" s="62" t="s">
        <v>388</v>
      </c>
      <c r="K143" s="62" t="s">
        <v>389</v>
      </c>
      <c r="L143" s="62" t="s">
        <v>390</v>
      </c>
      <c r="M143" s="62" t="s">
        <v>391</v>
      </c>
      <c r="N143" s="62" t="s">
        <v>392</v>
      </c>
      <c r="O143" s="62" t="s">
        <v>542</v>
      </c>
      <c r="P143" s="62" t="s">
        <v>543</v>
      </c>
      <c r="Q143" s="61"/>
      <c r="R143" s="61"/>
      <c r="S143" s="62" t="s">
        <v>364</v>
      </c>
      <c r="T143" s="62" t="s">
        <v>849</v>
      </c>
      <c r="U143" s="61">
        <v>1</v>
      </c>
      <c r="V143" s="62" t="s">
        <v>898</v>
      </c>
      <c r="W143" s="62" t="s">
        <v>858</v>
      </c>
      <c r="X143" s="62" t="s">
        <v>859</v>
      </c>
      <c r="Y143" s="61"/>
    </row>
    <row r="144" spans="1:25">
      <c r="A144" s="61">
        <v>9277</v>
      </c>
      <c r="B144" s="62" t="s">
        <v>899</v>
      </c>
      <c r="C144" s="62" t="s">
        <v>900</v>
      </c>
      <c r="D144" s="63">
        <v>33518</v>
      </c>
      <c r="E144" s="56">
        <v>33518</v>
      </c>
      <c r="F144" s="64">
        <f t="shared" si="4"/>
        <v>8944</v>
      </c>
      <c r="G144" s="62" t="s">
        <v>881</v>
      </c>
      <c r="H144" s="65">
        <v>40269</v>
      </c>
      <c r="I144" s="66">
        <f t="shared" si="5"/>
        <v>2193</v>
      </c>
      <c r="J144" s="62" t="s">
        <v>388</v>
      </c>
      <c r="K144" s="62" t="s">
        <v>389</v>
      </c>
      <c r="L144" s="62" t="s">
        <v>521</v>
      </c>
      <c r="M144" s="62" t="s">
        <v>522</v>
      </c>
      <c r="N144" s="62" t="s">
        <v>392</v>
      </c>
      <c r="O144" s="62" t="s">
        <v>393</v>
      </c>
      <c r="P144" s="62" t="s">
        <v>394</v>
      </c>
      <c r="Q144" s="61"/>
      <c r="R144" s="61"/>
      <c r="S144" s="62" t="s">
        <v>364</v>
      </c>
      <c r="T144" s="62" t="s">
        <v>849</v>
      </c>
      <c r="U144" s="61">
        <v>1</v>
      </c>
      <c r="V144" s="62" t="s">
        <v>901</v>
      </c>
      <c r="W144" s="62" t="s">
        <v>858</v>
      </c>
      <c r="X144" s="62" t="s">
        <v>859</v>
      </c>
      <c r="Y144" s="61"/>
    </row>
    <row r="145" spans="1:25">
      <c r="A145" s="61">
        <v>9278</v>
      </c>
      <c r="B145" s="62" t="s">
        <v>902</v>
      </c>
      <c r="C145" s="62" t="s">
        <v>701</v>
      </c>
      <c r="D145" s="63">
        <v>33592</v>
      </c>
      <c r="E145" s="56">
        <v>33592</v>
      </c>
      <c r="F145" s="64">
        <f t="shared" si="4"/>
        <v>8870</v>
      </c>
      <c r="G145" s="62" t="s">
        <v>881</v>
      </c>
      <c r="H145" s="65">
        <v>40269</v>
      </c>
      <c r="I145" s="66">
        <f t="shared" si="5"/>
        <v>2193</v>
      </c>
      <c r="J145" s="62" t="s">
        <v>388</v>
      </c>
      <c r="K145" s="62" t="s">
        <v>389</v>
      </c>
      <c r="L145" s="62" t="s">
        <v>521</v>
      </c>
      <c r="M145" s="62" t="s">
        <v>522</v>
      </c>
      <c r="N145" s="62" t="s">
        <v>392</v>
      </c>
      <c r="O145" s="62" t="s">
        <v>435</v>
      </c>
      <c r="P145" s="62" t="s">
        <v>436</v>
      </c>
      <c r="Q145" s="61"/>
      <c r="R145" s="61"/>
      <c r="S145" s="62" t="s">
        <v>364</v>
      </c>
      <c r="T145" s="62" t="s">
        <v>849</v>
      </c>
      <c r="U145" s="61">
        <v>1</v>
      </c>
      <c r="V145" s="62" t="s">
        <v>903</v>
      </c>
      <c r="W145" s="62" t="s">
        <v>858</v>
      </c>
      <c r="X145" s="62" t="s">
        <v>859</v>
      </c>
      <c r="Y145" s="62" t="s">
        <v>904</v>
      </c>
    </row>
    <row r="146" spans="1:25">
      <c r="A146" s="61">
        <v>9279</v>
      </c>
      <c r="B146" s="62" t="s">
        <v>905</v>
      </c>
      <c r="C146" s="62" t="s">
        <v>906</v>
      </c>
      <c r="D146" s="63">
        <v>31185</v>
      </c>
      <c r="E146" s="56">
        <v>31185</v>
      </c>
      <c r="F146" s="64">
        <f t="shared" si="4"/>
        <v>11277</v>
      </c>
      <c r="G146" s="62" t="s">
        <v>907</v>
      </c>
      <c r="H146" s="65">
        <v>40643</v>
      </c>
      <c r="I146" s="66">
        <f t="shared" si="5"/>
        <v>1819</v>
      </c>
      <c r="J146" s="62" t="s">
        <v>388</v>
      </c>
      <c r="K146" s="62" t="s">
        <v>389</v>
      </c>
      <c r="L146" s="62" t="s">
        <v>521</v>
      </c>
      <c r="M146" s="62" t="s">
        <v>522</v>
      </c>
      <c r="N146" s="62" t="s">
        <v>392</v>
      </c>
      <c r="O146" s="62" t="s">
        <v>542</v>
      </c>
      <c r="P146" s="62" t="s">
        <v>543</v>
      </c>
      <c r="Q146" s="61"/>
      <c r="R146" s="61"/>
      <c r="S146" s="62" t="s">
        <v>364</v>
      </c>
      <c r="T146" s="62" t="s">
        <v>849</v>
      </c>
      <c r="U146" s="61">
        <v>1</v>
      </c>
      <c r="V146" s="62" t="s">
        <v>908</v>
      </c>
      <c r="W146" s="62" t="s">
        <v>367</v>
      </c>
      <c r="X146" s="62" t="s">
        <v>368</v>
      </c>
      <c r="Y146" s="62" t="s">
        <v>369</v>
      </c>
    </row>
    <row r="147" spans="1:25">
      <c r="A147" s="61">
        <v>9280</v>
      </c>
      <c r="B147" s="62" t="s">
        <v>909</v>
      </c>
      <c r="C147" s="62" t="s">
        <v>910</v>
      </c>
      <c r="D147" s="63">
        <v>32151</v>
      </c>
      <c r="E147" s="56">
        <v>32151</v>
      </c>
      <c r="F147" s="64">
        <f t="shared" si="4"/>
        <v>10311</v>
      </c>
      <c r="G147" s="62" t="s">
        <v>907</v>
      </c>
      <c r="H147" s="65">
        <v>40634</v>
      </c>
      <c r="I147" s="66">
        <f t="shared" si="5"/>
        <v>1828</v>
      </c>
      <c r="J147" s="62" t="s">
        <v>388</v>
      </c>
      <c r="K147" s="62" t="s">
        <v>389</v>
      </c>
      <c r="L147" s="62" t="s">
        <v>521</v>
      </c>
      <c r="M147" s="62" t="s">
        <v>522</v>
      </c>
      <c r="N147" s="62" t="s">
        <v>392</v>
      </c>
      <c r="O147" s="62" t="s">
        <v>435</v>
      </c>
      <c r="P147" s="62" t="s">
        <v>436</v>
      </c>
      <c r="Q147" s="61"/>
      <c r="R147" s="61"/>
      <c r="S147" s="62" t="s">
        <v>364</v>
      </c>
      <c r="T147" s="62" t="s">
        <v>849</v>
      </c>
      <c r="U147" s="61">
        <v>1</v>
      </c>
      <c r="V147" s="62" t="s">
        <v>911</v>
      </c>
      <c r="W147" s="62" t="s">
        <v>858</v>
      </c>
      <c r="X147" s="62" t="s">
        <v>859</v>
      </c>
      <c r="Y147" s="62" t="s">
        <v>369</v>
      </c>
    </row>
    <row r="148" spans="1:25">
      <c r="A148" s="61">
        <v>9281</v>
      </c>
      <c r="B148" s="62" t="s">
        <v>912</v>
      </c>
      <c r="C148" s="62" t="s">
        <v>913</v>
      </c>
      <c r="D148" s="63">
        <v>32387</v>
      </c>
      <c r="E148" s="56">
        <v>32387</v>
      </c>
      <c r="F148" s="64">
        <f t="shared" si="4"/>
        <v>10075</v>
      </c>
      <c r="G148" s="62" t="s">
        <v>907</v>
      </c>
      <c r="H148" s="65">
        <v>40634</v>
      </c>
      <c r="I148" s="66">
        <f t="shared" si="5"/>
        <v>1828</v>
      </c>
      <c r="J148" s="62" t="s">
        <v>344</v>
      </c>
      <c r="K148" s="62" t="s">
        <v>345</v>
      </c>
      <c r="L148" s="62" t="s">
        <v>411</v>
      </c>
      <c r="M148" s="62" t="s">
        <v>412</v>
      </c>
      <c r="N148" s="62" t="s">
        <v>392</v>
      </c>
      <c r="O148" s="62" t="s">
        <v>349</v>
      </c>
      <c r="P148" s="62" t="s">
        <v>350</v>
      </c>
      <c r="Q148" s="62" t="s">
        <v>364</v>
      </c>
      <c r="R148" s="62" t="s">
        <v>365</v>
      </c>
      <c r="S148" s="62" t="s">
        <v>351</v>
      </c>
      <c r="T148" s="62" t="s">
        <v>352</v>
      </c>
      <c r="U148" s="61">
        <v>1</v>
      </c>
      <c r="V148" s="62" t="s">
        <v>914</v>
      </c>
      <c r="W148" s="62" t="s">
        <v>858</v>
      </c>
      <c r="X148" s="62" t="s">
        <v>859</v>
      </c>
      <c r="Y148" s="62" t="s">
        <v>904</v>
      </c>
    </row>
    <row r="149" spans="1:25">
      <c r="A149" s="61">
        <v>9282</v>
      </c>
      <c r="B149" s="62" t="s">
        <v>915</v>
      </c>
      <c r="C149" s="62" t="s">
        <v>916</v>
      </c>
      <c r="D149" s="63">
        <v>32491</v>
      </c>
      <c r="E149" s="56">
        <v>32491</v>
      </c>
      <c r="F149" s="64">
        <f t="shared" si="4"/>
        <v>9971</v>
      </c>
      <c r="G149" s="62" t="s">
        <v>907</v>
      </c>
      <c r="H149" s="65">
        <v>40634</v>
      </c>
      <c r="I149" s="66">
        <f t="shared" si="5"/>
        <v>1828</v>
      </c>
      <c r="J149" s="62" t="s">
        <v>388</v>
      </c>
      <c r="K149" s="62" t="s">
        <v>389</v>
      </c>
      <c r="L149" s="62" t="s">
        <v>643</v>
      </c>
      <c r="M149" s="62" t="s">
        <v>644</v>
      </c>
      <c r="N149" s="62" t="s">
        <v>392</v>
      </c>
      <c r="O149" s="62" t="s">
        <v>435</v>
      </c>
      <c r="P149" s="62" t="s">
        <v>436</v>
      </c>
      <c r="Q149" s="61"/>
      <c r="R149" s="61"/>
      <c r="S149" s="62" t="s">
        <v>364</v>
      </c>
      <c r="T149" s="62" t="s">
        <v>849</v>
      </c>
      <c r="U149" s="61">
        <v>1</v>
      </c>
      <c r="V149" s="62" t="s">
        <v>917</v>
      </c>
      <c r="W149" s="62" t="s">
        <v>918</v>
      </c>
      <c r="X149" s="62" t="s">
        <v>919</v>
      </c>
      <c r="Y149" s="62" t="s">
        <v>920</v>
      </c>
    </row>
    <row r="150" spans="1:25">
      <c r="A150" s="61">
        <v>9283</v>
      </c>
      <c r="B150" s="62" t="s">
        <v>921</v>
      </c>
      <c r="C150" s="62" t="s">
        <v>922</v>
      </c>
      <c r="D150" s="63">
        <v>32636</v>
      </c>
      <c r="E150" s="56">
        <v>32636</v>
      </c>
      <c r="F150" s="64">
        <f t="shared" si="4"/>
        <v>9826</v>
      </c>
      <c r="G150" s="62" t="s">
        <v>907</v>
      </c>
      <c r="H150" s="65">
        <v>40634</v>
      </c>
      <c r="I150" s="66">
        <f t="shared" si="5"/>
        <v>1828</v>
      </c>
      <c r="J150" s="62" t="s">
        <v>388</v>
      </c>
      <c r="K150" s="62" t="s">
        <v>389</v>
      </c>
      <c r="L150" s="62" t="s">
        <v>521</v>
      </c>
      <c r="M150" s="62" t="s">
        <v>522</v>
      </c>
      <c r="N150" s="62" t="s">
        <v>392</v>
      </c>
      <c r="O150" s="62" t="s">
        <v>435</v>
      </c>
      <c r="P150" s="62" t="s">
        <v>436</v>
      </c>
      <c r="Q150" s="61"/>
      <c r="R150" s="61"/>
      <c r="S150" s="62" t="s">
        <v>364</v>
      </c>
      <c r="T150" s="62" t="s">
        <v>849</v>
      </c>
      <c r="U150" s="61">
        <v>1</v>
      </c>
      <c r="V150" s="62" t="s">
        <v>923</v>
      </c>
      <c r="W150" s="62" t="s">
        <v>858</v>
      </c>
      <c r="X150" s="62" t="s">
        <v>859</v>
      </c>
      <c r="Y150" s="61"/>
    </row>
    <row r="151" spans="1:25">
      <c r="A151" s="61">
        <v>9284</v>
      </c>
      <c r="B151" s="62" t="s">
        <v>924</v>
      </c>
      <c r="C151" s="62" t="s">
        <v>925</v>
      </c>
      <c r="D151" s="63">
        <v>32764</v>
      </c>
      <c r="E151" s="56">
        <v>32764</v>
      </c>
      <c r="F151" s="64">
        <f t="shared" si="4"/>
        <v>9698</v>
      </c>
      <c r="G151" s="62" t="s">
        <v>907</v>
      </c>
      <c r="H151" s="65">
        <v>40634</v>
      </c>
      <c r="I151" s="66">
        <f t="shared" si="5"/>
        <v>1828</v>
      </c>
      <c r="J151" s="62" t="s">
        <v>388</v>
      </c>
      <c r="K151" s="62" t="s">
        <v>389</v>
      </c>
      <c r="L151" s="62" t="s">
        <v>521</v>
      </c>
      <c r="M151" s="62" t="s">
        <v>522</v>
      </c>
      <c r="N151" s="62" t="s">
        <v>392</v>
      </c>
      <c r="O151" s="62" t="s">
        <v>435</v>
      </c>
      <c r="P151" s="62" t="s">
        <v>436</v>
      </c>
      <c r="Q151" s="61"/>
      <c r="R151" s="61"/>
      <c r="S151" s="62" t="s">
        <v>364</v>
      </c>
      <c r="T151" s="62" t="s">
        <v>849</v>
      </c>
      <c r="U151" s="61">
        <v>1</v>
      </c>
      <c r="V151" s="62" t="s">
        <v>926</v>
      </c>
      <c r="W151" s="62" t="s">
        <v>858</v>
      </c>
      <c r="X151" s="62" t="s">
        <v>859</v>
      </c>
      <c r="Y151" s="61"/>
    </row>
    <row r="152" spans="1:25">
      <c r="A152" s="61">
        <v>9285</v>
      </c>
      <c r="B152" s="62" t="s">
        <v>927</v>
      </c>
      <c r="C152" s="62" t="s">
        <v>928</v>
      </c>
      <c r="D152" s="63">
        <v>33819</v>
      </c>
      <c r="E152" s="56">
        <v>33819</v>
      </c>
      <c r="F152" s="64">
        <f t="shared" si="4"/>
        <v>8643</v>
      </c>
      <c r="G152" s="62" t="s">
        <v>907</v>
      </c>
      <c r="H152" s="65">
        <v>40634</v>
      </c>
      <c r="I152" s="66">
        <f t="shared" si="5"/>
        <v>1828</v>
      </c>
      <c r="J152" s="62" t="s">
        <v>388</v>
      </c>
      <c r="K152" s="62" t="s">
        <v>389</v>
      </c>
      <c r="L152" s="62" t="s">
        <v>521</v>
      </c>
      <c r="M152" s="62" t="s">
        <v>522</v>
      </c>
      <c r="N152" s="62" t="s">
        <v>392</v>
      </c>
      <c r="O152" s="62" t="s">
        <v>443</v>
      </c>
      <c r="P152" s="62" t="s">
        <v>444</v>
      </c>
      <c r="Q152" s="61"/>
      <c r="R152" s="61"/>
      <c r="S152" s="62" t="s">
        <v>364</v>
      </c>
      <c r="T152" s="62" t="s">
        <v>849</v>
      </c>
      <c r="U152" s="61">
        <v>1</v>
      </c>
      <c r="V152" s="62" t="s">
        <v>929</v>
      </c>
      <c r="W152" s="62" t="s">
        <v>858</v>
      </c>
      <c r="X152" s="62" t="s">
        <v>859</v>
      </c>
      <c r="Y152" s="61"/>
    </row>
    <row r="153" spans="1:25">
      <c r="A153" s="61">
        <v>9286</v>
      </c>
      <c r="B153" s="62" t="s">
        <v>930</v>
      </c>
      <c r="C153" s="62" t="s">
        <v>931</v>
      </c>
      <c r="D153" s="63">
        <v>33919</v>
      </c>
      <c r="E153" s="56">
        <v>33919</v>
      </c>
      <c r="F153" s="64">
        <f t="shared" si="4"/>
        <v>8543</v>
      </c>
      <c r="G153" s="62" t="s">
        <v>907</v>
      </c>
      <c r="H153" s="65">
        <v>40634</v>
      </c>
      <c r="I153" s="66">
        <f t="shared" si="5"/>
        <v>1828</v>
      </c>
      <c r="J153" s="62" t="s">
        <v>388</v>
      </c>
      <c r="K153" s="62" t="s">
        <v>389</v>
      </c>
      <c r="L153" s="62" t="s">
        <v>390</v>
      </c>
      <c r="M153" s="62" t="s">
        <v>391</v>
      </c>
      <c r="N153" s="62" t="s">
        <v>392</v>
      </c>
      <c r="O153" s="62" t="s">
        <v>435</v>
      </c>
      <c r="P153" s="62" t="s">
        <v>436</v>
      </c>
      <c r="Q153" s="61"/>
      <c r="R153" s="61"/>
      <c r="S153" s="62" t="s">
        <v>364</v>
      </c>
      <c r="T153" s="62" t="s">
        <v>849</v>
      </c>
      <c r="U153" s="61">
        <v>1</v>
      </c>
      <c r="V153" s="62" t="s">
        <v>932</v>
      </c>
      <c r="W153" s="62" t="s">
        <v>858</v>
      </c>
      <c r="X153" s="62" t="s">
        <v>859</v>
      </c>
      <c r="Y153" s="61"/>
    </row>
    <row r="154" spans="1:25">
      <c r="A154" s="61">
        <v>9287</v>
      </c>
      <c r="B154" s="62" t="s">
        <v>933</v>
      </c>
      <c r="C154" s="62" t="s">
        <v>934</v>
      </c>
      <c r="D154" s="63">
        <v>34037</v>
      </c>
      <c r="E154" s="56">
        <v>34037</v>
      </c>
      <c r="F154" s="64">
        <f t="shared" si="4"/>
        <v>8425</v>
      </c>
      <c r="G154" s="62" t="s">
        <v>907</v>
      </c>
      <c r="H154" s="65">
        <v>40634</v>
      </c>
      <c r="I154" s="66">
        <f t="shared" si="5"/>
        <v>1828</v>
      </c>
      <c r="J154" s="62" t="s">
        <v>388</v>
      </c>
      <c r="K154" s="62" t="s">
        <v>389</v>
      </c>
      <c r="L154" s="62" t="s">
        <v>390</v>
      </c>
      <c r="M154" s="62" t="s">
        <v>391</v>
      </c>
      <c r="N154" s="62" t="s">
        <v>392</v>
      </c>
      <c r="O154" s="62" t="s">
        <v>477</v>
      </c>
      <c r="P154" s="62" t="s">
        <v>478</v>
      </c>
      <c r="Q154" s="61"/>
      <c r="R154" s="61"/>
      <c r="S154" s="62" t="s">
        <v>364</v>
      </c>
      <c r="T154" s="62" t="s">
        <v>849</v>
      </c>
      <c r="U154" s="61">
        <v>1</v>
      </c>
      <c r="V154" s="62" t="s">
        <v>935</v>
      </c>
      <c r="W154" s="62" t="s">
        <v>858</v>
      </c>
      <c r="X154" s="62" t="s">
        <v>859</v>
      </c>
      <c r="Y154" s="61"/>
    </row>
    <row r="155" spans="1:25">
      <c r="A155" s="61">
        <v>9288</v>
      </c>
      <c r="B155" s="62" t="s">
        <v>936</v>
      </c>
      <c r="C155" s="62" t="s">
        <v>937</v>
      </c>
      <c r="D155" s="63">
        <v>32836</v>
      </c>
      <c r="E155" s="56">
        <v>32836</v>
      </c>
      <c r="F155" s="64">
        <f t="shared" si="4"/>
        <v>9626</v>
      </c>
      <c r="G155" s="62" t="s">
        <v>938</v>
      </c>
      <c r="H155" s="65">
        <v>41000</v>
      </c>
      <c r="I155" s="66">
        <f t="shared" si="5"/>
        <v>1462</v>
      </c>
      <c r="J155" s="62" t="s">
        <v>388</v>
      </c>
      <c r="K155" s="62" t="s">
        <v>389</v>
      </c>
      <c r="L155" s="62" t="s">
        <v>390</v>
      </c>
      <c r="M155" s="62" t="s">
        <v>391</v>
      </c>
      <c r="N155" s="62" t="s">
        <v>392</v>
      </c>
      <c r="O155" s="62" t="s">
        <v>542</v>
      </c>
      <c r="P155" s="62" t="s">
        <v>543</v>
      </c>
      <c r="Q155" s="61"/>
      <c r="R155" s="61"/>
      <c r="S155" s="62" t="s">
        <v>364</v>
      </c>
      <c r="T155" s="62" t="s">
        <v>849</v>
      </c>
      <c r="U155" s="61">
        <v>1</v>
      </c>
      <c r="V155" s="62" t="s">
        <v>939</v>
      </c>
      <c r="W155" s="62" t="s">
        <v>940</v>
      </c>
      <c r="X155" s="62" t="s">
        <v>941</v>
      </c>
      <c r="Y155" s="62" t="s">
        <v>942</v>
      </c>
    </row>
    <row r="156" spans="1:25">
      <c r="A156" s="61">
        <v>9289</v>
      </c>
      <c r="B156" s="62" t="s">
        <v>943</v>
      </c>
      <c r="C156" s="62" t="s">
        <v>944</v>
      </c>
      <c r="D156" s="63">
        <v>33412</v>
      </c>
      <c r="E156" s="56">
        <v>33412</v>
      </c>
      <c r="F156" s="64">
        <f t="shared" si="4"/>
        <v>9050</v>
      </c>
      <c r="G156" s="62" t="s">
        <v>938</v>
      </c>
      <c r="H156" s="65">
        <v>41000</v>
      </c>
      <c r="I156" s="66">
        <f t="shared" si="5"/>
        <v>1462</v>
      </c>
      <c r="J156" s="62" t="s">
        <v>388</v>
      </c>
      <c r="K156" s="62" t="s">
        <v>389</v>
      </c>
      <c r="L156" s="62" t="s">
        <v>390</v>
      </c>
      <c r="M156" s="62" t="s">
        <v>391</v>
      </c>
      <c r="N156" s="62" t="s">
        <v>392</v>
      </c>
      <c r="O156" s="62" t="s">
        <v>443</v>
      </c>
      <c r="P156" s="62" t="s">
        <v>444</v>
      </c>
      <c r="Q156" s="61"/>
      <c r="R156" s="61"/>
      <c r="S156" s="62" t="s">
        <v>364</v>
      </c>
      <c r="T156" s="62" t="s">
        <v>849</v>
      </c>
      <c r="U156" s="61">
        <v>1</v>
      </c>
      <c r="V156" s="62" t="s">
        <v>945</v>
      </c>
      <c r="W156" s="62" t="s">
        <v>858</v>
      </c>
      <c r="X156" s="62" t="s">
        <v>859</v>
      </c>
      <c r="Y156" s="61"/>
    </row>
    <row r="157" spans="1:25">
      <c r="A157" s="61">
        <v>9290</v>
      </c>
      <c r="B157" s="62" t="s">
        <v>946</v>
      </c>
      <c r="C157" s="62" t="s">
        <v>947</v>
      </c>
      <c r="D157" s="63">
        <v>33430</v>
      </c>
      <c r="E157" s="56">
        <v>33430</v>
      </c>
      <c r="F157" s="64">
        <f t="shared" si="4"/>
        <v>9032</v>
      </c>
      <c r="G157" s="62" t="s">
        <v>938</v>
      </c>
      <c r="H157" s="65">
        <v>41000</v>
      </c>
      <c r="I157" s="66">
        <f t="shared" si="5"/>
        <v>1462</v>
      </c>
      <c r="J157" s="62" t="s">
        <v>388</v>
      </c>
      <c r="K157" s="62" t="s">
        <v>389</v>
      </c>
      <c r="L157" s="62" t="s">
        <v>390</v>
      </c>
      <c r="M157" s="62" t="s">
        <v>391</v>
      </c>
      <c r="N157" s="62" t="s">
        <v>392</v>
      </c>
      <c r="O157" s="62" t="s">
        <v>443</v>
      </c>
      <c r="P157" s="62" t="s">
        <v>444</v>
      </c>
      <c r="Q157" s="61"/>
      <c r="R157" s="61"/>
      <c r="S157" s="62" t="s">
        <v>364</v>
      </c>
      <c r="T157" s="62" t="s">
        <v>849</v>
      </c>
      <c r="U157" s="61"/>
      <c r="V157" s="61"/>
      <c r="W157" s="61"/>
      <c r="X157" s="61"/>
      <c r="Y157" s="61"/>
    </row>
    <row r="158" spans="1:25">
      <c r="A158" s="61">
        <v>9291</v>
      </c>
      <c r="B158" s="62" t="s">
        <v>948</v>
      </c>
      <c r="C158" s="62" t="s">
        <v>949</v>
      </c>
      <c r="D158" s="63">
        <v>33695</v>
      </c>
      <c r="E158" s="56">
        <v>33695</v>
      </c>
      <c r="F158" s="64">
        <f t="shared" si="4"/>
        <v>8767</v>
      </c>
      <c r="G158" s="62" t="s">
        <v>938</v>
      </c>
      <c r="H158" s="65">
        <v>41000</v>
      </c>
      <c r="I158" s="66">
        <f t="shared" si="5"/>
        <v>1462</v>
      </c>
      <c r="J158" s="62" t="s">
        <v>388</v>
      </c>
      <c r="K158" s="62" t="s">
        <v>389</v>
      </c>
      <c r="L158" s="62" t="s">
        <v>390</v>
      </c>
      <c r="M158" s="62" t="s">
        <v>391</v>
      </c>
      <c r="N158" s="62" t="s">
        <v>392</v>
      </c>
      <c r="O158" s="62" t="s">
        <v>489</v>
      </c>
      <c r="P158" s="62" t="s">
        <v>490</v>
      </c>
      <c r="Q158" s="61"/>
      <c r="R158" s="61"/>
      <c r="S158" s="62" t="s">
        <v>364</v>
      </c>
      <c r="T158" s="62" t="s">
        <v>849</v>
      </c>
      <c r="U158" s="61">
        <v>1</v>
      </c>
      <c r="V158" s="62" t="s">
        <v>950</v>
      </c>
      <c r="W158" s="62" t="s">
        <v>858</v>
      </c>
      <c r="X158" s="62" t="s">
        <v>859</v>
      </c>
      <c r="Y158" s="61"/>
    </row>
    <row r="159" spans="1:25">
      <c r="A159" s="61">
        <v>9292</v>
      </c>
      <c r="B159" s="62" t="s">
        <v>951</v>
      </c>
      <c r="C159" s="62" t="s">
        <v>952</v>
      </c>
      <c r="D159" s="63">
        <v>33895</v>
      </c>
      <c r="E159" s="56">
        <v>33895</v>
      </c>
      <c r="F159" s="64">
        <f t="shared" si="4"/>
        <v>8567</v>
      </c>
      <c r="G159" s="62" t="s">
        <v>938</v>
      </c>
      <c r="H159" s="65">
        <v>41000</v>
      </c>
      <c r="I159" s="66">
        <f t="shared" si="5"/>
        <v>1462</v>
      </c>
      <c r="J159" s="62" t="s">
        <v>388</v>
      </c>
      <c r="K159" s="62" t="s">
        <v>389</v>
      </c>
      <c r="L159" s="62" t="s">
        <v>390</v>
      </c>
      <c r="M159" s="62" t="s">
        <v>391</v>
      </c>
      <c r="N159" s="62" t="s">
        <v>392</v>
      </c>
      <c r="O159" s="62" t="s">
        <v>477</v>
      </c>
      <c r="P159" s="62" t="s">
        <v>478</v>
      </c>
      <c r="Q159" s="61"/>
      <c r="R159" s="61"/>
      <c r="S159" s="62" t="s">
        <v>364</v>
      </c>
      <c r="T159" s="62" t="s">
        <v>849</v>
      </c>
      <c r="U159" s="61">
        <v>1</v>
      </c>
      <c r="V159" s="62" t="s">
        <v>953</v>
      </c>
      <c r="W159" s="62" t="s">
        <v>954</v>
      </c>
      <c r="X159" s="62" t="s">
        <v>955</v>
      </c>
      <c r="Y159" s="62" t="s">
        <v>956</v>
      </c>
    </row>
    <row r="160" spans="1:25">
      <c r="A160" s="61">
        <v>9293</v>
      </c>
      <c r="B160" s="62" t="s">
        <v>957</v>
      </c>
      <c r="C160" s="62" t="s">
        <v>958</v>
      </c>
      <c r="D160" s="63">
        <v>34284</v>
      </c>
      <c r="E160" s="56">
        <v>34284</v>
      </c>
      <c r="F160" s="64">
        <f t="shared" si="4"/>
        <v>8178</v>
      </c>
      <c r="G160" s="62" t="s">
        <v>959</v>
      </c>
      <c r="H160" s="65">
        <v>41153</v>
      </c>
      <c r="I160" s="66">
        <f t="shared" si="5"/>
        <v>1309</v>
      </c>
      <c r="J160" s="62" t="s">
        <v>388</v>
      </c>
      <c r="K160" s="62" t="s">
        <v>389</v>
      </c>
      <c r="L160" s="62" t="s">
        <v>521</v>
      </c>
      <c r="M160" s="62" t="s">
        <v>522</v>
      </c>
      <c r="N160" s="62" t="s">
        <v>392</v>
      </c>
      <c r="O160" s="62" t="s">
        <v>542</v>
      </c>
      <c r="P160" s="62" t="s">
        <v>543</v>
      </c>
      <c r="Q160" s="61"/>
      <c r="R160" s="61"/>
      <c r="S160" s="62" t="s">
        <v>364</v>
      </c>
      <c r="T160" s="62" t="s">
        <v>849</v>
      </c>
      <c r="U160" s="61">
        <v>1</v>
      </c>
      <c r="V160" s="62" t="s">
        <v>960</v>
      </c>
      <c r="W160" s="62" t="s">
        <v>858</v>
      </c>
      <c r="X160" s="62" t="s">
        <v>859</v>
      </c>
      <c r="Y160" s="61"/>
    </row>
    <row r="161" spans="1:25">
      <c r="A161" s="61">
        <v>9294</v>
      </c>
      <c r="B161" s="62" t="s">
        <v>961</v>
      </c>
      <c r="C161" s="62" t="s">
        <v>962</v>
      </c>
      <c r="D161" s="63">
        <v>32629</v>
      </c>
      <c r="E161" s="56">
        <v>32629</v>
      </c>
      <c r="F161" s="64">
        <f t="shared" si="4"/>
        <v>9833</v>
      </c>
      <c r="G161" s="62" t="s">
        <v>963</v>
      </c>
      <c r="H161" s="65">
        <v>41365</v>
      </c>
      <c r="I161" s="66">
        <f t="shared" si="5"/>
        <v>1097</v>
      </c>
      <c r="J161" s="62" t="s">
        <v>388</v>
      </c>
      <c r="K161" s="62" t="s">
        <v>389</v>
      </c>
      <c r="L161" s="62" t="s">
        <v>390</v>
      </c>
      <c r="M161" s="62" t="s">
        <v>391</v>
      </c>
      <c r="N161" s="62" t="s">
        <v>392</v>
      </c>
      <c r="O161" s="62" t="s">
        <v>443</v>
      </c>
      <c r="P161" s="62" t="s">
        <v>444</v>
      </c>
      <c r="Q161" s="61"/>
      <c r="R161" s="61"/>
      <c r="S161" s="62" t="s">
        <v>364</v>
      </c>
      <c r="T161" s="62" t="s">
        <v>849</v>
      </c>
      <c r="U161" s="61">
        <v>1</v>
      </c>
      <c r="V161" s="62" t="s">
        <v>964</v>
      </c>
      <c r="W161" s="62" t="s">
        <v>858</v>
      </c>
      <c r="X161" s="62" t="s">
        <v>859</v>
      </c>
      <c r="Y161" s="61"/>
    </row>
    <row r="162" spans="1:25">
      <c r="A162" s="61">
        <v>9295</v>
      </c>
      <c r="B162" s="62" t="s">
        <v>965</v>
      </c>
      <c r="C162" s="62" t="s">
        <v>966</v>
      </c>
      <c r="D162" s="63">
        <v>33008</v>
      </c>
      <c r="E162" s="56">
        <v>33008</v>
      </c>
      <c r="F162" s="64">
        <f t="shared" si="4"/>
        <v>9454</v>
      </c>
      <c r="G162" s="62" t="s">
        <v>963</v>
      </c>
      <c r="H162" s="65">
        <v>41365</v>
      </c>
      <c r="I162" s="66">
        <f t="shared" si="5"/>
        <v>1097</v>
      </c>
      <c r="J162" s="62" t="s">
        <v>359</v>
      </c>
      <c r="K162" s="62" t="s">
        <v>360</v>
      </c>
      <c r="L162" s="62" t="s">
        <v>390</v>
      </c>
      <c r="M162" s="62" t="s">
        <v>391</v>
      </c>
      <c r="N162" s="62" t="s">
        <v>392</v>
      </c>
      <c r="O162" s="62" t="s">
        <v>349</v>
      </c>
      <c r="P162" s="62" t="s">
        <v>350</v>
      </c>
      <c r="Q162" s="61"/>
      <c r="R162" s="61"/>
      <c r="S162" s="62" t="s">
        <v>364</v>
      </c>
      <c r="T162" s="62" t="s">
        <v>849</v>
      </c>
      <c r="U162" s="61">
        <v>1</v>
      </c>
      <c r="V162" s="62" t="s">
        <v>967</v>
      </c>
      <c r="W162" s="62" t="s">
        <v>858</v>
      </c>
      <c r="X162" s="62" t="s">
        <v>859</v>
      </c>
      <c r="Y162" s="61"/>
    </row>
    <row r="163" spans="1:25">
      <c r="A163" s="61">
        <v>9296</v>
      </c>
      <c r="B163" s="62" t="s">
        <v>968</v>
      </c>
      <c r="C163" s="62" t="s">
        <v>969</v>
      </c>
      <c r="D163" s="63">
        <v>33023</v>
      </c>
      <c r="E163" s="56">
        <v>33023</v>
      </c>
      <c r="F163" s="64">
        <f t="shared" si="4"/>
        <v>9439</v>
      </c>
      <c r="G163" s="62" t="s">
        <v>963</v>
      </c>
      <c r="H163" s="65">
        <v>41365</v>
      </c>
      <c r="I163" s="66">
        <f t="shared" si="5"/>
        <v>1097</v>
      </c>
      <c r="J163" s="62" t="s">
        <v>388</v>
      </c>
      <c r="K163" s="62" t="s">
        <v>389</v>
      </c>
      <c r="L163" s="62" t="s">
        <v>390</v>
      </c>
      <c r="M163" s="62" t="s">
        <v>391</v>
      </c>
      <c r="N163" s="62" t="s">
        <v>392</v>
      </c>
      <c r="O163" s="62" t="s">
        <v>435</v>
      </c>
      <c r="P163" s="62" t="s">
        <v>436</v>
      </c>
      <c r="Q163" s="61"/>
      <c r="R163" s="61"/>
      <c r="S163" s="62" t="s">
        <v>364</v>
      </c>
      <c r="T163" s="62" t="s">
        <v>849</v>
      </c>
      <c r="U163" s="61">
        <v>1</v>
      </c>
      <c r="V163" s="62" t="s">
        <v>970</v>
      </c>
      <c r="W163" s="62" t="s">
        <v>858</v>
      </c>
      <c r="X163" s="62" t="s">
        <v>859</v>
      </c>
      <c r="Y163" s="61"/>
    </row>
    <row r="164" spans="1:25">
      <c r="A164" s="61">
        <v>9297</v>
      </c>
      <c r="B164" s="62" t="s">
        <v>971</v>
      </c>
      <c r="C164" s="62" t="s">
        <v>972</v>
      </c>
      <c r="D164" s="63">
        <v>33030</v>
      </c>
      <c r="E164" s="56">
        <v>33030</v>
      </c>
      <c r="F164" s="64">
        <f t="shared" si="4"/>
        <v>9432</v>
      </c>
      <c r="G164" s="62" t="s">
        <v>963</v>
      </c>
      <c r="H164" s="65">
        <v>41365</v>
      </c>
      <c r="I164" s="66">
        <f t="shared" si="5"/>
        <v>1097</v>
      </c>
      <c r="J164" s="62" t="s">
        <v>388</v>
      </c>
      <c r="K164" s="62" t="s">
        <v>389</v>
      </c>
      <c r="L164" s="62" t="s">
        <v>643</v>
      </c>
      <c r="M164" s="62" t="s">
        <v>644</v>
      </c>
      <c r="N164" s="62" t="s">
        <v>392</v>
      </c>
      <c r="O164" s="62" t="s">
        <v>435</v>
      </c>
      <c r="P164" s="62" t="s">
        <v>436</v>
      </c>
      <c r="Q164" s="61"/>
      <c r="R164" s="61"/>
      <c r="S164" s="62" t="s">
        <v>364</v>
      </c>
      <c r="T164" s="62" t="s">
        <v>849</v>
      </c>
      <c r="U164" s="61">
        <v>1</v>
      </c>
      <c r="V164" s="62" t="s">
        <v>973</v>
      </c>
      <c r="W164" s="62" t="s">
        <v>858</v>
      </c>
      <c r="X164" s="62" t="s">
        <v>859</v>
      </c>
      <c r="Y164" s="61"/>
    </row>
    <row r="165" spans="1:25">
      <c r="A165" s="61">
        <v>9298</v>
      </c>
      <c r="B165" s="62" t="s">
        <v>974</v>
      </c>
      <c r="C165" s="62" t="s">
        <v>975</v>
      </c>
      <c r="D165" s="63">
        <v>33658</v>
      </c>
      <c r="E165" s="56">
        <v>33658</v>
      </c>
      <c r="F165" s="64">
        <f t="shared" si="4"/>
        <v>8804</v>
      </c>
      <c r="G165" s="62" t="s">
        <v>963</v>
      </c>
      <c r="H165" s="65">
        <v>41365</v>
      </c>
      <c r="I165" s="66">
        <f t="shared" si="5"/>
        <v>1097</v>
      </c>
      <c r="J165" s="62" t="s">
        <v>344</v>
      </c>
      <c r="K165" s="62" t="s">
        <v>345</v>
      </c>
      <c r="L165" s="62" t="s">
        <v>411</v>
      </c>
      <c r="M165" s="62" t="s">
        <v>412</v>
      </c>
      <c r="N165" s="62" t="s">
        <v>392</v>
      </c>
      <c r="O165" s="62" t="s">
        <v>349</v>
      </c>
      <c r="P165" s="62" t="s">
        <v>350</v>
      </c>
      <c r="Q165" s="61"/>
      <c r="R165" s="61"/>
      <c r="S165" s="62" t="s">
        <v>364</v>
      </c>
      <c r="T165" s="62" t="s">
        <v>849</v>
      </c>
      <c r="U165" s="61">
        <v>1</v>
      </c>
      <c r="V165" s="62" t="s">
        <v>976</v>
      </c>
      <c r="W165" s="62" t="s">
        <v>858</v>
      </c>
      <c r="X165" s="62" t="s">
        <v>859</v>
      </c>
      <c r="Y165" s="61"/>
    </row>
    <row r="166" spans="1:25">
      <c r="A166" s="61">
        <v>9299</v>
      </c>
      <c r="B166" s="62" t="s">
        <v>977</v>
      </c>
      <c r="C166" s="62" t="s">
        <v>978</v>
      </c>
      <c r="D166" s="63">
        <v>33840</v>
      </c>
      <c r="E166" s="56">
        <v>33840</v>
      </c>
      <c r="F166" s="64">
        <f t="shared" si="4"/>
        <v>8622</v>
      </c>
      <c r="G166" s="62" t="s">
        <v>963</v>
      </c>
      <c r="H166" s="65">
        <v>41365</v>
      </c>
      <c r="I166" s="66">
        <f t="shared" si="5"/>
        <v>1097</v>
      </c>
      <c r="J166" s="62" t="s">
        <v>388</v>
      </c>
      <c r="K166" s="62" t="s">
        <v>389</v>
      </c>
      <c r="L166" s="62" t="s">
        <v>390</v>
      </c>
      <c r="M166" s="62" t="s">
        <v>391</v>
      </c>
      <c r="N166" s="62" t="s">
        <v>392</v>
      </c>
      <c r="O166" s="62" t="s">
        <v>435</v>
      </c>
      <c r="P166" s="62" t="s">
        <v>436</v>
      </c>
      <c r="Q166" s="61"/>
      <c r="R166" s="61"/>
      <c r="S166" s="62" t="s">
        <v>364</v>
      </c>
      <c r="T166" s="62" t="s">
        <v>849</v>
      </c>
      <c r="U166" s="61">
        <v>1</v>
      </c>
      <c r="V166" s="62" t="s">
        <v>979</v>
      </c>
      <c r="W166" s="62" t="s">
        <v>858</v>
      </c>
      <c r="X166" s="62" t="s">
        <v>859</v>
      </c>
      <c r="Y166" s="61"/>
    </row>
    <row r="167" spans="1:25">
      <c r="A167" s="61">
        <v>9300</v>
      </c>
      <c r="B167" s="62" t="s">
        <v>980</v>
      </c>
      <c r="C167" s="62" t="s">
        <v>981</v>
      </c>
      <c r="D167" s="63">
        <v>33893</v>
      </c>
      <c r="E167" s="56">
        <v>33893</v>
      </c>
      <c r="F167" s="64">
        <f t="shared" si="4"/>
        <v>8569</v>
      </c>
      <c r="G167" s="62" t="s">
        <v>963</v>
      </c>
      <c r="H167" s="65">
        <v>41365</v>
      </c>
      <c r="I167" s="66">
        <f t="shared" si="5"/>
        <v>1097</v>
      </c>
      <c r="J167" s="62" t="s">
        <v>388</v>
      </c>
      <c r="K167" s="62" t="s">
        <v>389</v>
      </c>
      <c r="L167" s="62" t="s">
        <v>390</v>
      </c>
      <c r="M167" s="62" t="s">
        <v>391</v>
      </c>
      <c r="N167" s="62" t="s">
        <v>392</v>
      </c>
      <c r="O167" s="62" t="s">
        <v>489</v>
      </c>
      <c r="P167" s="62" t="s">
        <v>490</v>
      </c>
      <c r="Q167" s="61"/>
      <c r="R167" s="61"/>
      <c r="S167" s="62" t="s">
        <v>364</v>
      </c>
      <c r="T167" s="62" t="s">
        <v>849</v>
      </c>
      <c r="U167" s="61">
        <v>1</v>
      </c>
      <c r="V167" s="62" t="s">
        <v>982</v>
      </c>
      <c r="W167" s="62" t="s">
        <v>858</v>
      </c>
      <c r="X167" s="62" t="s">
        <v>859</v>
      </c>
      <c r="Y167" s="61"/>
    </row>
    <row r="168" spans="1:25">
      <c r="A168" s="61">
        <v>9301</v>
      </c>
      <c r="B168" s="62" t="s">
        <v>983</v>
      </c>
      <c r="C168" s="62" t="s">
        <v>984</v>
      </c>
      <c r="D168" s="63">
        <v>34351</v>
      </c>
      <c r="E168" s="56">
        <v>34351</v>
      </c>
      <c r="F168" s="64">
        <f t="shared" si="4"/>
        <v>8111</v>
      </c>
      <c r="G168" s="62" t="s">
        <v>963</v>
      </c>
      <c r="H168" s="65">
        <v>41365</v>
      </c>
      <c r="I168" s="66">
        <f t="shared" si="5"/>
        <v>1097</v>
      </c>
      <c r="J168" s="62" t="s">
        <v>388</v>
      </c>
      <c r="K168" s="62" t="s">
        <v>389</v>
      </c>
      <c r="L168" s="62" t="s">
        <v>390</v>
      </c>
      <c r="M168" s="62" t="s">
        <v>391</v>
      </c>
      <c r="N168" s="62" t="s">
        <v>392</v>
      </c>
      <c r="O168" s="62" t="s">
        <v>435</v>
      </c>
      <c r="P168" s="62" t="s">
        <v>436</v>
      </c>
      <c r="Q168" s="61"/>
      <c r="R168" s="61"/>
      <c r="S168" s="62" t="s">
        <v>364</v>
      </c>
      <c r="T168" s="62" t="s">
        <v>849</v>
      </c>
      <c r="U168" s="61">
        <v>1</v>
      </c>
      <c r="V168" s="62" t="s">
        <v>985</v>
      </c>
      <c r="W168" s="62" t="s">
        <v>858</v>
      </c>
      <c r="X168" s="62" t="s">
        <v>859</v>
      </c>
      <c r="Y168" s="61"/>
    </row>
    <row r="169" spans="1:25">
      <c r="A169" s="61">
        <v>9302</v>
      </c>
      <c r="B169" s="62" t="s">
        <v>986</v>
      </c>
      <c r="C169" s="62" t="s">
        <v>987</v>
      </c>
      <c r="D169" s="63">
        <v>34721</v>
      </c>
      <c r="E169" s="56">
        <v>34721</v>
      </c>
      <c r="F169" s="64">
        <f t="shared" si="4"/>
        <v>7741</v>
      </c>
      <c r="G169" s="62" t="s">
        <v>963</v>
      </c>
      <c r="H169" s="65">
        <v>41365</v>
      </c>
      <c r="I169" s="66">
        <f t="shared" si="5"/>
        <v>1097</v>
      </c>
      <c r="J169" s="62" t="s">
        <v>388</v>
      </c>
      <c r="K169" s="62" t="s">
        <v>389</v>
      </c>
      <c r="L169" s="62" t="s">
        <v>390</v>
      </c>
      <c r="M169" s="62" t="s">
        <v>391</v>
      </c>
      <c r="N169" s="62" t="s">
        <v>392</v>
      </c>
      <c r="O169" s="62" t="s">
        <v>477</v>
      </c>
      <c r="P169" s="62" t="s">
        <v>478</v>
      </c>
      <c r="Q169" s="61"/>
      <c r="R169" s="61"/>
      <c r="S169" s="62" t="s">
        <v>364</v>
      </c>
      <c r="T169" s="62" t="s">
        <v>849</v>
      </c>
      <c r="U169" s="61">
        <v>1</v>
      </c>
      <c r="V169" s="62" t="s">
        <v>988</v>
      </c>
      <c r="W169" s="62" t="s">
        <v>858</v>
      </c>
      <c r="X169" s="62" t="s">
        <v>859</v>
      </c>
      <c r="Y169" s="61"/>
    </row>
    <row r="170" spans="1:25">
      <c r="A170" s="61">
        <v>9303</v>
      </c>
      <c r="B170" s="62" t="s">
        <v>989</v>
      </c>
      <c r="C170" s="62" t="s">
        <v>990</v>
      </c>
      <c r="D170" s="63">
        <v>32827</v>
      </c>
      <c r="E170" s="56">
        <v>32827</v>
      </c>
      <c r="F170" s="64">
        <f t="shared" si="4"/>
        <v>9635</v>
      </c>
      <c r="G170" s="62" t="s">
        <v>991</v>
      </c>
      <c r="H170" s="65">
        <v>41699</v>
      </c>
      <c r="I170" s="66">
        <f t="shared" si="5"/>
        <v>763</v>
      </c>
      <c r="J170" s="62" t="s">
        <v>388</v>
      </c>
      <c r="K170" s="62" t="s">
        <v>389</v>
      </c>
      <c r="L170" s="62" t="s">
        <v>390</v>
      </c>
      <c r="M170" s="62" t="s">
        <v>391</v>
      </c>
      <c r="N170" s="62" t="s">
        <v>392</v>
      </c>
      <c r="O170" s="62" t="s">
        <v>435</v>
      </c>
      <c r="P170" s="62" t="s">
        <v>436</v>
      </c>
      <c r="Q170" s="61"/>
      <c r="R170" s="61"/>
      <c r="S170" s="62" t="s">
        <v>364</v>
      </c>
      <c r="T170" s="62" t="s">
        <v>849</v>
      </c>
      <c r="U170" s="61">
        <v>1</v>
      </c>
      <c r="V170" s="62" t="s">
        <v>992</v>
      </c>
      <c r="W170" s="62" t="s">
        <v>354</v>
      </c>
      <c r="X170" s="62" t="s">
        <v>355</v>
      </c>
      <c r="Y170" s="61"/>
    </row>
    <row r="171" spans="1:25">
      <c r="A171" s="61">
        <v>9304</v>
      </c>
      <c r="B171" s="62" t="s">
        <v>993</v>
      </c>
      <c r="C171" s="62" t="s">
        <v>994</v>
      </c>
      <c r="D171" s="63">
        <v>33484</v>
      </c>
      <c r="E171" s="56">
        <v>33484</v>
      </c>
      <c r="F171" s="64">
        <f t="shared" si="4"/>
        <v>8978</v>
      </c>
      <c r="G171" s="62" t="s">
        <v>991</v>
      </c>
      <c r="H171" s="65">
        <v>41699</v>
      </c>
      <c r="I171" s="66">
        <f t="shared" si="5"/>
        <v>763</v>
      </c>
      <c r="J171" s="62" t="s">
        <v>388</v>
      </c>
      <c r="K171" s="62" t="s">
        <v>389</v>
      </c>
      <c r="L171" s="62" t="s">
        <v>390</v>
      </c>
      <c r="M171" s="62" t="s">
        <v>391</v>
      </c>
      <c r="N171" s="62" t="s">
        <v>392</v>
      </c>
      <c r="O171" s="62" t="s">
        <v>443</v>
      </c>
      <c r="P171" s="62" t="s">
        <v>444</v>
      </c>
      <c r="Q171" s="61"/>
      <c r="R171" s="61"/>
      <c r="S171" s="62" t="s">
        <v>364</v>
      </c>
      <c r="T171" s="62" t="s">
        <v>849</v>
      </c>
      <c r="U171" s="61">
        <v>1</v>
      </c>
      <c r="V171" s="62" t="s">
        <v>995</v>
      </c>
      <c r="W171" s="62" t="s">
        <v>858</v>
      </c>
      <c r="X171" s="62" t="s">
        <v>859</v>
      </c>
      <c r="Y171" s="61"/>
    </row>
    <row r="172" spans="1:25">
      <c r="A172" s="61">
        <v>9305</v>
      </c>
      <c r="B172" s="62" t="s">
        <v>996</v>
      </c>
      <c r="C172" s="62" t="s">
        <v>997</v>
      </c>
      <c r="D172" s="63">
        <v>32272</v>
      </c>
      <c r="E172" s="56">
        <v>32272</v>
      </c>
      <c r="F172" s="64">
        <f t="shared" si="4"/>
        <v>10190</v>
      </c>
      <c r="G172" s="62" t="s">
        <v>998</v>
      </c>
      <c r="H172" s="65">
        <v>41730</v>
      </c>
      <c r="I172" s="66">
        <f t="shared" si="5"/>
        <v>732</v>
      </c>
      <c r="J172" s="62" t="s">
        <v>388</v>
      </c>
      <c r="K172" s="62" t="s">
        <v>389</v>
      </c>
      <c r="L172" s="62" t="s">
        <v>390</v>
      </c>
      <c r="M172" s="62" t="s">
        <v>391</v>
      </c>
      <c r="N172" s="62" t="s">
        <v>392</v>
      </c>
      <c r="O172" s="62" t="s">
        <v>435</v>
      </c>
      <c r="P172" s="62" t="s">
        <v>436</v>
      </c>
      <c r="Q172" s="61"/>
      <c r="R172" s="61"/>
      <c r="S172" s="62" t="s">
        <v>364</v>
      </c>
      <c r="T172" s="62" t="s">
        <v>849</v>
      </c>
      <c r="U172" s="61">
        <v>1</v>
      </c>
      <c r="V172" s="62" t="s">
        <v>999</v>
      </c>
      <c r="W172" s="62" t="s">
        <v>858</v>
      </c>
      <c r="X172" s="62" t="s">
        <v>859</v>
      </c>
      <c r="Y172" s="62" t="s">
        <v>1000</v>
      </c>
    </row>
    <row r="173" spans="1:25">
      <c r="A173" s="61">
        <v>9306</v>
      </c>
      <c r="B173" s="62" t="s">
        <v>1001</v>
      </c>
      <c r="C173" s="62" t="s">
        <v>1002</v>
      </c>
      <c r="D173" s="63">
        <v>33579</v>
      </c>
      <c r="E173" s="56">
        <v>33579</v>
      </c>
      <c r="F173" s="64">
        <f t="shared" si="4"/>
        <v>8883</v>
      </c>
      <c r="G173" s="62" t="s">
        <v>998</v>
      </c>
      <c r="H173" s="65">
        <v>41730</v>
      </c>
      <c r="I173" s="66">
        <f t="shared" si="5"/>
        <v>732</v>
      </c>
      <c r="J173" s="62" t="s">
        <v>388</v>
      </c>
      <c r="K173" s="62" t="s">
        <v>389</v>
      </c>
      <c r="L173" s="62" t="s">
        <v>390</v>
      </c>
      <c r="M173" s="62" t="s">
        <v>391</v>
      </c>
      <c r="N173" s="62" t="s">
        <v>392</v>
      </c>
      <c r="O173" s="62" t="s">
        <v>435</v>
      </c>
      <c r="P173" s="62" t="s">
        <v>436</v>
      </c>
      <c r="Q173" s="61"/>
      <c r="R173" s="61"/>
      <c r="S173" s="62" t="s">
        <v>364</v>
      </c>
      <c r="T173" s="62" t="s">
        <v>849</v>
      </c>
      <c r="U173" s="61">
        <v>1</v>
      </c>
      <c r="V173" s="62" t="s">
        <v>1003</v>
      </c>
      <c r="W173" s="62" t="s">
        <v>373</v>
      </c>
      <c r="X173" s="62" t="s">
        <v>374</v>
      </c>
      <c r="Y173" s="61"/>
    </row>
    <row r="174" spans="1:25">
      <c r="A174" s="61">
        <v>9307</v>
      </c>
      <c r="B174" s="62" t="s">
        <v>1004</v>
      </c>
      <c r="C174" s="62" t="s">
        <v>1005</v>
      </c>
      <c r="D174" s="63">
        <v>34912</v>
      </c>
      <c r="E174" s="56">
        <v>34912</v>
      </c>
      <c r="F174" s="64">
        <f t="shared" si="4"/>
        <v>7550</v>
      </c>
      <c r="G174" s="62" t="s">
        <v>998</v>
      </c>
      <c r="H174" s="65">
        <v>41730</v>
      </c>
      <c r="I174" s="66">
        <f t="shared" si="5"/>
        <v>732</v>
      </c>
      <c r="J174" s="62" t="s">
        <v>388</v>
      </c>
      <c r="K174" s="62" t="s">
        <v>389</v>
      </c>
      <c r="L174" s="62" t="s">
        <v>390</v>
      </c>
      <c r="M174" s="62" t="s">
        <v>391</v>
      </c>
      <c r="N174" s="62" t="s">
        <v>392</v>
      </c>
      <c r="O174" s="62" t="s">
        <v>435</v>
      </c>
      <c r="P174" s="62" t="s">
        <v>436</v>
      </c>
      <c r="Q174" s="61"/>
      <c r="R174" s="61"/>
      <c r="S174" s="62" t="s">
        <v>364</v>
      </c>
      <c r="T174" s="62" t="s">
        <v>849</v>
      </c>
      <c r="U174" s="61">
        <v>1</v>
      </c>
      <c r="V174" s="62" t="s">
        <v>1006</v>
      </c>
      <c r="W174" s="62" t="s">
        <v>858</v>
      </c>
      <c r="X174" s="62" t="s">
        <v>859</v>
      </c>
      <c r="Y174" s="61"/>
    </row>
    <row r="175" spans="1:25">
      <c r="A175" s="61">
        <v>9308</v>
      </c>
      <c r="B175" s="62" t="s">
        <v>1007</v>
      </c>
      <c r="C175" s="62" t="s">
        <v>1008</v>
      </c>
      <c r="D175" s="63">
        <v>34918</v>
      </c>
      <c r="E175" s="56">
        <v>34918</v>
      </c>
      <c r="F175" s="64">
        <f t="shared" si="4"/>
        <v>7544</v>
      </c>
      <c r="G175" s="62" t="s">
        <v>998</v>
      </c>
      <c r="H175" s="65">
        <v>41730</v>
      </c>
      <c r="I175" s="66">
        <f t="shared" si="5"/>
        <v>732</v>
      </c>
      <c r="J175" s="62" t="s">
        <v>388</v>
      </c>
      <c r="K175" s="62" t="s">
        <v>389</v>
      </c>
      <c r="L175" s="62" t="s">
        <v>390</v>
      </c>
      <c r="M175" s="62" t="s">
        <v>391</v>
      </c>
      <c r="N175" s="62" t="s">
        <v>392</v>
      </c>
      <c r="O175" s="62" t="s">
        <v>542</v>
      </c>
      <c r="P175" s="62" t="s">
        <v>543</v>
      </c>
      <c r="Q175" s="61"/>
      <c r="R175" s="61"/>
      <c r="S175" s="62" t="s">
        <v>364</v>
      </c>
      <c r="T175" s="62" t="s">
        <v>849</v>
      </c>
      <c r="U175" s="61">
        <v>1</v>
      </c>
      <c r="V175" s="62" t="s">
        <v>1009</v>
      </c>
      <c r="W175" s="62" t="s">
        <v>858</v>
      </c>
      <c r="X175" s="62" t="s">
        <v>859</v>
      </c>
      <c r="Y175" s="61"/>
    </row>
    <row r="176" spans="1:25">
      <c r="A176" s="61">
        <v>9309</v>
      </c>
      <c r="B176" s="62" t="s">
        <v>1010</v>
      </c>
      <c r="C176" s="62" t="s">
        <v>1011</v>
      </c>
      <c r="D176" s="63">
        <v>33746</v>
      </c>
      <c r="E176" s="56">
        <v>33746</v>
      </c>
      <c r="F176" s="64">
        <f t="shared" si="4"/>
        <v>8716</v>
      </c>
      <c r="G176" s="62" t="s">
        <v>1012</v>
      </c>
      <c r="H176" s="65">
        <v>42095</v>
      </c>
      <c r="I176" s="66">
        <f t="shared" si="5"/>
        <v>367</v>
      </c>
      <c r="J176" s="62" t="s">
        <v>388</v>
      </c>
      <c r="K176" s="62" t="s">
        <v>389</v>
      </c>
      <c r="L176" s="62" t="s">
        <v>390</v>
      </c>
      <c r="M176" s="62" t="s">
        <v>391</v>
      </c>
      <c r="N176" s="62" t="s">
        <v>392</v>
      </c>
      <c r="O176" s="62" t="s">
        <v>542</v>
      </c>
      <c r="P176" s="62" t="s">
        <v>543</v>
      </c>
      <c r="Q176" s="61"/>
      <c r="R176" s="61"/>
      <c r="S176" s="62" t="s">
        <v>364</v>
      </c>
      <c r="T176" s="62" t="s">
        <v>849</v>
      </c>
      <c r="U176" s="61">
        <v>1</v>
      </c>
      <c r="V176" s="62" t="s">
        <v>1013</v>
      </c>
      <c r="W176" s="62" t="s">
        <v>858</v>
      </c>
      <c r="X176" s="62" t="s">
        <v>859</v>
      </c>
      <c r="Y176" s="61"/>
    </row>
    <row r="177" spans="1:25">
      <c r="A177" s="61">
        <v>9310</v>
      </c>
      <c r="B177" s="62" t="s">
        <v>1014</v>
      </c>
      <c r="C177" s="62" t="s">
        <v>1015</v>
      </c>
      <c r="D177" s="63">
        <v>35177</v>
      </c>
      <c r="E177" s="56">
        <v>35177</v>
      </c>
      <c r="F177" s="64">
        <f t="shared" si="4"/>
        <v>7285</v>
      </c>
      <c r="G177" s="62" t="s">
        <v>1012</v>
      </c>
      <c r="H177" s="65">
        <v>42095</v>
      </c>
      <c r="I177" s="66">
        <f t="shared" si="5"/>
        <v>367</v>
      </c>
      <c r="J177" s="62" t="s">
        <v>388</v>
      </c>
      <c r="K177" s="62" t="s">
        <v>389</v>
      </c>
      <c r="L177" s="62" t="s">
        <v>390</v>
      </c>
      <c r="M177" s="62" t="s">
        <v>391</v>
      </c>
      <c r="N177" s="62" t="s">
        <v>392</v>
      </c>
      <c r="O177" s="62" t="s">
        <v>435</v>
      </c>
      <c r="P177" s="62" t="s">
        <v>436</v>
      </c>
      <c r="Q177" s="61"/>
      <c r="R177" s="61"/>
      <c r="S177" s="62" t="s">
        <v>364</v>
      </c>
      <c r="T177" s="62" t="s">
        <v>849</v>
      </c>
      <c r="U177" s="61">
        <v>1</v>
      </c>
      <c r="V177" s="62" t="s">
        <v>1016</v>
      </c>
      <c r="W177" s="62" t="s">
        <v>1017</v>
      </c>
      <c r="X177" s="62" t="s">
        <v>1018</v>
      </c>
      <c r="Y177" s="62" t="s">
        <v>1019</v>
      </c>
    </row>
    <row r="178" spans="1:25">
      <c r="A178" s="61">
        <v>9311</v>
      </c>
      <c r="B178" s="62" t="s">
        <v>1020</v>
      </c>
      <c r="C178" s="62" t="s">
        <v>1021</v>
      </c>
      <c r="D178" s="63">
        <v>32937</v>
      </c>
      <c r="E178" s="56">
        <v>32937</v>
      </c>
      <c r="F178" s="64">
        <f t="shared" si="4"/>
        <v>9525</v>
      </c>
      <c r="G178" s="62" t="s">
        <v>1022</v>
      </c>
      <c r="H178" s="65">
        <v>42278</v>
      </c>
      <c r="I178" s="66">
        <f t="shared" si="5"/>
        <v>184</v>
      </c>
      <c r="J178" s="62" t="s">
        <v>388</v>
      </c>
      <c r="K178" s="62" t="s">
        <v>389</v>
      </c>
      <c r="L178" s="62" t="s">
        <v>390</v>
      </c>
      <c r="M178" s="62" t="s">
        <v>391</v>
      </c>
      <c r="N178" s="62" t="s">
        <v>392</v>
      </c>
      <c r="O178" s="62" t="s">
        <v>435</v>
      </c>
      <c r="P178" s="62" t="s">
        <v>436</v>
      </c>
      <c r="Q178" s="61"/>
      <c r="R178" s="61"/>
      <c r="S178" s="62" t="s">
        <v>364</v>
      </c>
      <c r="T178" s="62" t="s">
        <v>849</v>
      </c>
      <c r="U178" s="61">
        <v>1</v>
      </c>
      <c r="V178" s="62" t="s">
        <v>1023</v>
      </c>
      <c r="W178" s="62" t="s">
        <v>1017</v>
      </c>
      <c r="X178" s="62" t="s">
        <v>1018</v>
      </c>
      <c r="Y178" s="61"/>
    </row>
    <row r="179" spans="1:25">
      <c r="A179" s="61">
        <v>9312</v>
      </c>
      <c r="B179" s="62" t="s">
        <v>1024</v>
      </c>
      <c r="C179" s="62" t="s">
        <v>1011</v>
      </c>
      <c r="D179" s="63">
        <v>33746</v>
      </c>
      <c r="E179" s="56">
        <v>33746</v>
      </c>
      <c r="F179" s="64">
        <f t="shared" si="4"/>
        <v>8716</v>
      </c>
      <c r="G179" s="62" t="s">
        <v>1022</v>
      </c>
      <c r="H179" s="65">
        <v>42278</v>
      </c>
      <c r="I179" s="66">
        <f t="shared" si="5"/>
        <v>184</v>
      </c>
      <c r="J179" s="62" t="s">
        <v>388</v>
      </c>
      <c r="K179" s="62" t="s">
        <v>389</v>
      </c>
      <c r="L179" s="62" t="s">
        <v>390</v>
      </c>
      <c r="M179" s="62" t="s">
        <v>391</v>
      </c>
      <c r="N179" s="62" t="s">
        <v>392</v>
      </c>
      <c r="O179" s="62" t="s">
        <v>393</v>
      </c>
      <c r="P179" s="62" t="s">
        <v>394</v>
      </c>
      <c r="Q179" s="61"/>
      <c r="R179" s="61"/>
      <c r="S179" s="62" t="s">
        <v>364</v>
      </c>
      <c r="T179" s="62" t="s">
        <v>849</v>
      </c>
      <c r="U179" s="61">
        <v>1</v>
      </c>
      <c r="V179" s="62" t="s">
        <v>1023</v>
      </c>
      <c r="W179" s="62" t="s">
        <v>1017</v>
      </c>
      <c r="X179" s="62" t="s">
        <v>1018</v>
      </c>
      <c r="Y179" s="61"/>
    </row>
    <row r="180" spans="1:25">
      <c r="A180" s="61">
        <v>9313</v>
      </c>
      <c r="B180" s="62" t="s">
        <v>1025</v>
      </c>
      <c r="C180" s="62" t="s">
        <v>1026</v>
      </c>
      <c r="D180" s="63">
        <v>34049</v>
      </c>
      <c r="E180" s="56">
        <v>34049</v>
      </c>
      <c r="F180" s="64">
        <f t="shared" si="4"/>
        <v>8413</v>
      </c>
      <c r="G180" s="62" t="s">
        <v>1022</v>
      </c>
      <c r="H180" s="65">
        <v>42278</v>
      </c>
      <c r="I180" s="66">
        <f t="shared" si="5"/>
        <v>184</v>
      </c>
      <c r="J180" s="62" t="s">
        <v>388</v>
      </c>
      <c r="K180" s="62" t="s">
        <v>389</v>
      </c>
      <c r="L180" s="62" t="s">
        <v>390</v>
      </c>
      <c r="M180" s="62" t="s">
        <v>391</v>
      </c>
      <c r="N180" s="62" t="s">
        <v>392</v>
      </c>
      <c r="O180" s="62" t="s">
        <v>477</v>
      </c>
      <c r="P180" s="62" t="s">
        <v>478</v>
      </c>
      <c r="Q180" s="61"/>
      <c r="R180" s="61"/>
      <c r="S180" s="62" t="s">
        <v>364</v>
      </c>
      <c r="T180" s="62" t="s">
        <v>849</v>
      </c>
      <c r="U180" s="61">
        <v>1</v>
      </c>
      <c r="V180" s="62" t="s">
        <v>1023</v>
      </c>
      <c r="W180" s="62" t="s">
        <v>1017</v>
      </c>
      <c r="X180" s="62" t="s">
        <v>1018</v>
      </c>
      <c r="Y180" s="61"/>
    </row>
    <row r="181" spans="1:25">
      <c r="A181" s="61">
        <v>9314</v>
      </c>
      <c r="B181" s="62" t="s">
        <v>1027</v>
      </c>
      <c r="C181" s="62" t="s">
        <v>1028</v>
      </c>
      <c r="D181" s="63">
        <v>34762</v>
      </c>
      <c r="E181" s="56">
        <v>34762</v>
      </c>
      <c r="F181" s="64">
        <f t="shared" si="4"/>
        <v>7700</v>
      </c>
      <c r="G181" s="62" t="s">
        <v>1022</v>
      </c>
      <c r="H181" s="65">
        <v>42278</v>
      </c>
      <c r="I181" s="66">
        <f t="shared" si="5"/>
        <v>184</v>
      </c>
      <c r="J181" s="62" t="s">
        <v>388</v>
      </c>
      <c r="K181" s="62" t="s">
        <v>389</v>
      </c>
      <c r="L181" s="62" t="s">
        <v>390</v>
      </c>
      <c r="M181" s="62" t="s">
        <v>391</v>
      </c>
      <c r="N181" s="62" t="s">
        <v>392</v>
      </c>
      <c r="O181" s="62" t="s">
        <v>489</v>
      </c>
      <c r="P181" s="62" t="s">
        <v>490</v>
      </c>
      <c r="Q181" s="61"/>
      <c r="R181" s="61"/>
      <c r="S181" s="62" t="s">
        <v>364</v>
      </c>
      <c r="T181" s="62" t="s">
        <v>849</v>
      </c>
      <c r="U181" s="61">
        <v>1</v>
      </c>
      <c r="V181" s="62" t="s">
        <v>1023</v>
      </c>
      <c r="W181" s="62" t="s">
        <v>1017</v>
      </c>
      <c r="X181" s="62" t="s">
        <v>1018</v>
      </c>
      <c r="Y181" s="61"/>
    </row>
    <row r="182" spans="1:25">
      <c r="A182" s="61">
        <v>9315</v>
      </c>
      <c r="B182" s="62" t="s">
        <v>1029</v>
      </c>
      <c r="C182" s="62" t="s">
        <v>1030</v>
      </c>
      <c r="D182" s="63">
        <v>35302</v>
      </c>
      <c r="E182" s="56">
        <v>35302</v>
      </c>
      <c r="F182" s="64">
        <f t="shared" si="4"/>
        <v>7160</v>
      </c>
      <c r="G182" s="62" t="s">
        <v>1022</v>
      </c>
      <c r="H182" s="65">
        <v>42278</v>
      </c>
      <c r="I182" s="66">
        <f t="shared" si="5"/>
        <v>184</v>
      </c>
      <c r="J182" s="62" t="s">
        <v>388</v>
      </c>
      <c r="K182" s="62" t="s">
        <v>389</v>
      </c>
      <c r="L182" s="62" t="s">
        <v>390</v>
      </c>
      <c r="M182" s="62" t="s">
        <v>391</v>
      </c>
      <c r="N182" s="62" t="s">
        <v>392</v>
      </c>
      <c r="O182" s="62" t="s">
        <v>393</v>
      </c>
      <c r="P182" s="62" t="s">
        <v>394</v>
      </c>
      <c r="Q182" s="61"/>
      <c r="R182" s="61"/>
      <c r="S182" s="62" t="s">
        <v>364</v>
      </c>
      <c r="T182" s="62" t="s">
        <v>849</v>
      </c>
      <c r="U182" s="61">
        <v>1</v>
      </c>
      <c r="V182" s="62" t="s">
        <v>1023</v>
      </c>
      <c r="W182" s="62" t="s">
        <v>1017</v>
      </c>
      <c r="X182" s="62" t="s">
        <v>1018</v>
      </c>
      <c r="Y182" s="61"/>
    </row>
    <row r="183" spans="1:25">
      <c r="A183" s="61">
        <v>9316</v>
      </c>
      <c r="B183" s="62" t="s">
        <v>1031</v>
      </c>
      <c r="C183" s="62" t="s">
        <v>1032</v>
      </c>
      <c r="D183" s="67">
        <v>34150</v>
      </c>
      <c r="E183" s="68">
        <v>34150</v>
      </c>
      <c r="F183" s="64">
        <f t="shared" si="4"/>
        <v>8312</v>
      </c>
      <c r="G183" s="62" t="s">
        <v>363</v>
      </c>
      <c r="H183" s="65">
        <v>42460</v>
      </c>
      <c r="I183" s="66">
        <f t="shared" si="5"/>
        <v>2</v>
      </c>
      <c r="J183" s="62" t="s">
        <v>344</v>
      </c>
      <c r="K183" s="62" t="s">
        <v>345</v>
      </c>
      <c r="L183" s="62" t="s">
        <v>346</v>
      </c>
      <c r="M183" s="62" t="s">
        <v>347</v>
      </c>
      <c r="N183" s="62" t="s">
        <v>392</v>
      </c>
      <c r="O183" s="62" t="s">
        <v>349</v>
      </c>
      <c r="P183" s="62" t="s">
        <v>350</v>
      </c>
      <c r="Q183" s="61"/>
      <c r="R183" s="61"/>
      <c r="S183" s="62" t="s">
        <v>364</v>
      </c>
      <c r="T183" s="62" t="s">
        <v>849</v>
      </c>
      <c r="U183" s="61">
        <v>1</v>
      </c>
      <c r="V183" s="62" t="s">
        <v>1033</v>
      </c>
      <c r="W183" s="62" t="s">
        <v>731</v>
      </c>
      <c r="X183" s="62" t="s">
        <v>732</v>
      </c>
      <c r="Y183" s="62" t="s">
        <v>1034</v>
      </c>
    </row>
    <row r="184" spans="1:25">
      <c r="A184" s="61">
        <v>9317</v>
      </c>
      <c r="B184" s="62" t="s">
        <v>1035</v>
      </c>
      <c r="C184" s="62" t="s">
        <v>1036</v>
      </c>
      <c r="D184" s="67">
        <v>33427</v>
      </c>
      <c r="E184" s="68">
        <v>33427</v>
      </c>
      <c r="F184" s="64">
        <f t="shared" si="4"/>
        <v>9035</v>
      </c>
      <c r="G184" s="62" t="s">
        <v>1037</v>
      </c>
      <c r="H184" s="65">
        <v>42461</v>
      </c>
      <c r="I184" s="66">
        <f t="shared" si="5"/>
        <v>1</v>
      </c>
      <c r="J184" s="62" t="s">
        <v>1038</v>
      </c>
      <c r="K184" s="62" t="s">
        <v>1039</v>
      </c>
      <c r="L184" s="62" t="s">
        <v>390</v>
      </c>
      <c r="M184" s="62" t="s">
        <v>391</v>
      </c>
      <c r="N184" s="62" t="s">
        <v>392</v>
      </c>
      <c r="O184" s="62" t="s">
        <v>349</v>
      </c>
      <c r="P184" s="62" t="s">
        <v>350</v>
      </c>
      <c r="Q184" s="61"/>
      <c r="R184" s="61"/>
      <c r="S184" s="62" t="s">
        <v>364</v>
      </c>
      <c r="T184" s="62" t="s">
        <v>849</v>
      </c>
      <c r="U184" s="61">
        <v>1</v>
      </c>
      <c r="V184" s="62" t="s">
        <v>1040</v>
      </c>
      <c r="W184" s="62" t="s">
        <v>858</v>
      </c>
      <c r="X184" s="62" t="s">
        <v>859</v>
      </c>
      <c r="Y184" s="62" t="s">
        <v>904</v>
      </c>
    </row>
    <row r="185" spans="1:25">
      <c r="A185" s="61">
        <v>9318</v>
      </c>
      <c r="B185" s="62" t="s">
        <v>1041</v>
      </c>
      <c r="C185" s="62" t="s">
        <v>1042</v>
      </c>
      <c r="D185" s="67">
        <v>35373</v>
      </c>
      <c r="E185" s="68">
        <v>35373</v>
      </c>
      <c r="F185" s="64">
        <f t="shared" si="4"/>
        <v>7089</v>
      </c>
      <c r="G185" s="62" t="s">
        <v>1037</v>
      </c>
      <c r="H185" s="65">
        <v>42461</v>
      </c>
      <c r="I185" s="66">
        <f t="shared" si="5"/>
        <v>1</v>
      </c>
      <c r="J185" s="62" t="s">
        <v>1038</v>
      </c>
      <c r="K185" s="62" t="s">
        <v>1039</v>
      </c>
      <c r="L185" s="62" t="s">
        <v>390</v>
      </c>
      <c r="M185" s="62" t="s">
        <v>391</v>
      </c>
      <c r="N185" s="62" t="s">
        <v>392</v>
      </c>
      <c r="O185" s="62" t="s">
        <v>349</v>
      </c>
      <c r="P185" s="62" t="s">
        <v>350</v>
      </c>
      <c r="Q185" s="61"/>
      <c r="R185" s="61"/>
      <c r="S185" s="62" t="s">
        <v>364</v>
      </c>
      <c r="T185" s="62" t="s">
        <v>849</v>
      </c>
      <c r="U185" s="61">
        <v>1</v>
      </c>
      <c r="V185" s="62" t="s">
        <v>1043</v>
      </c>
      <c r="W185" s="62" t="s">
        <v>354</v>
      </c>
      <c r="X185" s="62" t="s">
        <v>355</v>
      </c>
      <c r="Y185" s="61"/>
    </row>
    <row r="186" spans="1:25">
      <c r="A186" s="61">
        <v>9319</v>
      </c>
      <c r="B186" s="62" t="s">
        <v>1044</v>
      </c>
      <c r="C186" s="62" t="s">
        <v>1045</v>
      </c>
      <c r="D186" s="67">
        <v>35841</v>
      </c>
      <c r="E186" s="68">
        <v>35841</v>
      </c>
      <c r="F186" s="64">
        <f t="shared" si="4"/>
        <v>6621</v>
      </c>
      <c r="G186" s="62" t="s">
        <v>1037</v>
      </c>
      <c r="H186" s="65">
        <v>42461</v>
      </c>
      <c r="I186" s="66">
        <f t="shared" si="5"/>
        <v>1</v>
      </c>
      <c r="J186" s="62" t="s">
        <v>1038</v>
      </c>
      <c r="K186" s="62" t="s">
        <v>1039</v>
      </c>
      <c r="L186" s="62" t="s">
        <v>390</v>
      </c>
      <c r="M186" s="62" t="s">
        <v>391</v>
      </c>
      <c r="N186" s="62" t="s">
        <v>392</v>
      </c>
      <c r="O186" s="62" t="s">
        <v>349</v>
      </c>
      <c r="P186" s="62" t="s">
        <v>350</v>
      </c>
      <c r="Q186" s="61"/>
      <c r="R186" s="61"/>
      <c r="S186" s="62" t="s">
        <v>364</v>
      </c>
      <c r="T186" s="62" t="s">
        <v>849</v>
      </c>
      <c r="U186" s="61"/>
      <c r="V186" s="61"/>
      <c r="W186" s="61"/>
      <c r="X186" s="61"/>
      <c r="Y186" s="61"/>
    </row>
    <row r="192" spans="1:25">
      <c r="F192" s="51" t="s">
        <v>1046</v>
      </c>
      <c r="H192" s="51">
        <v>1954</v>
      </c>
    </row>
    <row r="193" spans="6:8">
      <c r="F193" s="51" t="s">
        <v>1047</v>
      </c>
      <c r="H193" s="51">
        <v>1955</v>
      </c>
    </row>
    <row r="194" spans="6:8">
      <c r="F194" s="51" t="s">
        <v>1048</v>
      </c>
      <c r="H194" s="51">
        <v>1956</v>
      </c>
    </row>
    <row r="195" spans="6:8">
      <c r="F195" s="51" t="s">
        <v>1049</v>
      </c>
      <c r="H195" s="51">
        <v>1957</v>
      </c>
    </row>
    <row r="196" spans="6:8">
      <c r="F196" s="51" t="s">
        <v>1050</v>
      </c>
      <c r="H196" s="51">
        <v>1958</v>
      </c>
    </row>
    <row r="197" spans="6:8">
      <c r="F197" s="51" t="s">
        <v>1051</v>
      </c>
      <c r="H197" s="51">
        <v>1959</v>
      </c>
    </row>
    <row r="198" spans="6:8">
      <c r="F198" s="51" t="s">
        <v>1052</v>
      </c>
      <c r="H198" s="51">
        <v>1960</v>
      </c>
    </row>
    <row r="199" spans="6:8">
      <c r="F199" s="51" t="s">
        <v>1053</v>
      </c>
      <c r="H199" s="51">
        <v>1961</v>
      </c>
    </row>
    <row r="200" spans="6:8">
      <c r="F200" s="51" t="s">
        <v>1054</v>
      </c>
      <c r="H200" s="51">
        <v>1962</v>
      </c>
    </row>
    <row r="201" spans="6:8">
      <c r="F201" s="51" t="s">
        <v>1055</v>
      </c>
      <c r="H201" s="51">
        <v>1963</v>
      </c>
    </row>
    <row r="202" spans="6:8">
      <c r="F202" s="51" t="s">
        <v>1056</v>
      </c>
      <c r="H202" s="51">
        <v>1964</v>
      </c>
    </row>
    <row r="203" spans="6:8">
      <c r="F203" s="51" t="s">
        <v>1057</v>
      </c>
      <c r="H203" s="51">
        <v>1965</v>
      </c>
    </row>
    <row r="204" spans="6:8">
      <c r="F204" s="51" t="s">
        <v>1058</v>
      </c>
      <c r="H204" s="51">
        <v>1966</v>
      </c>
    </row>
    <row r="205" spans="6:8">
      <c r="F205" s="51" t="s">
        <v>1059</v>
      </c>
      <c r="H205" s="51">
        <v>1967</v>
      </c>
    </row>
    <row r="206" spans="6:8">
      <c r="F206" s="51" t="s">
        <v>1060</v>
      </c>
      <c r="H206" s="51">
        <v>1968</v>
      </c>
    </row>
    <row r="207" spans="6:8">
      <c r="F207" s="51" t="s">
        <v>1061</v>
      </c>
      <c r="H207" s="51">
        <v>1969</v>
      </c>
    </row>
    <row r="208" spans="6:8">
      <c r="F208" s="51" t="s">
        <v>1062</v>
      </c>
      <c r="H208" s="51">
        <v>1970</v>
      </c>
    </row>
    <row r="209" spans="6:8">
      <c r="F209" s="51" t="s">
        <v>1063</v>
      </c>
      <c r="H209" s="51">
        <v>1971</v>
      </c>
    </row>
    <row r="210" spans="6:8">
      <c r="F210" s="51" t="s">
        <v>1064</v>
      </c>
      <c r="H210" s="51">
        <v>1972</v>
      </c>
    </row>
    <row r="211" spans="6:8">
      <c r="F211" s="51" t="s">
        <v>1065</v>
      </c>
      <c r="H211" s="51">
        <v>1973</v>
      </c>
    </row>
    <row r="212" spans="6:8">
      <c r="F212" s="51" t="s">
        <v>1066</v>
      </c>
      <c r="H212" s="51">
        <v>1974</v>
      </c>
    </row>
    <row r="213" spans="6:8">
      <c r="F213" s="51" t="s">
        <v>1067</v>
      </c>
      <c r="H213" s="51">
        <v>1975</v>
      </c>
    </row>
    <row r="214" spans="6:8">
      <c r="F214" s="51" t="s">
        <v>1068</v>
      </c>
      <c r="H214" s="51">
        <v>1976</v>
      </c>
    </row>
    <row r="215" spans="6:8">
      <c r="F215" s="51" t="s">
        <v>1069</v>
      </c>
      <c r="H215" s="51">
        <v>1977</v>
      </c>
    </row>
    <row r="216" spans="6:8">
      <c r="F216" s="51" t="s">
        <v>1070</v>
      </c>
      <c r="H216" s="51">
        <v>1978</v>
      </c>
    </row>
    <row r="217" spans="6:8">
      <c r="F217" s="51" t="s">
        <v>1071</v>
      </c>
      <c r="H217" s="51">
        <v>1979</v>
      </c>
    </row>
    <row r="218" spans="6:8">
      <c r="F218" s="51" t="s">
        <v>1072</v>
      </c>
      <c r="H218" s="51">
        <v>1980</v>
      </c>
    </row>
    <row r="219" spans="6:8">
      <c r="F219" s="51" t="s">
        <v>1073</v>
      </c>
      <c r="H219" s="51">
        <v>1981</v>
      </c>
    </row>
    <row r="220" spans="6:8">
      <c r="F220" s="51" t="s">
        <v>1074</v>
      </c>
      <c r="H220" s="51">
        <v>1982</v>
      </c>
    </row>
    <row r="221" spans="6:8">
      <c r="F221" s="51" t="s">
        <v>1075</v>
      </c>
      <c r="H221" s="51">
        <v>1983</v>
      </c>
    </row>
    <row r="222" spans="6:8">
      <c r="F222" s="51" t="s">
        <v>1076</v>
      </c>
      <c r="H222" s="51">
        <v>1984</v>
      </c>
    </row>
    <row r="223" spans="6:8">
      <c r="F223" s="51" t="s">
        <v>1077</v>
      </c>
      <c r="H223" s="51">
        <v>1985</v>
      </c>
    </row>
    <row r="224" spans="6:8">
      <c r="F224" s="51" t="s">
        <v>1078</v>
      </c>
      <c r="H224" s="51">
        <v>1986</v>
      </c>
    </row>
    <row r="225" spans="6:8">
      <c r="F225" s="51" t="s">
        <v>1079</v>
      </c>
      <c r="H225" s="51">
        <v>1987</v>
      </c>
    </row>
    <row r="226" spans="6:8">
      <c r="F226" s="51" t="s">
        <v>1080</v>
      </c>
      <c r="H226" s="51">
        <v>1988</v>
      </c>
    </row>
    <row r="227" spans="6:8">
      <c r="F227" s="51" t="s">
        <v>1081</v>
      </c>
      <c r="H227" s="51">
        <v>1989</v>
      </c>
    </row>
    <row r="228" spans="6:8">
      <c r="F228" s="51" t="s">
        <v>1082</v>
      </c>
      <c r="H228" s="51">
        <v>1990</v>
      </c>
    </row>
    <row r="229" spans="6:8">
      <c r="F229" s="51" t="s">
        <v>1083</v>
      </c>
      <c r="H229" s="51">
        <v>1991</v>
      </c>
    </row>
    <row r="230" spans="6:8">
      <c r="F230" s="51" t="s">
        <v>1084</v>
      </c>
      <c r="H230" s="51">
        <v>1992</v>
      </c>
    </row>
    <row r="231" spans="6:8">
      <c r="F231" s="51" t="s">
        <v>1085</v>
      </c>
      <c r="H231" s="51">
        <v>1993</v>
      </c>
    </row>
    <row r="232" spans="6:8">
      <c r="F232" s="51" t="s">
        <v>1086</v>
      </c>
      <c r="H232" s="51">
        <v>1994</v>
      </c>
    </row>
    <row r="233" spans="6:8">
      <c r="F233" s="51" t="s">
        <v>1087</v>
      </c>
      <c r="H233" s="51">
        <v>1995</v>
      </c>
    </row>
    <row r="234" spans="6:8">
      <c r="F234" s="51" t="s">
        <v>1088</v>
      </c>
      <c r="H234" s="51">
        <v>1996</v>
      </c>
    </row>
    <row r="235" spans="6:8">
      <c r="F235" s="51" t="s">
        <v>1089</v>
      </c>
      <c r="H235" s="51">
        <v>1997</v>
      </c>
    </row>
    <row r="236" spans="6:8">
      <c r="F236" s="51" t="s">
        <v>1090</v>
      </c>
      <c r="H236" s="51">
        <v>1998</v>
      </c>
    </row>
    <row r="237" spans="6:8">
      <c r="F237" s="51" t="s">
        <v>1091</v>
      </c>
      <c r="H237" s="51">
        <v>1999</v>
      </c>
    </row>
    <row r="238" spans="6:8">
      <c r="F238" s="51" t="s">
        <v>1092</v>
      </c>
      <c r="H238" s="51">
        <v>2000</v>
      </c>
    </row>
    <row r="239" spans="6:8">
      <c r="F239" s="51" t="s">
        <v>1093</v>
      </c>
      <c r="H239" s="51">
        <v>2001</v>
      </c>
    </row>
    <row r="240" spans="6:8">
      <c r="F240" s="51" t="s">
        <v>1094</v>
      </c>
      <c r="H240" s="51">
        <v>2002</v>
      </c>
    </row>
    <row r="241" spans="6:8">
      <c r="F241" s="51" t="s">
        <v>1095</v>
      </c>
      <c r="H241" s="51">
        <v>2003</v>
      </c>
    </row>
    <row r="242" spans="6:8">
      <c r="F242" s="51" t="s">
        <v>1096</v>
      </c>
      <c r="H242" s="51">
        <v>2004</v>
      </c>
    </row>
    <row r="243" spans="6:8">
      <c r="F243" s="51" t="s">
        <v>1097</v>
      </c>
      <c r="H243" s="51">
        <v>2005</v>
      </c>
    </row>
    <row r="244" spans="6:8">
      <c r="F244" s="51" t="s">
        <v>1098</v>
      </c>
      <c r="H244" s="51">
        <v>2006</v>
      </c>
    </row>
    <row r="245" spans="6:8">
      <c r="F245" s="51" t="s">
        <v>1099</v>
      </c>
      <c r="H245" s="51">
        <v>2007</v>
      </c>
    </row>
    <row r="246" spans="6:8">
      <c r="F246" s="51" t="s">
        <v>1100</v>
      </c>
      <c r="H246" s="51">
        <v>2008</v>
      </c>
    </row>
    <row r="247" spans="6:8">
      <c r="F247" s="51" t="s">
        <v>1101</v>
      </c>
      <c r="H247" s="51">
        <v>2009</v>
      </c>
    </row>
    <row r="248" spans="6:8">
      <c r="F248" s="51" t="s">
        <v>1102</v>
      </c>
      <c r="H248" s="51">
        <v>2010</v>
      </c>
    </row>
    <row r="249" spans="6:8">
      <c r="F249" s="51" t="s">
        <v>1103</v>
      </c>
      <c r="H249" s="51">
        <v>2011</v>
      </c>
    </row>
    <row r="250" spans="6:8">
      <c r="F250" s="51" t="s">
        <v>1104</v>
      </c>
      <c r="H250" s="51">
        <v>2012</v>
      </c>
    </row>
    <row r="251" spans="6:8">
      <c r="F251" s="51" t="s">
        <v>1105</v>
      </c>
      <c r="H251" s="51">
        <v>2013</v>
      </c>
    </row>
    <row r="252" spans="6:8">
      <c r="F252" s="51" t="s">
        <v>1106</v>
      </c>
      <c r="H252" s="51">
        <v>2014</v>
      </c>
    </row>
    <row r="253" spans="6:8">
      <c r="F253" s="51" t="s">
        <v>1107</v>
      </c>
      <c r="H253" s="51">
        <v>2015</v>
      </c>
    </row>
    <row r="254" spans="6:8">
      <c r="F254" s="51" t="s">
        <v>1108</v>
      </c>
      <c r="H254" s="51">
        <v>2016</v>
      </c>
    </row>
    <row r="255" spans="6:8">
      <c r="F255" s="51" t="s">
        <v>1109</v>
      </c>
      <c r="H255" s="51">
        <v>2017</v>
      </c>
    </row>
    <row r="256" spans="6:8">
      <c r="F256" s="51" t="s">
        <v>1110</v>
      </c>
      <c r="H256" s="51">
        <v>2018</v>
      </c>
    </row>
    <row r="257" spans="6:8">
      <c r="F257" s="51" t="s">
        <v>1111</v>
      </c>
      <c r="H257" s="51">
        <v>2019</v>
      </c>
    </row>
    <row r="258" spans="6:8">
      <c r="F258" s="51" t="s">
        <v>1112</v>
      </c>
      <c r="H258" s="51">
        <v>2020</v>
      </c>
    </row>
    <row r="259" spans="6:8">
      <c r="F259" s="51" t="s">
        <v>1113</v>
      </c>
      <c r="H259" s="51">
        <v>2021</v>
      </c>
    </row>
    <row r="260" spans="6:8">
      <c r="F260" s="51" t="s">
        <v>1114</v>
      </c>
      <c r="H260" s="51">
        <v>2022</v>
      </c>
    </row>
    <row r="261" spans="6:8">
      <c r="F261" s="51" t="s">
        <v>1115</v>
      </c>
      <c r="H261" s="51">
        <v>2023</v>
      </c>
    </row>
    <row r="262" spans="6:8">
      <c r="F262" s="51" t="s">
        <v>1116</v>
      </c>
      <c r="H262" s="51">
        <v>2024</v>
      </c>
    </row>
    <row r="263" spans="6:8">
      <c r="F263" s="51" t="s">
        <v>1117</v>
      </c>
      <c r="H263" s="51">
        <v>2025</v>
      </c>
    </row>
  </sheetData>
  <autoFilter ref="A4:Y4"/>
  <phoneticPr fontId="1"/>
  <dataValidations count="1">
    <dataValidation imeMode="off" allowBlank="1" showInputMessage="1" showErrorMessage="1" sqref="D2:E2 IZ2:JA2 SV2:SW2 ACR2:ACS2 AMN2:AMO2 AWJ2:AWK2 BGF2:BGG2 BQB2:BQC2 BZX2:BZY2 CJT2:CJU2 CTP2:CTQ2 DDL2:DDM2 DNH2:DNI2 DXD2:DXE2 EGZ2:EHA2 EQV2:EQW2 FAR2:FAS2 FKN2:FKO2 FUJ2:FUK2 GEF2:GEG2 GOB2:GOC2 GXX2:GXY2 HHT2:HHU2 HRP2:HRQ2 IBL2:IBM2 ILH2:ILI2 IVD2:IVE2 JEZ2:JFA2 JOV2:JOW2 JYR2:JYS2 KIN2:KIO2 KSJ2:KSK2 LCF2:LCG2 LMB2:LMC2 LVX2:LVY2 MFT2:MFU2 MPP2:MPQ2 MZL2:MZM2 NJH2:NJI2 NTD2:NTE2 OCZ2:ODA2 OMV2:OMW2 OWR2:OWS2 PGN2:PGO2 PQJ2:PQK2 QAF2:QAG2 QKB2:QKC2 QTX2:QTY2 RDT2:RDU2 RNP2:RNQ2 RXL2:RXM2 SHH2:SHI2 SRD2:SRE2 TAZ2:TBA2 TKV2:TKW2 TUR2:TUS2 UEN2:UEO2 UOJ2:UOK2 UYF2:UYG2 VIB2:VIC2 VRX2:VRY2 WBT2:WBU2 WLP2:WLQ2 WVL2:WVM2 D65538:E65538 IZ65538:JA65538 SV65538:SW65538 ACR65538:ACS65538 AMN65538:AMO65538 AWJ65538:AWK65538 BGF65538:BGG65538 BQB65538:BQC65538 BZX65538:BZY65538 CJT65538:CJU65538 CTP65538:CTQ65538 DDL65538:DDM65538 DNH65538:DNI65538 DXD65538:DXE65538 EGZ65538:EHA65538 EQV65538:EQW65538 FAR65538:FAS65538 FKN65538:FKO65538 FUJ65538:FUK65538 GEF65538:GEG65538 GOB65538:GOC65538 GXX65538:GXY65538 HHT65538:HHU65538 HRP65538:HRQ65538 IBL65538:IBM65538 ILH65538:ILI65538 IVD65538:IVE65538 JEZ65538:JFA65538 JOV65538:JOW65538 JYR65538:JYS65538 KIN65538:KIO65538 KSJ65538:KSK65538 LCF65538:LCG65538 LMB65538:LMC65538 LVX65538:LVY65538 MFT65538:MFU65538 MPP65538:MPQ65538 MZL65538:MZM65538 NJH65538:NJI65538 NTD65538:NTE65538 OCZ65538:ODA65538 OMV65538:OMW65538 OWR65538:OWS65538 PGN65538:PGO65538 PQJ65538:PQK65538 QAF65538:QAG65538 QKB65538:QKC65538 QTX65538:QTY65538 RDT65538:RDU65538 RNP65538:RNQ65538 RXL65538:RXM65538 SHH65538:SHI65538 SRD65538:SRE65538 TAZ65538:TBA65538 TKV65538:TKW65538 TUR65538:TUS65538 UEN65538:UEO65538 UOJ65538:UOK65538 UYF65538:UYG65538 VIB65538:VIC65538 VRX65538:VRY65538 WBT65538:WBU65538 WLP65538:WLQ65538 WVL65538:WVM65538 D131074:E131074 IZ131074:JA131074 SV131074:SW131074 ACR131074:ACS131074 AMN131074:AMO131074 AWJ131074:AWK131074 BGF131074:BGG131074 BQB131074:BQC131074 BZX131074:BZY131074 CJT131074:CJU131074 CTP131074:CTQ131074 DDL131074:DDM131074 DNH131074:DNI131074 DXD131074:DXE131074 EGZ131074:EHA131074 EQV131074:EQW131074 FAR131074:FAS131074 FKN131074:FKO131074 FUJ131074:FUK131074 GEF131074:GEG131074 GOB131074:GOC131074 GXX131074:GXY131074 HHT131074:HHU131074 HRP131074:HRQ131074 IBL131074:IBM131074 ILH131074:ILI131074 IVD131074:IVE131074 JEZ131074:JFA131074 JOV131074:JOW131074 JYR131074:JYS131074 KIN131074:KIO131074 KSJ131074:KSK131074 LCF131074:LCG131074 LMB131074:LMC131074 LVX131074:LVY131074 MFT131074:MFU131074 MPP131074:MPQ131074 MZL131074:MZM131074 NJH131074:NJI131074 NTD131074:NTE131074 OCZ131074:ODA131074 OMV131074:OMW131074 OWR131074:OWS131074 PGN131074:PGO131074 PQJ131074:PQK131074 QAF131074:QAG131074 QKB131074:QKC131074 QTX131074:QTY131074 RDT131074:RDU131074 RNP131074:RNQ131074 RXL131074:RXM131074 SHH131074:SHI131074 SRD131074:SRE131074 TAZ131074:TBA131074 TKV131074:TKW131074 TUR131074:TUS131074 UEN131074:UEO131074 UOJ131074:UOK131074 UYF131074:UYG131074 VIB131074:VIC131074 VRX131074:VRY131074 WBT131074:WBU131074 WLP131074:WLQ131074 WVL131074:WVM131074 D196610:E196610 IZ196610:JA196610 SV196610:SW196610 ACR196610:ACS196610 AMN196610:AMO196610 AWJ196610:AWK196610 BGF196610:BGG196610 BQB196610:BQC196610 BZX196610:BZY196610 CJT196610:CJU196610 CTP196610:CTQ196610 DDL196610:DDM196610 DNH196610:DNI196610 DXD196610:DXE196610 EGZ196610:EHA196610 EQV196610:EQW196610 FAR196610:FAS196610 FKN196610:FKO196610 FUJ196610:FUK196610 GEF196610:GEG196610 GOB196610:GOC196610 GXX196610:GXY196610 HHT196610:HHU196610 HRP196610:HRQ196610 IBL196610:IBM196610 ILH196610:ILI196610 IVD196610:IVE196610 JEZ196610:JFA196610 JOV196610:JOW196610 JYR196610:JYS196610 KIN196610:KIO196610 KSJ196610:KSK196610 LCF196610:LCG196610 LMB196610:LMC196610 LVX196610:LVY196610 MFT196610:MFU196610 MPP196610:MPQ196610 MZL196610:MZM196610 NJH196610:NJI196610 NTD196610:NTE196610 OCZ196610:ODA196610 OMV196610:OMW196610 OWR196610:OWS196610 PGN196610:PGO196610 PQJ196610:PQK196610 QAF196610:QAG196610 QKB196610:QKC196610 QTX196610:QTY196610 RDT196610:RDU196610 RNP196610:RNQ196610 RXL196610:RXM196610 SHH196610:SHI196610 SRD196610:SRE196610 TAZ196610:TBA196610 TKV196610:TKW196610 TUR196610:TUS196610 UEN196610:UEO196610 UOJ196610:UOK196610 UYF196610:UYG196610 VIB196610:VIC196610 VRX196610:VRY196610 WBT196610:WBU196610 WLP196610:WLQ196610 WVL196610:WVM196610 D262146:E262146 IZ262146:JA262146 SV262146:SW262146 ACR262146:ACS262146 AMN262146:AMO262146 AWJ262146:AWK262146 BGF262146:BGG262146 BQB262146:BQC262146 BZX262146:BZY262146 CJT262146:CJU262146 CTP262146:CTQ262146 DDL262146:DDM262146 DNH262146:DNI262146 DXD262146:DXE262146 EGZ262146:EHA262146 EQV262146:EQW262146 FAR262146:FAS262146 FKN262146:FKO262146 FUJ262146:FUK262146 GEF262146:GEG262146 GOB262146:GOC262146 GXX262146:GXY262146 HHT262146:HHU262146 HRP262146:HRQ262146 IBL262146:IBM262146 ILH262146:ILI262146 IVD262146:IVE262146 JEZ262146:JFA262146 JOV262146:JOW262146 JYR262146:JYS262146 KIN262146:KIO262146 KSJ262146:KSK262146 LCF262146:LCG262146 LMB262146:LMC262146 LVX262146:LVY262146 MFT262146:MFU262146 MPP262146:MPQ262146 MZL262146:MZM262146 NJH262146:NJI262146 NTD262146:NTE262146 OCZ262146:ODA262146 OMV262146:OMW262146 OWR262146:OWS262146 PGN262146:PGO262146 PQJ262146:PQK262146 QAF262146:QAG262146 QKB262146:QKC262146 QTX262146:QTY262146 RDT262146:RDU262146 RNP262146:RNQ262146 RXL262146:RXM262146 SHH262146:SHI262146 SRD262146:SRE262146 TAZ262146:TBA262146 TKV262146:TKW262146 TUR262146:TUS262146 UEN262146:UEO262146 UOJ262146:UOK262146 UYF262146:UYG262146 VIB262146:VIC262146 VRX262146:VRY262146 WBT262146:WBU262146 WLP262146:WLQ262146 WVL262146:WVM262146 D327682:E327682 IZ327682:JA327682 SV327682:SW327682 ACR327682:ACS327682 AMN327682:AMO327682 AWJ327682:AWK327682 BGF327682:BGG327682 BQB327682:BQC327682 BZX327682:BZY327682 CJT327682:CJU327682 CTP327682:CTQ327682 DDL327682:DDM327682 DNH327682:DNI327682 DXD327682:DXE327682 EGZ327682:EHA327682 EQV327682:EQW327682 FAR327682:FAS327682 FKN327682:FKO327682 FUJ327682:FUK327682 GEF327682:GEG327682 GOB327682:GOC327682 GXX327682:GXY327682 HHT327682:HHU327682 HRP327682:HRQ327682 IBL327682:IBM327682 ILH327682:ILI327682 IVD327682:IVE327682 JEZ327682:JFA327682 JOV327682:JOW327682 JYR327682:JYS327682 KIN327682:KIO327682 KSJ327682:KSK327682 LCF327682:LCG327682 LMB327682:LMC327682 LVX327682:LVY327682 MFT327682:MFU327682 MPP327682:MPQ327682 MZL327682:MZM327682 NJH327682:NJI327682 NTD327682:NTE327682 OCZ327682:ODA327682 OMV327682:OMW327682 OWR327682:OWS327682 PGN327682:PGO327682 PQJ327682:PQK327682 QAF327682:QAG327682 QKB327682:QKC327682 QTX327682:QTY327682 RDT327682:RDU327682 RNP327682:RNQ327682 RXL327682:RXM327682 SHH327682:SHI327682 SRD327682:SRE327682 TAZ327682:TBA327682 TKV327682:TKW327682 TUR327682:TUS327682 UEN327682:UEO327682 UOJ327682:UOK327682 UYF327682:UYG327682 VIB327682:VIC327682 VRX327682:VRY327682 WBT327682:WBU327682 WLP327682:WLQ327682 WVL327682:WVM327682 D393218:E393218 IZ393218:JA393218 SV393218:SW393218 ACR393218:ACS393218 AMN393218:AMO393218 AWJ393218:AWK393218 BGF393218:BGG393218 BQB393218:BQC393218 BZX393218:BZY393218 CJT393218:CJU393218 CTP393218:CTQ393218 DDL393218:DDM393218 DNH393218:DNI393218 DXD393218:DXE393218 EGZ393218:EHA393218 EQV393218:EQW393218 FAR393218:FAS393218 FKN393218:FKO393218 FUJ393218:FUK393218 GEF393218:GEG393218 GOB393218:GOC393218 GXX393218:GXY393218 HHT393218:HHU393218 HRP393218:HRQ393218 IBL393218:IBM393218 ILH393218:ILI393218 IVD393218:IVE393218 JEZ393218:JFA393218 JOV393218:JOW393218 JYR393218:JYS393218 KIN393218:KIO393218 KSJ393218:KSK393218 LCF393218:LCG393218 LMB393218:LMC393218 LVX393218:LVY393218 MFT393218:MFU393218 MPP393218:MPQ393218 MZL393218:MZM393218 NJH393218:NJI393218 NTD393218:NTE393218 OCZ393218:ODA393218 OMV393218:OMW393218 OWR393218:OWS393218 PGN393218:PGO393218 PQJ393218:PQK393218 QAF393218:QAG393218 QKB393218:QKC393218 QTX393218:QTY393218 RDT393218:RDU393218 RNP393218:RNQ393218 RXL393218:RXM393218 SHH393218:SHI393218 SRD393218:SRE393218 TAZ393218:TBA393218 TKV393218:TKW393218 TUR393218:TUS393218 UEN393218:UEO393218 UOJ393218:UOK393218 UYF393218:UYG393218 VIB393218:VIC393218 VRX393218:VRY393218 WBT393218:WBU393218 WLP393218:WLQ393218 WVL393218:WVM393218 D458754:E458754 IZ458754:JA458754 SV458754:SW458754 ACR458754:ACS458754 AMN458754:AMO458754 AWJ458754:AWK458754 BGF458754:BGG458754 BQB458754:BQC458754 BZX458754:BZY458754 CJT458754:CJU458754 CTP458754:CTQ458754 DDL458754:DDM458754 DNH458754:DNI458754 DXD458754:DXE458754 EGZ458754:EHA458754 EQV458754:EQW458754 FAR458754:FAS458754 FKN458754:FKO458754 FUJ458754:FUK458754 GEF458754:GEG458754 GOB458754:GOC458754 GXX458754:GXY458754 HHT458754:HHU458754 HRP458754:HRQ458754 IBL458754:IBM458754 ILH458754:ILI458754 IVD458754:IVE458754 JEZ458754:JFA458754 JOV458754:JOW458754 JYR458754:JYS458754 KIN458754:KIO458754 KSJ458754:KSK458754 LCF458754:LCG458754 LMB458754:LMC458754 LVX458754:LVY458754 MFT458754:MFU458754 MPP458754:MPQ458754 MZL458754:MZM458754 NJH458754:NJI458754 NTD458754:NTE458754 OCZ458754:ODA458754 OMV458754:OMW458754 OWR458754:OWS458754 PGN458754:PGO458754 PQJ458754:PQK458754 QAF458754:QAG458754 QKB458754:QKC458754 QTX458754:QTY458754 RDT458754:RDU458754 RNP458754:RNQ458754 RXL458754:RXM458754 SHH458754:SHI458754 SRD458754:SRE458754 TAZ458754:TBA458754 TKV458754:TKW458754 TUR458754:TUS458754 UEN458754:UEO458754 UOJ458754:UOK458754 UYF458754:UYG458754 VIB458754:VIC458754 VRX458754:VRY458754 WBT458754:WBU458754 WLP458754:WLQ458754 WVL458754:WVM458754 D524290:E524290 IZ524290:JA524290 SV524290:SW524290 ACR524290:ACS524290 AMN524290:AMO524290 AWJ524290:AWK524290 BGF524290:BGG524290 BQB524290:BQC524290 BZX524290:BZY524290 CJT524290:CJU524290 CTP524290:CTQ524290 DDL524290:DDM524290 DNH524290:DNI524290 DXD524290:DXE524290 EGZ524290:EHA524290 EQV524290:EQW524290 FAR524290:FAS524290 FKN524290:FKO524290 FUJ524290:FUK524290 GEF524290:GEG524290 GOB524290:GOC524290 GXX524290:GXY524290 HHT524290:HHU524290 HRP524290:HRQ524290 IBL524290:IBM524290 ILH524290:ILI524290 IVD524290:IVE524290 JEZ524290:JFA524290 JOV524290:JOW524290 JYR524290:JYS524290 KIN524290:KIO524290 KSJ524290:KSK524290 LCF524290:LCG524290 LMB524290:LMC524290 LVX524290:LVY524290 MFT524290:MFU524290 MPP524290:MPQ524290 MZL524290:MZM524290 NJH524290:NJI524290 NTD524290:NTE524290 OCZ524290:ODA524290 OMV524290:OMW524290 OWR524290:OWS524290 PGN524290:PGO524290 PQJ524290:PQK524290 QAF524290:QAG524290 QKB524290:QKC524290 QTX524290:QTY524290 RDT524290:RDU524290 RNP524290:RNQ524290 RXL524290:RXM524290 SHH524290:SHI524290 SRD524290:SRE524290 TAZ524290:TBA524290 TKV524290:TKW524290 TUR524290:TUS524290 UEN524290:UEO524290 UOJ524290:UOK524290 UYF524290:UYG524290 VIB524290:VIC524290 VRX524290:VRY524290 WBT524290:WBU524290 WLP524290:WLQ524290 WVL524290:WVM524290 D589826:E589826 IZ589826:JA589826 SV589826:SW589826 ACR589826:ACS589826 AMN589826:AMO589826 AWJ589826:AWK589826 BGF589826:BGG589826 BQB589826:BQC589826 BZX589826:BZY589826 CJT589826:CJU589826 CTP589826:CTQ589826 DDL589826:DDM589826 DNH589826:DNI589826 DXD589826:DXE589826 EGZ589826:EHA589826 EQV589826:EQW589826 FAR589826:FAS589826 FKN589826:FKO589826 FUJ589826:FUK589826 GEF589826:GEG589826 GOB589826:GOC589826 GXX589826:GXY589826 HHT589826:HHU589826 HRP589826:HRQ589826 IBL589826:IBM589826 ILH589826:ILI589826 IVD589826:IVE589826 JEZ589826:JFA589826 JOV589826:JOW589826 JYR589826:JYS589826 KIN589826:KIO589826 KSJ589826:KSK589826 LCF589826:LCG589826 LMB589826:LMC589826 LVX589826:LVY589826 MFT589826:MFU589826 MPP589826:MPQ589826 MZL589826:MZM589826 NJH589826:NJI589826 NTD589826:NTE589826 OCZ589826:ODA589826 OMV589826:OMW589826 OWR589826:OWS589826 PGN589826:PGO589826 PQJ589826:PQK589826 QAF589826:QAG589826 QKB589826:QKC589826 QTX589826:QTY589826 RDT589826:RDU589826 RNP589826:RNQ589826 RXL589826:RXM589826 SHH589826:SHI589826 SRD589826:SRE589826 TAZ589826:TBA589826 TKV589826:TKW589826 TUR589826:TUS589826 UEN589826:UEO589826 UOJ589826:UOK589826 UYF589826:UYG589826 VIB589826:VIC589826 VRX589826:VRY589826 WBT589826:WBU589826 WLP589826:WLQ589826 WVL589826:WVM589826 D655362:E655362 IZ655362:JA655362 SV655362:SW655362 ACR655362:ACS655362 AMN655362:AMO655362 AWJ655362:AWK655362 BGF655362:BGG655362 BQB655362:BQC655362 BZX655362:BZY655362 CJT655362:CJU655362 CTP655362:CTQ655362 DDL655362:DDM655362 DNH655362:DNI655362 DXD655362:DXE655362 EGZ655362:EHA655362 EQV655362:EQW655362 FAR655362:FAS655362 FKN655362:FKO655362 FUJ655362:FUK655362 GEF655362:GEG655362 GOB655362:GOC655362 GXX655362:GXY655362 HHT655362:HHU655362 HRP655362:HRQ655362 IBL655362:IBM655362 ILH655362:ILI655362 IVD655362:IVE655362 JEZ655362:JFA655362 JOV655362:JOW655362 JYR655362:JYS655362 KIN655362:KIO655362 KSJ655362:KSK655362 LCF655362:LCG655362 LMB655362:LMC655362 LVX655362:LVY655362 MFT655362:MFU655362 MPP655362:MPQ655362 MZL655362:MZM655362 NJH655362:NJI655362 NTD655362:NTE655362 OCZ655362:ODA655362 OMV655362:OMW655362 OWR655362:OWS655362 PGN655362:PGO655362 PQJ655362:PQK655362 QAF655362:QAG655362 QKB655362:QKC655362 QTX655362:QTY655362 RDT655362:RDU655362 RNP655362:RNQ655362 RXL655362:RXM655362 SHH655362:SHI655362 SRD655362:SRE655362 TAZ655362:TBA655362 TKV655362:TKW655362 TUR655362:TUS655362 UEN655362:UEO655362 UOJ655362:UOK655362 UYF655362:UYG655362 VIB655362:VIC655362 VRX655362:VRY655362 WBT655362:WBU655362 WLP655362:WLQ655362 WVL655362:WVM655362 D720898:E720898 IZ720898:JA720898 SV720898:SW720898 ACR720898:ACS720898 AMN720898:AMO720898 AWJ720898:AWK720898 BGF720898:BGG720898 BQB720898:BQC720898 BZX720898:BZY720898 CJT720898:CJU720898 CTP720898:CTQ720898 DDL720898:DDM720898 DNH720898:DNI720898 DXD720898:DXE720898 EGZ720898:EHA720898 EQV720898:EQW720898 FAR720898:FAS720898 FKN720898:FKO720898 FUJ720898:FUK720898 GEF720898:GEG720898 GOB720898:GOC720898 GXX720898:GXY720898 HHT720898:HHU720898 HRP720898:HRQ720898 IBL720898:IBM720898 ILH720898:ILI720898 IVD720898:IVE720898 JEZ720898:JFA720898 JOV720898:JOW720898 JYR720898:JYS720898 KIN720898:KIO720898 KSJ720898:KSK720898 LCF720898:LCG720898 LMB720898:LMC720898 LVX720898:LVY720898 MFT720898:MFU720898 MPP720898:MPQ720898 MZL720898:MZM720898 NJH720898:NJI720898 NTD720898:NTE720898 OCZ720898:ODA720898 OMV720898:OMW720898 OWR720898:OWS720898 PGN720898:PGO720898 PQJ720898:PQK720898 QAF720898:QAG720898 QKB720898:QKC720898 QTX720898:QTY720898 RDT720898:RDU720898 RNP720898:RNQ720898 RXL720898:RXM720898 SHH720898:SHI720898 SRD720898:SRE720898 TAZ720898:TBA720898 TKV720898:TKW720898 TUR720898:TUS720898 UEN720898:UEO720898 UOJ720898:UOK720898 UYF720898:UYG720898 VIB720898:VIC720898 VRX720898:VRY720898 WBT720898:WBU720898 WLP720898:WLQ720898 WVL720898:WVM720898 D786434:E786434 IZ786434:JA786434 SV786434:SW786434 ACR786434:ACS786434 AMN786434:AMO786434 AWJ786434:AWK786434 BGF786434:BGG786434 BQB786434:BQC786434 BZX786434:BZY786434 CJT786434:CJU786434 CTP786434:CTQ786434 DDL786434:DDM786434 DNH786434:DNI786434 DXD786434:DXE786434 EGZ786434:EHA786434 EQV786434:EQW786434 FAR786434:FAS786434 FKN786434:FKO786434 FUJ786434:FUK786434 GEF786434:GEG786434 GOB786434:GOC786434 GXX786434:GXY786434 HHT786434:HHU786434 HRP786434:HRQ786434 IBL786434:IBM786434 ILH786434:ILI786434 IVD786434:IVE786434 JEZ786434:JFA786434 JOV786434:JOW786434 JYR786434:JYS786434 KIN786434:KIO786434 KSJ786434:KSK786434 LCF786434:LCG786434 LMB786434:LMC786434 LVX786434:LVY786434 MFT786434:MFU786434 MPP786434:MPQ786434 MZL786434:MZM786434 NJH786434:NJI786434 NTD786434:NTE786434 OCZ786434:ODA786434 OMV786434:OMW786434 OWR786434:OWS786434 PGN786434:PGO786434 PQJ786434:PQK786434 QAF786434:QAG786434 QKB786434:QKC786434 QTX786434:QTY786434 RDT786434:RDU786434 RNP786434:RNQ786434 RXL786434:RXM786434 SHH786434:SHI786434 SRD786434:SRE786434 TAZ786434:TBA786434 TKV786434:TKW786434 TUR786434:TUS786434 UEN786434:UEO786434 UOJ786434:UOK786434 UYF786434:UYG786434 VIB786434:VIC786434 VRX786434:VRY786434 WBT786434:WBU786434 WLP786434:WLQ786434 WVL786434:WVM786434 D851970:E851970 IZ851970:JA851970 SV851970:SW851970 ACR851970:ACS851970 AMN851970:AMO851970 AWJ851970:AWK851970 BGF851970:BGG851970 BQB851970:BQC851970 BZX851970:BZY851970 CJT851970:CJU851970 CTP851970:CTQ851970 DDL851970:DDM851970 DNH851970:DNI851970 DXD851970:DXE851970 EGZ851970:EHA851970 EQV851970:EQW851970 FAR851970:FAS851970 FKN851970:FKO851970 FUJ851970:FUK851970 GEF851970:GEG851970 GOB851970:GOC851970 GXX851970:GXY851970 HHT851970:HHU851970 HRP851970:HRQ851970 IBL851970:IBM851970 ILH851970:ILI851970 IVD851970:IVE851970 JEZ851970:JFA851970 JOV851970:JOW851970 JYR851970:JYS851970 KIN851970:KIO851970 KSJ851970:KSK851970 LCF851970:LCG851970 LMB851970:LMC851970 LVX851970:LVY851970 MFT851970:MFU851970 MPP851970:MPQ851970 MZL851970:MZM851970 NJH851970:NJI851970 NTD851970:NTE851970 OCZ851970:ODA851970 OMV851970:OMW851970 OWR851970:OWS851970 PGN851970:PGO851970 PQJ851970:PQK851970 QAF851970:QAG851970 QKB851970:QKC851970 QTX851970:QTY851970 RDT851970:RDU851970 RNP851970:RNQ851970 RXL851970:RXM851970 SHH851970:SHI851970 SRD851970:SRE851970 TAZ851970:TBA851970 TKV851970:TKW851970 TUR851970:TUS851970 UEN851970:UEO851970 UOJ851970:UOK851970 UYF851970:UYG851970 VIB851970:VIC851970 VRX851970:VRY851970 WBT851970:WBU851970 WLP851970:WLQ851970 WVL851970:WVM851970 D917506:E917506 IZ917506:JA917506 SV917506:SW917506 ACR917506:ACS917506 AMN917506:AMO917506 AWJ917506:AWK917506 BGF917506:BGG917506 BQB917506:BQC917506 BZX917506:BZY917506 CJT917506:CJU917506 CTP917506:CTQ917506 DDL917506:DDM917506 DNH917506:DNI917506 DXD917506:DXE917506 EGZ917506:EHA917506 EQV917506:EQW917506 FAR917506:FAS917506 FKN917506:FKO917506 FUJ917506:FUK917506 GEF917506:GEG917506 GOB917506:GOC917506 GXX917506:GXY917506 HHT917506:HHU917506 HRP917506:HRQ917506 IBL917506:IBM917506 ILH917506:ILI917506 IVD917506:IVE917506 JEZ917506:JFA917506 JOV917506:JOW917506 JYR917506:JYS917506 KIN917506:KIO917506 KSJ917506:KSK917506 LCF917506:LCG917506 LMB917506:LMC917506 LVX917506:LVY917506 MFT917506:MFU917506 MPP917506:MPQ917506 MZL917506:MZM917506 NJH917506:NJI917506 NTD917506:NTE917506 OCZ917506:ODA917506 OMV917506:OMW917506 OWR917506:OWS917506 PGN917506:PGO917506 PQJ917506:PQK917506 QAF917506:QAG917506 QKB917506:QKC917506 QTX917506:QTY917506 RDT917506:RDU917506 RNP917506:RNQ917506 RXL917506:RXM917506 SHH917506:SHI917506 SRD917506:SRE917506 TAZ917506:TBA917506 TKV917506:TKW917506 TUR917506:TUS917506 UEN917506:UEO917506 UOJ917506:UOK917506 UYF917506:UYG917506 VIB917506:VIC917506 VRX917506:VRY917506 WBT917506:WBU917506 WLP917506:WLQ917506 WVL917506:WVM917506 D983042:E983042 IZ983042:JA983042 SV983042:SW983042 ACR983042:ACS983042 AMN983042:AMO983042 AWJ983042:AWK983042 BGF983042:BGG983042 BQB983042:BQC983042 BZX983042:BZY983042 CJT983042:CJU983042 CTP983042:CTQ983042 DDL983042:DDM983042 DNH983042:DNI983042 DXD983042:DXE983042 EGZ983042:EHA983042 EQV983042:EQW983042 FAR983042:FAS983042 FKN983042:FKO983042 FUJ983042:FUK983042 GEF983042:GEG983042 GOB983042:GOC983042 GXX983042:GXY983042 HHT983042:HHU983042 HRP983042:HRQ983042 IBL983042:IBM983042 ILH983042:ILI983042 IVD983042:IVE983042 JEZ983042:JFA983042 JOV983042:JOW983042 JYR983042:JYS983042 KIN983042:KIO983042 KSJ983042:KSK983042 LCF983042:LCG983042 LMB983042:LMC983042 LVX983042:LVY983042 MFT983042:MFU983042 MPP983042:MPQ983042 MZL983042:MZM983042 NJH983042:NJI983042 NTD983042:NTE983042 OCZ983042:ODA983042 OMV983042:OMW983042 OWR983042:OWS983042 PGN983042:PGO983042 PQJ983042:PQK983042 QAF983042:QAG983042 QKB983042:QKC983042 QTX983042:QTY983042 RDT983042:RDU983042 RNP983042:RNQ983042 RXL983042:RXM983042 SHH983042:SHI983042 SRD983042:SRE983042 TAZ983042:TBA983042 TKV983042:TKW983042 TUR983042:TUS983042 UEN983042:UEO983042 UOJ983042:UOK983042 UYF983042:UYG983042 VIB983042:VIC983042 VRX983042:VRY983042 WBT983042:WBU983042 WLP983042:WLQ983042 WVL983042:WVM983042 H5:I186 JD5:JE186 SZ5:TA186 ACV5:ACW186 AMR5:AMS186 AWN5:AWO186 BGJ5:BGK186 BQF5:BQG186 CAB5:CAC186 CJX5:CJY186 CTT5:CTU186 DDP5:DDQ186 DNL5:DNM186 DXH5:DXI186 EHD5:EHE186 EQZ5:ERA186 FAV5:FAW186 FKR5:FKS186 FUN5:FUO186 GEJ5:GEK186 GOF5:GOG186 GYB5:GYC186 HHX5:HHY186 HRT5:HRU186 IBP5:IBQ186 ILL5:ILM186 IVH5:IVI186 JFD5:JFE186 JOZ5:JPA186 JYV5:JYW186 KIR5:KIS186 KSN5:KSO186 LCJ5:LCK186 LMF5:LMG186 LWB5:LWC186 MFX5:MFY186 MPT5:MPU186 MZP5:MZQ186 NJL5:NJM186 NTH5:NTI186 ODD5:ODE186 OMZ5:ONA186 OWV5:OWW186 PGR5:PGS186 PQN5:PQO186 QAJ5:QAK186 QKF5:QKG186 QUB5:QUC186 RDX5:RDY186 RNT5:RNU186 RXP5:RXQ186 SHL5:SHM186 SRH5:SRI186 TBD5:TBE186 TKZ5:TLA186 TUV5:TUW186 UER5:UES186 UON5:UOO186 UYJ5:UYK186 VIF5:VIG186 VSB5:VSC186 WBX5:WBY186 WLT5:WLU186 WVP5:WVQ186 H65541:I65722 JD65541:JE65722 SZ65541:TA65722 ACV65541:ACW65722 AMR65541:AMS65722 AWN65541:AWO65722 BGJ65541:BGK65722 BQF65541:BQG65722 CAB65541:CAC65722 CJX65541:CJY65722 CTT65541:CTU65722 DDP65541:DDQ65722 DNL65541:DNM65722 DXH65541:DXI65722 EHD65541:EHE65722 EQZ65541:ERA65722 FAV65541:FAW65722 FKR65541:FKS65722 FUN65541:FUO65722 GEJ65541:GEK65722 GOF65541:GOG65722 GYB65541:GYC65722 HHX65541:HHY65722 HRT65541:HRU65722 IBP65541:IBQ65722 ILL65541:ILM65722 IVH65541:IVI65722 JFD65541:JFE65722 JOZ65541:JPA65722 JYV65541:JYW65722 KIR65541:KIS65722 KSN65541:KSO65722 LCJ65541:LCK65722 LMF65541:LMG65722 LWB65541:LWC65722 MFX65541:MFY65722 MPT65541:MPU65722 MZP65541:MZQ65722 NJL65541:NJM65722 NTH65541:NTI65722 ODD65541:ODE65722 OMZ65541:ONA65722 OWV65541:OWW65722 PGR65541:PGS65722 PQN65541:PQO65722 QAJ65541:QAK65722 QKF65541:QKG65722 QUB65541:QUC65722 RDX65541:RDY65722 RNT65541:RNU65722 RXP65541:RXQ65722 SHL65541:SHM65722 SRH65541:SRI65722 TBD65541:TBE65722 TKZ65541:TLA65722 TUV65541:TUW65722 UER65541:UES65722 UON65541:UOO65722 UYJ65541:UYK65722 VIF65541:VIG65722 VSB65541:VSC65722 WBX65541:WBY65722 WLT65541:WLU65722 WVP65541:WVQ65722 H131077:I131258 JD131077:JE131258 SZ131077:TA131258 ACV131077:ACW131258 AMR131077:AMS131258 AWN131077:AWO131258 BGJ131077:BGK131258 BQF131077:BQG131258 CAB131077:CAC131258 CJX131077:CJY131258 CTT131077:CTU131258 DDP131077:DDQ131258 DNL131077:DNM131258 DXH131077:DXI131258 EHD131077:EHE131258 EQZ131077:ERA131258 FAV131077:FAW131258 FKR131077:FKS131258 FUN131077:FUO131258 GEJ131077:GEK131258 GOF131077:GOG131258 GYB131077:GYC131258 HHX131077:HHY131258 HRT131077:HRU131258 IBP131077:IBQ131258 ILL131077:ILM131258 IVH131077:IVI131258 JFD131077:JFE131258 JOZ131077:JPA131258 JYV131077:JYW131258 KIR131077:KIS131258 KSN131077:KSO131258 LCJ131077:LCK131258 LMF131077:LMG131258 LWB131077:LWC131258 MFX131077:MFY131258 MPT131077:MPU131258 MZP131077:MZQ131258 NJL131077:NJM131258 NTH131077:NTI131258 ODD131077:ODE131258 OMZ131077:ONA131258 OWV131077:OWW131258 PGR131077:PGS131258 PQN131077:PQO131258 QAJ131077:QAK131258 QKF131077:QKG131258 QUB131077:QUC131258 RDX131077:RDY131258 RNT131077:RNU131258 RXP131077:RXQ131258 SHL131077:SHM131258 SRH131077:SRI131258 TBD131077:TBE131258 TKZ131077:TLA131258 TUV131077:TUW131258 UER131077:UES131258 UON131077:UOO131258 UYJ131077:UYK131258 VIF131077:VIG131258 VSB131077:VSC131258 WBX131077:WBY131258 WLT131077:WLU131258 WVP131077:WVQ131258 H196613:I196794 JD196613:JE196794 SZ196613:TA196794 ACV196613:ACW196794 AMR196613:AMS196794 AWN196613:AWO196794 BGJ196613:BGK196794 BQF196613:BQG196794 CAB196613:CAC196794 CJX196613:CJY196794 CTT196613:CTU196794 DDP196613:DDQ196794 DNL196613:DNM196794 DXH196613:DXI196794 EHD196613:EHE196794 EQZ196613:ERA196794 FAV196613:FAW196794 FKR196613:FKS196794 FUN196613:FUO196794 GEJ196613:GEK196794 GOF196613:GOG196794 GYB196613:GYC196794 HHX196613:HHY196794 HRT196613:HRU196794 IBP196613:IBQ196794 ILL196613:ILM196794 IVH196613:IVI196794 JFD196613:JFE196794 JOZ196613:JPA196794 JYV196613:JYW196794 KIR196613:KIS196794 KSN196613:KSO196794 LCJ196613:LCK196794 LMF196613:LMG196794 LWB196613:LWC196794 MFX196613:MFY196794 MPT196613:MPU196794 MZP196613:MZQ196794 NJL196613:NJM196794 NTH196613:NTI196794 ODD196613:ODE196794 OMZ196613:ONA196794 OWV196613:OWW196794 PGR196613:PGS196794 PQN196613:PQO196794 QAJ196613:QAK196794 QKF196613:QKG196794 QUB196613:QUC196794 RDX196613:RDY196794 RNT196613:RNU196794 RXP196613:RXQ196794 SHL196613:SHM196794 SRH196613:SRI196794 TBD196613:TBE196794 TKZ196613:TLA196794 TUV196613:TUW196794 UER196613:UES196794 UON196613:UOO196794 UYJ196613:UYK196794 VIF196613:VIG196794 VSB196613:VSC196794 WBX196613:WBY196794 WLT196613:WLU196794 WVP196613:WVQ196794 H262149:I262330 JD262149:JE262330 SZ262149:TA262330 ACV262149:ACW262330 AMR262149:AMS262330 AWN262149:AWO262330 BGJ262149:BGK262330 BQF262149:BQG262330 CAB262149:CAC262330 CJX262149:CJY262330 CTT262149:CTU262330 DDP262149:DDQ262330 DNL262149:DNM262330 DXH262149:DXI262330 EHD262149:EHE262330 EQZ262149:ERA262330 FAV262149:FAW262330 FKR262149:FKS262330 FUN262149:FUO262330 GEJ262149:GEK262330 GOF262149:GOG262330 GYB262149:GYC262330 HHX262149:HHY262330 HRT262149:HRU262330 IBP262149:IBQ262330 ILL262149:ILM262330 IVH262149:IVI262330 JFD262149:JFE262330 JOZ262149:JPA262330 JYV262149:JYW262330 KIR262149:KIS262330 KSN262149:KSO262330 LCJ262149:LCK262330 LMF262149:LMG262330 LWB262149:LWC262330 MFX262149:MFY262330 MPT262149:MPU262330 MZP262149:MZQ262330 NJL262149:NJM262330 NTH262149:NTI262330 ODD262149:ODE262330 OMZ262149:ONA262330 OWV262149:OWW262330 PGR262149:PGS262330 PQN262149:PQO262330 QAJ262149:QAK262330 QKF262149:QKG262330 QUB262149:QUC262330 RDX262149:RDY262330 RNT262149:RNU262330 RXP262149:RXQ262330 SHL262149:SHM262330 SRH262149:SRI262330 TBD262149:TBE262330 TKZ262149:TLA262330 TUV262149:TUW262330 UER262149:UES262330 UON262149:UOO262330 UYJ262149:UYK262330 VIF262149:VIG262330 VSB262149:VSC262330 WBX262149:WBY262330 WLT262149:WLU262330 WVP262149:WVQ262330 H327685:I327866 JD327685:JE327866 SZ327685:TA327866 ACV327685:ACW327866 AMR327685:AMS327866 AWN327685:AWO327866 BGJ327685:BGK327866 BQF327685:BQG327866 CAB327685:CAC327866 CJX327685:CJY327866 CTT327685:CTU327866 DDP327685:DDQ327866 DNL327685:DNM327866 DXH327685:DXI327866 EHD327685:EHE327866 EQZ327685:ERA327866 FAV327685:FAW327866 FKR327685:FKS327866 FUN327685:FUO327866 GEJ327685:GEK327866 GOF327685:GOG327866 GYB327685:GYC327866 HHX327685:HHY327866 HRT327685:HRU327866 IBP327685:IBQ327866 ILL327685:ILM327866 IVH327685:IVI327866 JFD327685:JFE327866 JOZ327685:JPA327866 JYV327685:JYW327866 KIR327685:KIS327866 KSN327685:KSO327866 LCJ327685:LCK327866 LMF327685:LMG327866 LWB327685:LWC327866 MFX327685:MFY327866 MPT327685:MPU327866 MZP327685:MZQ327866 NJL327685:NJM327866 NTH327685:NTI327866 ODD327685:ODE327866 OMZ327685:ONA327866 OWV327685:OWW327866 PGR327685:PGS327866 PQN327685:PQO327866 QAJ327685:QAK327866 QKF327685:QKG327866 QUB327685:QUC327866 RDX327685:RDY327866 RNT327685:RNU327866 RXP327685:RXQ327866 SHL327685:SHM327866 SRH327685:SRI327866 TBD327685:TBE327866 TKZ327685:TLA327866 TUV327685:TUW327866 UER327685:UES327866 UON327685:UOO327866 UYJ327685:UYK327866 VIF327685:VIG327866 VSB327685:VSC327866 WBX327685:WBY327866 WLT327685:WLU327866 WVP327685:WVQ327866 H393221:I393402 JD393221:JE393402 SZ393221:TA393402 ACV393221:ACW393402 AMR393221:AMS393402 AWN393221:AWO393402 BGJ393221:BGK393402 BQF393221:BQG393402 CAB393221:CAC393402 CJX393221:CJY393402 CTT393221:CTU393402 DDP393221:DDQ393402 DNL393221:DNM393402 DXH393221:DXI393402 EHD393221:EHE393402 EQZ393221:ERA393402 FAV393221:FAW393402 FKR393221:FKS393402 FUN393221:FUO393402 GEJ393221:GEK393402 GOF393221:GOG393402 GYB393221:GYC393402 HHX393221:HHY393402 HRT393221:HRU393402 IBP393221:IBQ393402 ILL393221:ILM393402 IVH393221:IVI393402 JFD393221:JFE393402 JOZ393221:JPA393402 JYV393221:JYW393402 KIR393221:KIS393402 KSN393221:KSO393402 LCJ393221:LCK393402 LMF393221:LMG393402 LWB393221:LWC393402 MFX393221:MFY393402 MPT393221:MPU393402 MZP393221:MZQ393402 NJL393221:NJM393402 NTH393221:NTI393402 ODD393221:ODE393402 OMZ393221:ONA393402 OWV393221:OWW393402 PGR393221:PGS393402 PQN393221:PQO393402 QAJ393221:QAK393402 QKF393221:QKG393402 QUB393221:QUC393402 RDX393221:RDY393402 RNT393221:RNU393402 RXP393221:RXQ393402 SHL393221:SHM393402 SRH393221:SRI393402 TBD393221:TBE393402 TKZ393221:TLA393402 TUV393221:TUW393402 UER393221:UES393402 UON393221:UOO393402 UYJ393221:UYK393402 VIF393221:VIG393402 VSB393221:VSC393402 WBX393221:WBY393402 WLT393221:WLU393402 WVP393221:WVQ393402 H458757:I458938 JD458757:JE458938 SZ458757:TA458938 ACV458757:ACW458938 AMR458757:AMS458938 AWN458757:AWO458938 BGJ458757:BGK458938 BQF458757:BQG458938 CAB458757:CAC458938 CJX458757:CJY458938 CTT458757:CTU458938 DDP458757:DDQ458938 DNL458757:DNM458938 DXH458757:DXI458938 EHD458757:EHE458938 EQZ458757:ERA458938 FAV458757:FAW458938 FKR458757:FKS458938 FUN458757:FUO458938 GEJ458757:GEK458938 GOF458757:GOG458938 GYB458757:GYC458938 HHX458757:HHY458938 HRT458757:HRU458938 IBP458757:IBQ458938 ILL458757:ILM458938 IVH458757:IVI458938 JFD458757:JFE458938 JOZ458757:JPA458938 JYV458757:JYW458938 KIR458757:KIS458938 KSN458757:KSO458938 LCJ458757:LCK458938 LMF458757:LMG458938 LWB458757:LWC458938 MFX458757:MFY458938 MPT458757:MPU458938 MZP458757:MZQ458938 NJL458757:NJM458938 NTH458757:NTI458938 ODD458757:ODE458938 OMZ458757:ONA458938 OWV458757:OWW458938 PGR458757:PGS458938 PQN458757:PQO458938 QAJ458757:QAK458938 QKF458757:QKG458938 QUB458757:QUC458938 RDX458757:RDY458938 RNT458757:RNU458938 RXP458757:RXQ458938 SHL458757:SHM458938 SRH458757:SRI458938 TBD458757:TBE458938 TKZ458757:TLA458938 TUV458757:TUW458938 UER458757:UES458938 UON458757:UOO458938 UYJ458757:UYK458938 VIF458757:VIG458938 VSB458757:VSC458938 WBX458757:WBY458938 WLT458757:WLU458938 WVP458757:WVQ458938 H524293:I524474 JD524293:JE524474 SZ524293:TA524474 ACV524293:ACW524474 AMR524293:AMS524474 AWN524293:AWO524474 BGJ524293:BGK524474 BQF524293:BQG524474 CAB524293:CAC524474 CJX524293:CJY524474 CTT524293:CTU524474 DDP524293:DDQ524474 DNL524293:DNM524474 DXH524293:DXI524474 EHD524293:EHE524474 EQZ524293:ERA524474 FAV524293:FAW524474 FKR524293:FKS524474 FUN524293:FUO524474 GEJ524293:GEK524474 GOF524293:GOG524474 GYB524293:GYC524474 HHX524293:HHY524474 HRT524293:HRU524474 IBP524293:IBQ524474 ILL524293:ILM524474 IVH524293:IVI524474 JFD524293:JFE524474 JOZ524293:JPA524474 JYV524293:JYW524474 KIR524293:KIS524474 KSN524293:KSO524474 LCJ524293:LCK524474 LMF524293:LMG524474 LWB524293:LWC524474 MFX524293:MFY524474 MPT524293:MPU524474 MZP524293:MZQ524474 NJL524293:NJM524474 NTH524293:NTI524474 ODD524293:ODE524474 OMZ524293:ONA524474 OWV524293:OWW524474 PGR524293:PGS524474 PQN524293:PQO524474 QAJ524293:QAK524474 QKF524293:QKG524474 QUB524293:QUC524474 RDX524293:RDY524474 RNT524293:RNU524474 RXP524293:RXQ524474 SHL524293:SHM524474 SRH524293:SRI524474 TBD524293:TBE524474 TKZ524293:TLA524474 TUV524293:TUW524474 UER524293:UES524474 UON524293:UOO524474 UYJ524293:UYK524474 VIF524293:VIG524474 VSB524293:VSC524474 WBX524293:WBY524474 WLT524293:WLU524474 WVP524293:WVQ524474 H589829:I590010 JD589829:JE590010 SZ589829:TA590010 ACV589829:ACW590010 AMR589829:AMS590010 AWN589829:AWO590010 BGJ589829:BGK590010 BQF589829:BQG590010 CAB589829:CAC590010 CJX589829:CJY590010 CTT589829:CTU590010 DDP589829:DDQ590010 DNL589829:DNM590010 DXH589829:DXI590010 EHD589829:EHE590010 EQZ589829:ERA590010 FAV589829:FAW590010 FKR589829:FKS590010 FUN589829:FUO590010 GEJ589829:GEK590010 GOF589829:GOG590010 GYB589829:GYC590010 HHX589829:HHY590010 HRT589829:HRU590010 IBP589829:IBQ590010 ILL589829:ILM590010 IVH589829:IVI590010 JFD589829:JFE590010 JOZ589829:JPA590010 JYV589829:JYW590010 KIR589829:KIS590010 KSN589829:KSO590010 LCJ589829:LCK590010 LMF589829:LMG590010 LWB589829:LWC590010 MFX589829:MFY590010 MPT589829:MPU590010 MZP589829:MZQ590010 NJL589829:NJM590010 NTH589829:NTI590010 ODD589829:ODE590010 OMZ589829:ONA590010 OWV589829:OWW590010 PGR589829:PGS590010 PQN589829:PQO590010 QAJ589829:QAK590010 QKF589829:QKG590010 QUB589829:QUC590010 RDX589829:RDY590010 RNT589829:RNU590010 RXP589829:RXQ590010 SHL589829:SHM590010 SRH589829:SRI590010 TBD589829:TBE590010 TKZ589829:TLA590010 TUV589829:TUW590010 UER589829:UES590010 UON589829:UOO590010 UYJ589829:UYK590010 VIF589829:VIG590010 VSB589829:VSC590010 WBX589829:WBY590010 WLT589829:WLU590010 WVP589829:WVQ590010 H655365:I655546 JD655365:JE655546 SZ655365:TA655546 ACV655365:ACW655546 AMR655365:AMS655546 AWN655365:AWO655546 BGJ655365:BGK655546 BQF655365:BQG655546 CAB655365:CAC655546 CJX655365:CJY655546 CTT655365:CTU655546 DDP655365:DDQ655546 DNL655365:DNM655546 DXH655365:DXI655546 EHD655365:EHE655546 EQZ655365:ERA655546 FAV655365:FAW655546 FKR655365:FKS655546 FUN655365:FUO655546 GEJ655365:GEK655546 GOF655365:GOG655546 GYB655365:GYC655546 HHX655365:HHY655546 HRT655365:HRU655546 IBP655365:IBQ655546 ILL655365:ILM655546 IVH655365:IVI655546 JFD655365:JFE655546 JOZ655365:JPA655546 JYV655365:JYW655546 KIR655365:KIS655546 KSN655365:KSO655546 LCJ655365:LCK655546 LMF655365:LMG655546 LWB655365:LWC655546 MFX655365:MFY655546 MPT655365:MPU655546 MZP655365:MZQ655546 NJL655365:NJM655546 NTH655365:NTI655546 ODD655365:ODE655546 OMZ655365:ONA655546 OWV655365:OWW655546 PGR655365:PGS655546 PQN655365:PQO655546 QAJ655365:QAK655546 QKF655365:QKG655546 QUB655365:QUC655546 RDX655365:RDY655546 RNT655365:RNU655546 RXP655365:RXQ655546 SHL655365:SHM655546 SRH655365:SRI655546 TBD655365:TBE655546 TKZ655365:TLA655546 TUV655365:TUW655546 UER655365:UES655546 UON655365:UOO655546 UYJ655365:UYK655546 VIF655365:VIG655546 VSB655365:VSC655546 WBX655365:WBY655546 WLT655365:WLU655546 WVP655365:WVQ655546 H720901:I721082 JD720901:JE721082 SZ720901:TA721082 ACV720901:ACW721082 AMR720901:AMS721082 AWN720901:AWO721082 BGJ720901:BGK721082 BQF720901:BQG721082 CAB720901:CAC721082 CJX720901:CJY721082 CTT720901:CTU721082 DDP720901:DDQ721082 DNL720901:DNM721082 DXH720901:DXI721082 EHD720901:EHE721082 EQZ720901:ERA721082 FAV720901:FAW721082 FKR720901:FKS721082 FUN720901:FUO721082 GEJ720901:GEK721082 GOF720901:GOG721082 GYB720901:GYC721082 HHX720901:HHY721082 HRT720901:HRU721082 IBP720901:IBQ721082 ILL720901:ILM721082 IVH720901:IVI721082 JFD720901:JFE721082 JOZ720901:JPA721082 JYV720901:JYW721082 KIR720901:KIS721082 KSN720901:KSO721082 LCJ720901:LCK721082 LMF720901:LMG721082 LWB720901:LWC721082 MFX720901:MFY721082 MPT720901:MPU721082 MZP720901:MZQ721082 NJL720901:NJM721082 NTH720901:NTI721082 ODD720901:ODE721082 OMZ720901:ONA721082 OWV720901:OWW721082 PGR720901:PGS721082 PQN720901:PQO721082 QAJ720901:QAK721082 QKF720901:QKG721082 QUB720901:QUC721082 RDX720901:RDY721082 RNT720901:RNU721082 RXP720901:RXQ721082 SHL720901:SHM721082 SRH720901:SRI721082 TBD720901:TBE721082 TKZ720901:TLA721082 TUV720901:TUW721082 UER720901:UES721082 UON720901:UOO721082 UYJ720901:UYK721082 VIF720901:VIG721082 VSB720901:VSC721082 WBX720901:WBY721082 WLT720901:WLU721082 WVP720901:WVQ721082 H786437:I786618 JD786437:JE786618 SZ786437:TA786618 ACV786437:ACW786618 AMR786437:AMS786618 AWN786437:AWO786618 BGJ786437:BGK786618 BQF786437:BQG786618 CAB786437:CAC786618 CJX786437:CJY786618 CTT786437:CTU786618 DDP786437:DDQ786618 DNL786437:DNM786618 DXH786437:DXI786618 EHD786437:EHE786618 EQZ786437:ERA786618 FAV786437:FAW786618 FKR786437:FKS786618 FUN786437:FUO786618 GEJ786437:GEK786618 GOF786437:GOG786618 GYB786437:GYC786618 HHX786437:HHY786618 HRT786437:HRU786618 IBP786437:IBQ786618 ILL786437:ILM786618 IVH786437:IVI786618 JFD786437:JFE786618 JOZ786437:JPA786618 JYV786437:JYW786618 KIR786437:KIS786618 KSN786437:KSO786618 LCJ786437:LCK786618 LMF786437:LMG786618 LWB786437:LWC786618 MFX786437:MFY786618 MPT786437:MPU786618 MZP786437:MZQ786618 NJL786437:NJM786618 NTH786437:NTI786618 ODD786437:ODE786618 OMZ786437:ONA786618 OWV786437:OWW786618 PGR786437:PGS786618 PQN786437:PQO786618 QAJ786437:QAK786618 QKF786437:QKG786618 QUB786437:QUC786618 RDX786437:RDY786618 RNT786437:RNU786618 RXP786437:RXQ786618 SHL786437:SHM786618 SRH786437:SRI786618 TBD786437:TBE786618 TKZ786437:TLA786618 TUV786437:TUW786618 UER786437:UES786618 UON786437:UOO786618 UYJ786437:UYK786618 VIF786437:VIG786618 VSB786437:VSC786618 WBX786437:WBY786618 WLT786437:WLU786618 WVP786437:WVQ786618 H851973:I852154 JD851973:JE852154 SZ851973:TA852154 ACV851973:ACW852154 AMR851973:AMS852154 AWN851973:AWO852154 BGJ851973:BGK852154 BQF851973:BQG852154 CAB851973:CAC852154 CJX851973:CJY852154 CTT851973:CTU852154 DDP851973:DDQ852154 DNL851973:DNM852154 DXH851973:DXI852154 EHD851973:EHE852154 EQZ851973:ERA852154 FAV851973:FAW852154 FKR851973:FKS852154 FUN851973:FUO852154 GEJ851973:GEK852154 GOF851973:GOG852154 GYB851973:GYC852154 HHX851973:HHY852154 HRT851973:HRU852154 IBP851973:IBQ852154 ILL851973:ILM852154 IVH851973:IVI852154 JFD851973:JFE852154 JOZ851973:JPA852154 JYV851973:JYW852154 KIR851973:KIS852154 KSN851973:KSO852154 LCJ851973:LCK852154 LMF851973:LMG852154 LWB851973:LWC852154 MFX851973:MFY852154 MPT851973:MPU852154 MZP851973:MZQ852154 NJL851973:NJM852154 NTH851973:NTI852154 ODD851973:ODE852154 OMZ851973:ONA852154 OWV851973:OWW852154 PGR851973:PGS852154 PQN851973:PQO852154 QAJ851973:QAK852154 QKF851973:QKG852154 QUB851973:QUC852154 RDX851973:RDY852154 RNT851973:RNU852154 RXP851973:RXQ852154 SHL851973:SHM852154 SRH851973:SRI852154 TBD851973:TBE852154 TKZ851973:TLA852154 TUV851973:TUW852154 UER851973:UES852154 UON851973:UOO852154 UYJ851973:UYK852154 VIF851973:VIG852154 VSB851973:VSC852154 WBX851973:WBY852154 WLT851973:WLU852154 WVP851973:WVQ852154 H917509:I917690 JD917509:JE917690 SZ917509:TA917690 ACV917509:ACW917690 AMR917509:AMS917690 AWN917509:AWO917690 BGJ917509:BGK917690 BQF917509:BQG917690 CAB917509:CAC917690 CJX917509:CJY917690 CTT917509:CTU917690 DDP917509:DDQ917690 DNL917509:DNM917690 DXH917509:DXI917690 EHD917509:EHE917690 EQZ917509:ERA917690 FAV917509:FAW917690 FKR917509:FKS917690 FUN917509:FUO917690 GEJ917509:GEK917690 GOF917509:GOG917690 GYB917509:GYC917690 HHX917509:HHY917690 HRT917509:HRU917690 IBP917509:IBQ917690 ILL917509:ILM917690 IVH917509:IVI917690 JFD917509:JFE917690 JOZ917509:JPA917690 JYV917509:JYW917690 KIR917509:KIS917690 KSN917509:KSO917690 LCJ917509:LCK917690 LMF917509:LMG917690 LWB917509:LWC917690 MFX917509:MFY917690 MPT917509:MPU917690 MZP917509:MZQ917690 NJL917509:NJM917690 NTH917509:NTI917690 ODD917509:ODE917690 OMZ917509:ONA917690 OWV917509:OWW917690 PGR917509:PGS917690 PQN917509:PQO917690 QAJ917509:QAK917690 QKF917509:QKG917690 QUB917509:QUC917690 RDX917509:RDY917690 RNT917509:RNU917690 RXP917509:RXQ917690 SHL917509:SHM917690 SRH917509:SRI917690 TBD917509:TBE917690 TKZ917509:TLA917690 TUV917509:TUW917690 UER917509:UES917690 UON917509:UOO917690 UYJ917509:UYK917690 VIF917509:VIG917690 VSB917509:VSC917690 WBX917509:WBY917690 WLT917509:WLU917690 WVP917509:WVQ917690 H983045:I983226 JD983045:JE983226 SZ983045:TA983226 ACV983045:ACW983226 AMR983045:AMS983226 AWN983045:AWO983226 BGJ983045:BGK983226 BQF983045:BQG983226 CAB983045:CAC983226 CJX983045:CJY983226 CTT983045:CTU983226 DDP983045:DDQ983226 DNL983045:DNM983226 DXH983045:DXI983226 EHD983045:EHE983226 EQZ983045:ERA983226 FAV983045:FAW983226 FKR983045:FKS983226 FUN983045:FUO983226 GEJ983045:GEK983226 GOF983045:GOG983226 GYB983045:GYC983226 HHX983045:HHY983226 HRT983045:HRU983226 IBP983045:IBQ983226 ILL983045:ILM983226 IVH983045:IVI983226 JFD983045:JFE983226 JOZ983045:JPA983226 JYV983045:JYW983226 KIR983045:KIS983226 KSN983045:KSO983226 LCJ983045:LCK983226 LMF983045:LMG983226 LWB983045:LWC983226 MFX983045:MFY983226 MPT983045:MPU983226 MZP983045:MZQ983226 NJL983045:NJM983226 NTH983045:NTI983226 ODD983045:ODE983226 OMZ983045:ONA983226 OWV983045:OWW983226 PGR983045:PGS983226 PQN983045:PQO983226 QAJ983045:QAK983226 QKF983045:QKG983226 QUB983045:QUC983226 RDX983045:RDY983226 RNT983045:RNU983226 RXP983045:RXQ983226 SHL983045:SHM983226 SRH983045:SRI983226 TBD983045:TBE983226 TKZ983045:TLA983226 TUV983045:TUW983226 UER983045:UES983226 UON983045:UOO983226 UYJ983045:UYK983226 VIF983045:VIG983226 VSB983045:VSC983226 WBX983045:WBY983226 WLT983045:WLU983226 WVP983045:WVQ983226 D5:F186 IZ5:JB186 SV5:SX186 ACR5:ACT186 AMN5:AMP186 AWJ5:AWL186 BGF5:BGH186 BQB5:BQD186 BZX5:BZZ186 CJT5:CJV186 CTP5:CTR186 DDL5:DDN186 DNH5:DNJ186 DXD5:DXF186 EGZ5:EHB186 EQV5:EQX186 FAR5:FAT186 FKN5:FKP186 FUJ5:FUL186 GEF5:GEH186 GOB5:GOD186 GXX5:GXZ186 HHT5:HHV186 HRP5:HRR186 IBL5:IBN186 ILH5:ILJ186 IVD5:IVF186 JEZ5:JFB186 JOV5:JOX186 JYR5:JYT186 KIN5:KIP186 KSJ5:KSL186 LCF5:LCH186 LMB5:LMD186 LVX5:LVZ186 MFT5:MFV186 MPP5:MPR186 MZL5:MZN186 NJH5:NJJ186 NTD5:NTF186 OCZ5:ODB186 OMV5:OMX186 OWR5:OWT186 PGN5:PGP186 PQJ5:PQL186 QAF5:QAH186 QKB5:QKD186 QTX5:QTZ186 RDT5:RDV186 RNP5:RNR186 RXL5:RXN186 SHH5:SHJ186 SRD5:SRF186 TAZ5:TBB186 TKV5:TKX186 TUR5:TUT186 UEN5:UEP186 UOJ5:UOL186 UYF5:UYH186 VIB5:VID186 VRX5:VRZ186 WBT5:WBV186 WLP5:WLR186 WVL5:WVN186 D65541:F65722 IZ65541:JB65722 SV65541:SX65722 ACR65541:ACT65722 AMN65541:AMP65722 AWJ65541:AWL65722 BGF65541:BGH65722 BQB65541:BQD65722 BZX65541:BZZ65722 CJT65541:CJV65722 CTP65541:CTR65722 DDL65541:DDN65722 DNH65541:DNJ65722 DXD65541:DXF65722 EGZ65541:EHB65722 EQV65541:EQX65722 FAR65541:FAT65722 FKN65541:FKP65722 FUJ65541:FUL65722 GEF65541:GEH65722 GOB65541:GOD65722 GXX65541:GXZ65722 HHT65541:HHV65722 HRP65541:HRR65722 IBL65541:IBN65722 ILH65541:ILJ65722 IVD65541:IVF65722 JEZ65541:JFB65722 JOV65541:JOX65722 JYR65541:JYT65722 KIN65541:KIP65722 KSJ65541:KSL65722 LCF65541:LCH65722 LMB65541:LMD65722 LVX65541:LVZ65722 MFT65541:MFV65722 MPP65541:MPR65722 MZL65541:MZN65722 NJH65541:NJJ65722 NTD65541:NTF65722 OCZ65541:ODB65722 OMV65541:OMX65722 OWR65541:OWT65722 PGN65541:PGP65722 PQJ65541:PQL65722 QAF65541:QAH65722 QKB65541:QKD65722 QTX65541:QTZ65722 RDT65541:RDV65722 RNP65541:RNR65722 RXL65541:RXN65722 SHH65541:SHJ65722 SRD65541:SRF65722 TAZ65541:TBB65722 TKV65541:TKX65722 TUR65541:TUT65722 UEN65541:UEP65722 UOJ65541:UOL65722 UYF65541:UYH65722 VIB65541:VID65722 VRX65541:VRZ65722 WBT65541:WBV65722 WLP65541:WLR65722 WVL65541:WVN65722 D131077:F131258 IZ131077:JB131258 SV131077:SX131258 ACR131077:ACT131258 AMN131077:AMP131258 AWJ131077:AWL131258 BGF131077:BGH131258 BQB131077:BQD131258 BZX131077:BZZ131258 CJT131077:CJV131258 CTP131077:CTR131258 DDL131077:DDN131258 DNH131077:DNJ131258 DXD131077:DXF131258 EGZ131077:EHB131258 EQV131077:EQX131258 FAR131077:FAT131258 FKN131077:FKP131258 FUJ131077:FUL131258 GEF131077:GEH131258 GOB131077:GOD131258 GXX131077:GXZ131258 HHT131077:HHV131258 HRP131077:HRR131258 IBL131077:IBN131258 ILH131077:ILJ131258 IVD131077:IVF131258 JEZ131077:JFB131258 JOV131077:JOX131258 JYR131077:JYT131258 KIN131077:KIP131258 KSJ131077:KSL131258 LCF131077:LCH131258 LMB131077:LMD131258 LVX131077:LVZ131258 MFT131077:MFV131258 MPP131077:MPR131258 MZL131077:MZN131258 NJH131077:NJJ131258 NTD131077:NTF131258 OCZ131077:ODB131258 OMV131077:OMX131258 OWR131077:OWT131258 PGN131077:PGP131258 PQJ131077:PQL131258 QAF131077:QAH131258 QKB131077:QKD131258 QTX131077:QTZ131258 RDT131077:RDV131258 RNP131077:RNR131258 RXL131077:RXN131258 SHH131077:SHJ131258 SRD131077:SRF131258 TAZ131077:TBB131258 TKV131077:TKX131258 TUR131077:TUT131258 UEN131077:UEP131258 UOJ131077:UOL131258 UYF131077:UYH131258 VIB131077:VID131258 VRX131077:VRZ131258 WBT131077:WBV131258 WLP131077:WLR131258 WVL131077:WVN131258 D196613:F196794 IZ196613:JB196794 SV196613:SX196794 ACR196613:ACT196794 AMN196613:AMP196794 AWJ196613:AWL196794 BGF196613:BGH196794 BQB196613:BQD196794 BZX196613:BZZ196794 CJT196613:CJV196794 CTP196613:CTR196794 DDL196613:DDN196794 DNH196613:DNJ196794 DXD196613:DXF196794 EGZ196613:EHB196794 EQV196613:EQX196794 FAR196613:FAT196794 FKN196613:FKP196794 FUJ196613:FUL196794 GEF196613:GEH196794 GOB196613:GOD196794 GXX196613:GXZ196794 HHT196613:HHV196794 HRP196613:HRR196794 IBL196613:IBN196794 ILH196613:ILJ196794 IVD196613:IVF196794 JEZ196613:JFB196794 JOV196613:JOX196794 JYR196613:JYT196794 KIN196613:KIP196794 KSJ196613:KSL196794 LCF196613:LCH196794 LMB196613:LMD196794 LVX196613:LVZ196794 MFT196613:MFV196794 MPP196613:MPR196794 MZL196613:MZN196794 NJH196613:NJJ196794 NTD196613:NTF196794 OCZ196613:ODB196794 OMV196613:OMX196794 OWR196613:OWT196794 PGN196613:PGP196794 PQJ196613:PQL196794 QAF196613:QAH196794 QKB196613:QKD196794 QTX196613:QTZ196794 RDT196613:RDV196794 RNP196613:RNR196794 RXL196613:RXN196794 SHH196613:SHJ196794 SRD196613:SRF196794 TAZ196613:TBB196794 TKV196613:TKX196794 TUR196613:TUT196794 UEN196613:UEP196794 UOJ196613:UOL196794 UYF196613:UYH196794 VIB196613:VID196794 VRX196613:VRZ196794 WBT196613:WBV196794 WLP196613:WLR196794 WVL196613:WVN196794 D262149:F262330 IZ262149:JB262330 SV262149:SX262330 ACR262149:ACT262330 AMN262149:AMP262330 AWJ262149:AWL262330 BGF262149:BGH262330 BQB262149:BQD262330 BZX262149:BZZ262330 CJT262149:CJV262330 CTP262149:CTR262330 DDL262149:DDN262330 DNH262149:DNJ262330 DXD262149:DXF262330 EGZ262149:EHB262330 EQV262149:EQX262330 FAR262149:FAT262330 FKN262149:FKP262330 FUJ262149:FUL262330 GEF262149:GEH262330 GOB262149:GOD262330 GXX262149:GXZ262330 HHT262149:HHV262330 HRP262149:HRR262330 IBL262149:IBN262330 ILH262149:ILJ262330 IVD262149:IVF262330 JEZ262149:JFB262330 JOV262149:JOX262330 JYR262149:JYT262330 KIN262149:KIP262330 KSJ262149:KSL262330 LCF262149:LCH262330 LMB262149:LMD262330 LVX262149:LVZ262330 MFT262149:MFV262330 MPP262149:MPR262330 MZL262149:MZN262330 NJH262149:NJJ262330 NTD262149:NTF262330 OCZ262149:ODB262330 OMV262149:OMX262330 OWR262149:OWT262330 PGN262149:PGP262330 PQJ262149:PQL262330 QAF262149:QAH262330 QKB262149:QKD262330 QTX262149:QTZ262330 RDT262149:RDV262330 RNP262149:RNR262330 RXL262149:RXN262330 SHH262149:SHJ262330 SRD262149:SRF262330 TAZ262149:TBB262330 TKV262149:TKX262330 TUR262149:TUT262330 UEN262149:UEP262330 UOJ262149:UOL262330 UYF262149:UYH262330 VIB262149:VID262330 VRX262149:VRZ262330 WBT262149:WBV262330 WLP262149:WLR262330 WVL262149:WVN262330 D327685:F327866 IZ327685:JB327866 SV327685:SX327866 ACR327685:ACT327866 AMN327685:AMP327866 AWJ327685:AWL327866 BGF327685:BGH327866 BQB327685:BQD327866 BZX327685:BZZ327866 CJT327685:CJV327866 CTP327685:CTR327866 DDL327685:DDN327866 DNH327685:DNJ327866 DXD327685:DXF327866 EGZ327685:EHB327866 EQV327685:EQX327866 FAR327685:FAT327866 FKN327685:FKP327866 FUJ327685:FUL327866 GEF327685:GEH327866 GOB327685:GOD327866 GXX327685:GXZ327866 HHT327685:HHV327866 HRP327685:HRR327866 IBL327685:IBN327866 ILH327685:ILJ327866 IVD327685:IVF327866 JEZ327685:JFB327866 JOV327685:JOX327866 JYR327685:JYT327866 KIN327685:KIP327866 KSJ327685:KSL327866 LCF327685:LCH327866 LMB327685:LMD327866 LVX327685:LVZ327866 MFT327685:MFV327866 MPP327685:MPR327866 MZL327685:MZN327866 NJH327685:NJJ327866 NTD327685:NTF327866 OCZ327685:ODB327866 OMV327685:OMX327866 OWR327685:OWT327866 PGN327685:PGP327866 PQJ327685:PQL327866 QAF327685:QAH327866 QKB327685:QKD327866 QTX327685:QTZ327866 RDT327685:RDV327866 RNP327685:RNR327866 RXL327685:RXN327866 SHH327685:SHJ327866 SRD327685:SRF327866 TAZ327685:TBB327866 TKV327685:TKX327866 TUR327685:TUT327866 UEN327685:UEP327866 UOJ327685:UOL327866 UYF327685:UYH327866 VIB327685:VID327866 VRX327685:VRZ327866 WBT327685:WBV327866 WLP327685:WLR327866 WVL327685:WVN327866 D393221:F393402 IZ393221:JB393402 SV393221:SX393402 ACR393221:ACT393402 AMN393221:AMP393402 AWJ393221:AWL393402 BGF393221:BGH393402 BQB393221:BQD393402 BZX393221:BZZ393402 CJT393221:CJV393402 CTP393221:CTR393402 DDL393221:DDN393402 DNH393221:DNJ393402 DXD393221:DXF393402 EGZ393221:EHB393402 EQV393221:EQX393402 FAR393221:FAT393402 FKN393221:FKP393402 FUJ393221:FUL393402 GEF393221:GEH393402 GOB393221:GOD393402 GXX393221:GXZ393402 HHT393221:HHV393402 HRP393221:HRR393402 IBL393221:IBN393402 ILH393221:ILJ393402 IVD393221:IVF393402 JEZ393221:JFB393402 JOV393221:JOX393402 JYR393221:JYT393402 KIN393221:KIP393402 KSJ393221:KSL393402 LCF393221:LCH393402 LMB393221:LMD393402 LVX393221:LVZ393402 MFT393221:MFV393402 MPP393221:MPR393402 MZL393221:MZN393402 NJH393221:NJJ393402 NTD393221:NTF393402 OCZ393221:ODB393402 OMV393221:OMX393402 OWR393221:OWT393402 PGN393221:PGP393402 PQJ393221:PQL393402 QAF393221:QAH393402 QKB393221:QKD393402 QTX393221:QTZ393402 RDT393221:RDV393402 RNP393221:RNR393402 RXL393221:RXN393402 SHH393221:SHJ393402 SRD393221:SRF393402 TAZ393221:TBB393402 TKV393221:TKX393402 TUR393221:TUT393402 UEN393221:UEP393402 UOJ393221:UOL393402 UYF393221:UYH393402 VIB393221:VID393402 VRX393221:VRZ393402 WBT393221:WBV393402 WLP393221:WLR393402 WVL393221:WVN393402 D458757:F458938 IZ458757:JB458938 SV458757:SX458938 ACR458757:ACT458938 AMN458757:AMP458938 AWJ458757:AWL458938 BGF458757:BGH458938 BQB458757:BQD458938 BZX458757:BZZ458938 CJT458757:CJV458938 CTP458757:CTR458938 DDL458757:DDN458938 DNH458757:DNJ458938 DXD458757:DXF458938 EGZ458757:EHB458938 EQV458757:EQX458938 FAR458757:FAT458938 FKN458757:FKP458938 FUJ458757:FUL458938 GEF458757:GEH458938 GOB458757:GOD458938 GXX458757:GXZ458938 HHT458757:HHV458938 HRP458757:HRR458938 IBL458757:IBN458938 ILH458757:ILJ458938 IVD458757:IVF458938 JEZ458757:JFB458938 JOV458757:JOX458938 JYR458757:JYT458938 KIN458757:KIP458938 KSJ458757:KSL458938 LCF458757:LCH458938 LMB458757:LMD458938 LVX458757:LVZ458938 MFT458757:MFV458938 MPP458757:MPR458938 MZL458757:MZN458938 NJH458757:NJJ458938 NTD458757:NTF458938 OCZ458757:ODB458938 OMV458757:OMX458938 OWR458757:OWT458938 PGN458757:PGP458938 PQJ458757:PQL458938 QAF458757:QAH458938 QKB458757:QKD458938 QTX458757:QTZ458938 RDT458757:RDV458938 RNP458757:RNR458938 RXL458757:RXN458938 SHH458757:SHJ458938 SRD458757:SRF458938 TAZ458757:TBB458938 TKV458757:TKX458938 TUR458757:TUT458938 UEN458757:UEP458938 UOJ458757:UOL458938 UYF458757:UYH458938 VIB458757:VID458938 VRX458757:VRZ458938 WBT458757:WBV458938 WLP458757:WLR458938 WVL458757:WVN458938 D524293:F524474 IZ524293:JB524474 SV524293:SX524474 ACR524293:ACT524474 AMN524293:AMP524474 AWJ524293:AWL524474 BGF524293:BGH524474 BQB524293:BQD524474 BZX524293:BZZ524474 CJT524293:CJV524474 CTP524293:CTR524474 DDL524293:DDN524474 DNH524293:DNJ524474 DXD524293:DXF524474 EGZ524293:EHB524474 EQV524293:EQX524474 FAR524293:FAT524474 FKN524293:FKP524474 FUJ524293:FUL524474 GEF524293:GEH524474 GOB524293:GOD524474 GXX524293:GXZ524474 HHT524293:HHV524474 HRP524293:HRR524474 IBL524293:IBN524474 ILH524293:ILJ524474 IVD524293:IVF524474 JEZ524293:JFB524474 JOV524293:JOX524474 JYR524293:JYT524474 KIN524293:KIP524474 KSJ524293:KSL524474 LCF524293:LCH524474 LMB524293:LMD524474 LVX524293:LVZ524474 MFT524293:MFV524474 MPP524293:MPR524474 MZL524293:MZN524474 NJH524293:NJJ524474 NTD524293:NTF524474 OCZ524293:ODB524474 OMV524293:OMX524474 OWR524293:OWT524474 PGN524293:PGP524474 PQJ524293:PQL524474 QAF524293:QAH524474 QKB524293:QKD524474 QTX524293:QTZ524474 RDT524293:RDV524474 RNP524293:RNR524474 RXL524293:RXN524474 SHH524293:SHJ524474 SRD524293:SRF524474 TAZ524293:TBB524474 TKV524293:TKX524474 TUR524293:TUT524474 UEN524293:UEP524474 UOJ524293:UOL524474 UYF524293:UYH524474 VIB524293:VID524474 VRX524293:VRZ524474 WBT524293:WBV524474 WLP524293:WLR524474 WVL524293:WVN524474 D589829:F590010 IZ589829:JB590010 SV589829:SX590010 ACR589829:ACT590010 AMN589829:AMP590010 AWJ589829:AWL590010 BGF589829:BGH590010 BQB589829:BQD590010 BZX589829:BZZ590010 CJT589829:CJV590010 CTP589829:CTR590010 DDL589829:DDN590010 DNH589829:DNJ590010 DXD589829:DXF590010 EGZ589829:EHB590010 EQV589829:EQX590010 FAR589829:FAT590010 FKN589829:FKP590010 FUJ589829:FUL590010 GEF589829:GEH590010 GOB589829:GOD590010 GXX589829:GXZ590010 HHT589829:HHV590010 HRP589829:HRR590010 IBL589829:IBN590010 ILH589829:ILJ590010 IVD589829:IVF590010 JEZ589829:JFB590010 JOV589829:JOX590010 JYR589829:JYT590010 KIN589829:KIP590010 KSJ589829:KSL590010 LCF589829:LCH590010 LMB589829:LMD590010 LVX589829:LVZ590010 MFT589829:MFV590010 MPP589829:MPR590010 MZL589829:MZN590010 NJH589829:NJJ590010 NTD589829:NTF590010 OCZ589829:ODB590010 OMV589829:OMX590010 OWR589829:OWT590010 PGN589829:PGP590010 PQJ589829:PQL590010 QAF589829:QAH590010 QKB589829:QKD590010 QTX589829:QTZ590010 RDT589829:RDV590010 RNP589829:RNR590010 RXL589829:RXN590010 SHH589829:SHJ590010 SRD589829:SRF590010 TAZ589829:TBB590010 TKV589829:TKX590010 TUR589829:TUT590010 UEN589829:UEP590010 UOJ589829:UOL590010 UYF589829:UYH590010 VIB589829:VID590010 VRX589829:VRZ590010 WBT589829:WBV590010 WLP589829:WLR590010 WVL589829:WVN590010 D655365:F655546 IZ655365:JB655546 SV655365:SX655546 ACR655365:ACT655546 AMN655365:AMP655546 AWJ655365:AWL655546 BGF655365:BGH655546 BQB655365:BQD655546 BZX655365:BZZ655546 CJT655365:CJV655546 CTP655365:CTR655546 DDL655365:DDN655546 DNH655365:DNJ655546 DXD655365:DXF655546 EGZ655365:EHB655546 EQV655365:EQX655546 FAR655365:FAT655546 FKN655365:FKP655546 FUJ655365:FUL655546 GEF655365:GEH655546 GOB655365:GOD655546 GXX655365:GXZ655546 HHT655365:HHV655546 HRP655365:HRR655546 IBL655365:IBN655546 ILH655365:ILJ655546 IVD655365:IVF655546 JEZ655365:JFB655546 JOV655365:JOX655546 JYR655365:JYT655546 KIN655365:KIP655546 KSJ655365:KSL655546 LCF655365:LCH655546 LMB655365:LMD655546 LVX655365:LVZ655546 MFT655365:MFV655546 MPP655365:MPR655546 MZL655365:MZN655546 NJH655365:NJJ655546 NTD655365:NTF655546 OCZ655365:ODB655546 OMV655365:OMX655546 OWR655365:OWT655546 PGN655365:PGP655546 PQJ655365:PQL655546 QAF655365:QAH655546 QKB655365:QKD655546 QTX655365:QTZ655546 RDT655365:RDV655546 RNP655365:RNR655546 RXL655365:RXN655546 SHH655365:SHJ655546 SRD655365:SRF655546 TAZ655365:TBB655546 TKV655365:TKX655546 TUR655365:TUT655546 UEN655365:UEP655546 UOJ655365:UOL655546 UYF655365:UYH655546 VIB655365:VID655546 VRX655365:VRZ655546 WBT655365:WBV655546 WLP655365:WLR655546 WVL655365:WVN655546 D720901:F721082 IZ720901:JB721082 SV720901:SX721082 ACR720901:ACT721082 AMN720901:AMP721082 AWJ720901:AWL721082 BGF720901:BGH721082 BQB720901:BQD721082 BZX720901:BZZ721082 CJT720901:CJV721082 CTP720901:CTR721082 DDL720901:DDN721082 DNH720901:DNJ721082 DXD720901:DXF721082 EGZ720901:EHB721082 EQV720901:EQX721082 FAR720901:FAT721082 FKN720901:FKP721082 FUJ720901:FUL721082 GEF720901:GEH721082 GOB720901:GOD721082 GXX720901:GXZ721082 HHT720901:HHV721082 HRP720901:HRR721082 IBL720901:IBN721082 ILH720901:ILJ721082 IVD720901:IVF721082 JEZ720901:JFB721082 JOV720901:JOX721082 JYR720901:JYT721082 KIN720901:KIP721082 KSJ720901:KSL721082 LCF720901:LCH721082 LMB720901:LMD721082 LVX720901:LVZ721082 MFT720901:MFV721082 MPP720901:MPR721082 MZL720901:MZN721082 NJH720901:NJJ721082 NTD720901:NTF721082 OCZ720901:ODB721082 OMV720901:OMX721082 OWR720901:OWT721082 PGN720901:PGP721082 PQJ720901:PQL721082 QAF720901:QAH721082 QKB720901:QKD721082 QTX720901:QTZ721082 RDT720901:RDV721082 RNP720901:RNR721082 RXL720901:RXN721082 SHH720901:SHJ721082 SRD720901:SRF721082 TAZ720901:TBB721082 TKV720901:TKX721082 TUR720901:TUT721082 UEN720901:UEP721082 UOJ720901:UOL721082 UYF720901:UYH721082 VIB720901:VID721082 VRX720901:VRZ721082 WBT720901:WBV721082 WLP720901:WLR721082 WVL720901:WVN721082 D786437:F786618 IZ786437:JB786618 SV786437:SX786618 ACR786437:ACT786618 AMN786437:AMP786618 AWJ786437:AWL786618 BGF786437:BGH786618 BQB786437:BQD786618 BZX786437:BZZ786618 CJT786437:CJV786618 CTP786437:CTR786618 DDL786437:DDN786618 DNH786437:DNJ786618 DXD786437:DXF786618 EGZ786437:EHB786618 EQV786437:EQX786618 FAR786437:FAT786618 FKN786437:FKP786618 FUJ786437:FUL786618 GEF786437:GEH786618 GOB786437:GOD786618 GXX786437:GXZ786618 HHT786437:HHV786618 HRP786437:HRR786618 IBL786437:IBN786618 ILH786437:ILJ786618 IVD786437:IVF786618 JEZ786437:JFB786618 JOV786437:JOX786618 JYR786437:JYT786618 KIN786437:KIP786618 KSJ786437:KSL786618 LCF786437:LCH786618 LMB786437:LMD786618 LVX786437:LVZ786618 MFT786437:MFV786618 MPP786437:MPR786618 MZL786437:MZN786618 NJH786437:NJJ786618 NTD786437:NTF786618 OCZ786437:ODB786618 OMV786437:OMX786618 OWR786437:OWT786618 PGN786437:PGP786618 PQJ786437:PQL786618 QAF786437:QAH786618 QKB786437:QKD786618 QTX786437:QTZ786618 RDT786437:RDV786618 RNP786437:RNR786618 RXL786437:RXN786618 SHH786437:SHJ786618 SRD786437:SRF786618 TAZ786437:TBB786618 TKV786437:TKX786618 TUR786437:TUT786618 UEN786437:UEP786618 UOJ786437:UOL786618 UYF786437:UYH786618 VIB786437:VID786618 VRX786437:VRZ786618 WBT786437:WBV786618 WLP786437:WLR786618 WVL786437:WVN786618 D851973:F852154 IZ851973:JB852154 SV851973:SX852154 ACR851973:ACT852154 AMN851973:AMP852154 AWJ851973:AWL852154 BGF851973:BGH852154 BQB851973:BQD852154 BZX851973:BZZ852154 CJT851973:CJV852154 CTP851973:CTR852154 DDL851973:DDN852154 DNH851973:DNJ852154 DXD851973:DXF852154 EGZ851973:EHB852154 EQV851973:EQX852154 FAR851973:FAT852154 FKN851973:FKP852154 FUJ851973:FUL852154 GEF851973:GEH852154 GOB851973:GOD852154 GXX851973:GXZ852154 HHT851973:HHV852154 HRP851973:HRR852154 IBL851973:IBN852154 ILH851973:ILJ852154 IVD851973:IVF852154 JEZ851973:JFB852154 JOV851973:JOX852154 JYR851973:JYT852154 KIN851973:KIP852154 KSJ851973:KSL852154 LCF851973:LCH852154 LMB851973:LMD852154 LVX851973:LVZ852154 MFT851973:MFV852154 MPP851973:MPR852154 MZL851973:MZN852154 NJH851973:NJJ852154 NTD851973:NTF852154 OCZ851973:ODB852154 OMV851973:OMX852154 OWR851973:OWT852154 PGN851973:PGP852154 PQJ851973:PQL852154 QAF851973:QAH852154 QKB851973:QKD852154 QTX851973:QTZ852154 RDT851973:RDV852154 RNP851973:RNR852154 RXL851973:RXN852154 SHH851973:SHJ852154 SRD851973:SRF852154 TAZ851973:TBB852154 TKV851973:TKX852154 TUR851973:TUT852154 UEN851973:UEP852154 UOJ851973:UOL852154 UYF851973:UYH852154 VIB851973:VID852154 VRX851973:VRZ852154 WBT851973:WBV852154 WLP851973:WLR852154 WVL851973:WVN852154 D917509:F917690 IZ917509:JB917690 SV917509:SX917690 ACR917509:ACT917690 AMN917509:AMP917690 AWJ917509:AWL917690 BGF917509:BGH917690 BQB917509:BQD917690 BZX917509:BZZ917690 CJT917509:CJV917690 CTP917509:CTR917690 DDL917509:DDN917690 DNH917509:DNJ917690 DXD917509:DXF917690 EGZ917509:EHB917690 EQV917509:EQX917690 FAR917509:FAT917690 FKN917509:FKP917690 FUJ917509:FUL917690 GEF917509:GEH917690 GOB917509:GOD917690 GXX917509:GXZ917690 HHT917509:HHV917690 HRP917509:HRR917690 IBL917509:IBN917690 ILH917509:ILJ917690 IVD917509:IVF917690 JEZ917509:JFB917690 JOV917509:JOX917690 JYR917509:JYT917690 KIN917509:KIP917690 KSJ917509:KSL917690 LCF917509:LCH917690 LMB917509:LMD917690 LVX917509:LVZ917690 MFT917509:MFV917690 MPP917509:MPR917690 MZL917509:MZN917690 NJH917509:NJJ917690 NTD917509:NTF917690 OCZ917509:ODB917690 OMV917509:OMX917690 OWR917509:OWT917690 PGN917509:PGP917690 PQJ917509:PQL917690 QAF917509:QAH917690 QKB917509:QKD917690 QTX917509:QTZ917690 RDT917509:RDV917690 RNP917509:RNR917690 RXL917509:RXN917690 SHH917509:SHJ917690 SRD917509:SRF917690 TAZ917509:TBB917690 TKV917509:TKX917690 TUR917509:TUT917690 UEN917509:UEP917690 UOJ917509:UOL917690 UYF917509:UYH917690 VIB917509:VID917690 VRX917509:VRZ917690 WBT917509:WBV917690 WLP917509:WLR917690 WVL917509:WVN917690 D983045:F983226 IZ983045:JB983226 SV983045:SX983226 ACR983045:ACT983226 AMN983045:AMP983226 AWJ983045:AWL983226 BGF983045:BGH983226 BQB983045:BQD983226 BZX983045:BZZ983226 CJT983045:CJV983226 CTP983045:CTR983226 DDL983045:DDN983226 DNH983045:DNJ983226 DXD983045:DXF983226 EGZ983045:EHB983226 EQV983045:EQX983226 FAR983045:FAT983226 FKN983045:FKP983226 FUJ983045:FUL983226 GEF983045:GEH983226 GOB983045:GOD983226 GXX983045:GXZ983226 HHT983045:HHV983226 HRP983045:HRR983226 IBL983045:IBN983226 ILH983045:ILJ983226 IVD983045:IVF983226 JEZ983045:JFB983226 JOV983045:JOX983226 JYR983045:JYT983226 KIN983045:KIP983226 KSJ983045:KSL983226 LCF983045:LCH983226 LMB983045:LMD983226 LVX983045:LVZ983226 MFT983045:MFV983226 MPP983045:MPR983226 MZL983045:MZN983226 NJH983045:NJJ983226 NTD983045:NTF983226 OCZ983045:ODB983226 OMV983045:OMX983226 OWR983045:OWT983226 PGN983045:PGP983226 PQJ983045:PQL983226 QAF983045:QAH983226 QKB983045:QKD983226 QTX983045:QTZ983226 RDT983045:RDV983226 RNP983045:RNR983226 RXL983045:RXN983226 SHH983045:SHJ983226 SRD983045:SRF983226 TAZ983045:TBB983226 TKV983045:TKX983226 TUR983045:TUT983226 UEN983045:UEP983226 UOJ983045:UOL983226 UYF983045:UYH983226 VIB983045:VID983226 VRX983045:VRZ983226 WBT983045:WBV983226 WLP983045:WLR983226 WVL983045:WVN983226"/>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7"/>
  <sheetViews>
    <sheetView zoomScaleNormal="100" workbookViewId="0">
      <selection activeCell="H5" sqref="H5"/>
    </sheetView>
  </sheetViews>
  <sheetFormatPr defaultRowHeight="13.5"/>
  <cols>
    <col min="1" max="1" width="4.75" customWidth="1"/>
    <col min="2" max="2" width="4.75" style="172" customWidth="1"/>
    <col min="3" max="3" width="15.625" customWidth="1"/>
    <col min="4" max="8" width="13.625" customWidth="1"/>
    <col min="10" max="10" width="37.25" customWidth="1"/>
  </cols>
  <sheetData>
    <row r="1" spans="1:8" s="3" customFormat="1" ht="26.25" customHeight="1">
      <c r="A1" s="585"/>
      <c r="B1" s="585"/>
      <c r="C1" s="585"/>
      <c r="D1" s="246"/>
      <c r="E1" s="246"/>
      <c r="F1" s="246"/>
      <c r="G1" s="246"/>
      <c r="H1" s="246"/>
    </row>
    <row r="2" spans="1:8" ht="24.95" customHeight="1" thickBot="1">
      <c r="A2" s="686" t="s">
        <v>163</v>
      </c>
      <c r="B2" s="686"/>
      <c r="C2" s="686"/>
      <c r="D2" s="686"/>
      <c r="E2" s="248"/>
      <c r="F2" s="248"/>
      <c r="G2" s="248"/>
      <c r="H2" s="249" t="s">
        <v>164</v>
      </c>
    </row>
    <row r="3" spans="1:8" ht="35.1" customHeight="1" thickBot="1">
      <c r="A3" s="687" t="s">
        <v>165</v>
      </c>
      <c r="B3" s="688"/>
      <c r="C3" s="689"/>
      <c r="D3" s="221" t="s">
        <v>190</v>
      </c>
      <c r="E3" s="221" t="s">
        <v>1323</v>
      </c>
      <c r="F3" s="221" t="s">
        <v>1363</v>
      </c>
      <c r="G3" s="429" t="s">
        <v>1442</v>
      </c>
      <c r="H3" s="538" t="s">
        <v>1464</v>
      </c>
    </row>
    <row r="4" spans="1:8" ht="33" customHeight="1">
      <c r="A4" s="693" t="s">
        <v>166</v>
      </c>
      <c r="B4" s="694"/>
      <c r="C4" s="695"/>
      <c r="D4" s="376">
        <v>77388424</v>
      </c>
      <c r="E4" s="265">
        <v>78468192</v>
      </c>
      <c r="F4" s="265">
        <v>75485921</v>
      </c>
      <c r="G4" s="225">
        <v>74563752</v>
      </c>
      <c r="H4" s="542">
        <v>76856983</v>
      </c>
    </row>
    <row r="5" spans="1:8" ht="33" customHeight="1">
      <c r="A5" s="696" t="s">
        <v>167</v>
      </c>
      <c r="B5" s="697"/>
      <c r="C5" s="600"/>
      <c r="D5" s="361">
        <v>2036019</v>
      </c>
      <c r="E5" s="266">
        <v>1948528</v>
      </c>
      <c r="F5" s="266">
        <v>1792879</v>
      </c>
      <c r="G5" s="10">
        <v>1860476</v>
      </c>
      <c r="H5" s="543">
        <v>1864576</v>
      </c>
    </row>
    <row r="6" spans="1:8" ht="33" customHeight="1" thickBot="1">
      <c r="A6" s="698" t="s">
        <v>186</v>
      </c>
      <c r="B6" s="699"/>
      <c r="C6" s="700"/>
      <c r="D6" s="262">
        <v>2.63</v>
      </c>
      <c r="E6" s="267">
        <v>2.48</v>
      </c>
      <c r="F6" s="267">
        <v>2.37</v>
      </c>
      <c r="G6" s="263">
        <v>2.5</v>
      </c>
      <c r="H6" s="544">
        <f>IF(H4*H5=0,"",H5/H4*100)</f>
        <v>2.4260332987569915</v>
      </c>
    </row>
    <row r="7" spans="1:8" ht="33" customHeight="1">
      <c r="A7" s="690" t="s">
        <v>168</v>
      </c>
      <c r="B7" s="681" t="s">
        <v>171</v>
      </c>
      <c r="C7" s="682"/>
      <c r="D7" s="360">
        <v>1648785</v>
      </c>
      <c r="E7" s="268">
        <v>1498889</v>
      </c>
      <c r="F7" s="268">
        <v>1559273</v>
      </c>
      <c r="G7" s="226">
        <v>1595809</v>
      </c>
      <c r="H7" s="545">
        <v>1613035</v>
      </c>
    </row>
    <row r="8" spans="1:8" ht="33" customHeight="1">
      <c r="A8" s="691"/>
      <c r="B8" s="683" t="s">
        <v>172</v>
      </c>
      <c r="C8" s="600"/>
      <c r="D8" s="361">
        <v>5612</v>
      </c>
      <c r="E8" s="266">
        <v>6128</v>
      </c>
      <c r="F8" s="266">
        <v>5979</v>
      </c>
      <c r="G8" s="10">
        <v>7694</v>
      </c>
      <c r="H8" s="543">
        <v>5811</v>
      </c>
    </row>
    <row r="9" spans="1:8" ht="33" customHeight="1">
      <c r="A9" s="691"/>
      <c r="B9" s="684" t="s">
        <v>173</v>
      </c>
      <c r="C9" s="685"/>
      <c r="D9" s="361">
        <v>152604</v>
      </c>
      <c r="E9" s="266">
        <v>397476</v>
      </c>
      <c r="F9" s="266">
        <v>183241</v>
      </c>
      <c r="G9" s="10">
        <v>213190</v>
      </c>
      <c r="H9" s="543">
        <v>185975</v>
      </c>
    </row>
    <row r="10" spans="1:8" ht="33" customHeight="1">
      <c r="A10" s="691"/>
      <c r="B10" s="683" t="s">
        <v>174</v>
      </c>
      <c r="C10" s="600"/>
      <c r="D10" s="361">
        <v>20382</v>
      </c>
      <c r="E10" s="266">
        <v>19529</v>
      </c>
      <c r="F10" s="266">
        <v>20672</v>
      </c>
      <c r="G10" s="10">
        <v>22322</v>
      </c>
      <c r="H10" s="543">
        <v>19630</v>
      </c>
    </row>
    <row r="11" spans="1:8" ht="33" customHeight="1" thickBot="1">
      <c r="A11" s="692"/>
      <c r="B11" s="679" t="s">
        <v>175</v>
      </c>
      <c r="C11" s="680"/>
      <c r="D11" s="223">
        <v>208636</v>
      </c>
      <c r="E11" s="269">
        <v>26506</v>
      </c>
      <c r="F11" s="269">
        <v>23714</v>
      </c>
      <c r="G11" s="175">
        <v>21461</v>
      </c>
      <c r="H11" s="546">
        <v>40125</v>
      </c>
    </row>
    <row r="12" spans="1:8" ht="33" customHeight="1">
      <c r="A12" s="691" t="s">
        <v>169</v>
      </c>
      <c r="B12" s="674" t="s">
        <v>1254</v>
      </c>
      <c r="C12" s="218" t="s">
        <v>176</v>
      </c>
      <c r="D12" s="360">
        <v>1595802</v>
      </c>
      <c r="E12" s="270">
        <v>1442140</v>
      </c>
      <c r="F12" s="270">
        <v>1499531</v>
      </c>
      <c r="G12" s="230">
        <v>1539145</v>
      </c>
      <c r="H12" s="545">
        <v>1554372</v>
      </c>
    </row>
    <row r="13" spans="1:8" ht="33" customHeight="1">
      <c r="A13" s="691"/>
      <c r="B13" s="675"/>
      <c r="C13" s="217" t="s">
        <v>177</v>
      </c>
      <c r="D13" s="361">
        <v>147138</v>
      </c>
      <c r="E13" s="271">
        <v>138085</v>
      </c>
      <c r="F13" s="271">
        <v>137503</v>
      </c>
      <c r="G13" s="231">
        <v>137312</v>
      </c>
      <c r="H13" s="543">
        <v>161598</v>
      </c>
    </row>
    <row r="14" spans="1:8" s="172" customFormat="1" ht="33" customHeight="1">
      <c r="A14" s="691"/>
      <c r="B14" s="675"/>
      <c r="C14" s="217" t="s">
        <v>1256</v>
      </c>
      <c r="D14" s="361">
        <v>8492</v>
      </c>
      <c r="E14" s="272">
        <v>11793</v>
      </c>
      <c r="F14" s="272">
        <v>10986</v>
      </c>
      <c r="G14" s="229">
        <v>11227</v>
      </c>
      <c r="H14" s="543">
        <v>49900</v>
      </c>
    </row>
    <row r="15" spans="1:8" s="172" customFormat="1" ht="33" customHeight="1">
      <c r="A15" s="691"/>
      <c r="B15" s="675"/>
      <c r="C15" s="217" t="s">
        <v>1257</v>
      </c>
      <c r="D15" s="361">
        <v>25490</v>
      </c>
      <c r="E15" s="271">
        <v>25490</v>
      </c>
      <c r="F15" s="271">
        <v>25490</v>
      </c>
      <c r="G15" s="231">
        <v>25490</v>
      </c>
      <c r="H15" s="543">
        <v>25490</v>
      </c>
    </row>
    <row r="16" spans="1:8" ht="33" customHeight="1" thickBot="1">
      <c r="A16" s="691"/>
      <c r="B16" s="676"/>
      <c r="C16" s="245" t="s">
        <v>178</v>
      </c>
      <c r="D16" s="228">
        <v>69864</v>
      </c>
      <c r="E16" s="273">
        <v>69196</v>
      </c>
      <c r="F16" s="273">
        <v>69369</v>
      </c>
      <c r="G16" s="247">
        <v>67502</v>
      </c>
      <c r="H16" s="547">
        <v>66816</v>
      </c>
    </row>
    <row r="17" spans="1:12" s="172" customFormat="1" ht="33" customHeight="1" thickTop="1" thickBot="1">
      <c r="A17" s="691"/>
      <c r="B17" s="677" t="s">
        <v>1258</v>
      </c>
      <c r="C17" s="678"/>
      <c r="D17" s="174">
        <f>SUM(D12:D16)</f>
        <v>1846786</v>
      </c>
      <c r="E17" s="222">
        <f>SUM(E12:E16)</f>
        <v>1686704</v>
      </c>
      <c r="F17" s="521">
        <f>SUM(F12:F16)</f>
        <v>1742879</v>
      </c>
      <c r="G17" s="440">
        <v>1780676</v>
      </c>
      <c r="H17" s="548">
        <v>1858176</v>
      </c>
    </row>
    <row r="18" spans="1:12" ht="33" customHeight="1" thickBot="1">
      <c r="A18" s="691"/>
      <c r="B18" s="679" t="s">
        <v>1255</v>
      </c>
      <c r="C18" s="680"/>
      <c r="D18" s="224">
        <v>189233</v>
      </c>
      <c r="E18" s="274">
        <v>261824</v>
      </c>
      <c r="F18" s="274">
        <v>50000</v>
      </c>
      <c r="G18" s="232">
        <v>80000</v>
      </c>
      <c r="H18" s="548">
        <v>6400</v>
      </c>
    </row>
    <row r="19" spans="1:12" ht="33" customHeight="1">
      <c r="A19" s="690" t="s">
        <v>170</v>
      </c>
      <c r="B19" s="681" t="s">
        <v>179</v>
      </c>
      <c r="C19" s="682"/>
      <c r="D19" s="360">
        <v>88058</v>
      </c>
      <c r="E19" s="275">
        <v>14635</v>
      </c>
      <c r="F19" s="275">
        <v>10514</v>
      </c>
      <c r="G19" s="441">
        <v>25231</v>
      </c>
      <c r="H19" s="545">
        <v>0</v>
      </c>
      <c r="I19" s="236"/>
      <c r="J19" s="237"/>
      <c r="K19" s="238"/>
      <c r="L19" s="238"/>
    </row>
    <row r="20" spans="1:12" ht="33" customHeight="1">
      <c r="A20" s="691"/>
      <c r="B20" s="683" t="s">
        <v>185</v>
      </c>
      <c r="C20" s="600"/>
      <c r="D20" s="361">
        <v>4662</v>
      </c>
      <c r="E20" s="276">
        <v>6354</v>
      </c>
      <c r="F20" s="276">
        <v>5449</v>
      </c>
      <c r="G20" s="442">
        <v>4978</v>
      </c>
      <c r="H20" s="543">
        <v>5224</v>
      </c>
      <c r="I20" s="239"/>
      <c r="J20" s="239"/>
      <c r="K20" s="238"/>
      <c r="L20" s="238"/>
    </row>
    <row r="21" spans="1:12" ht="33" customHeight="1">
      <c r="A21" s="691"/>
      <c r="B21" s="683" t="s">
        <v>180</v>
      </c>
      <c r="C21" s="600"/>
      <c r="D21" s="361">
        <v>5069</v>
      </c>
      <c r="E21" s="277">
        <v>4839</v>
      </c>
      <c r="F21" s="277">
        <v>5731</v>
      </c>
      <c r="G21" s="233">
        <v>5803</v>
      </c>
      <c r="H21" s="543">
        <v>3629</v>
      </c>
      <c r="I21" s="239"/>
      <c r="J21" s="239"/>
      <c r="K21" s="238"/>
      <c r="L21" s="238"/>
    </row>
    <row r="22" spans="1:12" ht="33" customHeight="1">
      <c r="A22" s="691"/>
      <c r="B22" s="683" t="s">
        <v>181</v>
      </c>
      <c r="C22" s="600"/>
      <c r="D22" s="439" t="s">
        <v>1339</v>
      </c>
      <c r="E22" s="278" t="s">
        <v>1339</v>
      </c>
      <c r="F22" s="278" t="s">
        <v>1339</v>
      </c>
      <c r="G22" s="234">
        <v>4472</v>
      </c>
      <c r="H22" s="549" t="s">
        <v>1495</v>
      </c>
      <c r="I22" s="238"/>
      <c r="J22" s="238"/>
      <c r="K22" s="238"/>
      <c r="L22" s="238"/>
    </row>
    <row r="23" spans="1:12" ht="33" customHeight="1">
      <c r="A23" s="691"/>
      <c r="B23" s="684" t="s">
        <v>182</v>
      </c>
      <c r="C23" s="685"/>
      <c r="D23" s="361">
        <v>3350</v>
      </c>
      <c r="E23" s="277">
        <v>3345</v>
      </c>
      <c r="F23" s="277">
        <v>3262</v>
      </c>
      <c r="G23" s="233">
        <v>3529</v>
      </c>
      <c r="H23" s="543">
        <v>2868</v>
      </c>
      <c r="I23" s="239"/>
      <c r="J23" s="239"/>
      <c r="K23" s="239"/>
      <c r="L23" s="239"/>
    </row>
    <row r="24" spans="1:12" ht="33" customHeight="1">
      <c r="A24" s="691"/>
      <c r="B24" s="683" t="s">
        <v>183</v>
      </c>
      <c r="C24" s="600"/>
      <c r="D24" s="361">
        <v>107200</v>
      </c>
      <c r="E24" s="278">
        <v>255500</v>
      </c>
      <c r="F24" s="278">
        <v>54100</v>
      </c>
      <c r="G24" s="234">
        <v>71700</v>
      </c>
      <c r="H24" s="543">
        <v>23000</v>
      </c>
      <c r="I24" s="239"/>
      <c r="J24" s="239"/>
      <c r="K24" s="239"/>
      <c r="L24" s="238"/>
    </row>
    <row r="25" spans="1:12" ht="33" customHeight="1" thickBot="1">
      <c r="A25" s="692"/>
      <c r="B25" s="679" t="s">
        <v>184</v>
      </c>
      <c r="C25" s="680"/>
      <c r="D25" s="223">
        <v>1827680</v>
      </c>
      <c r="E25" s="279">
        <v>1663855</v>
      </c>
      <c r="F25" s="279">
        <v>1713823</v>
      </c>
      <c r="G25" s="235">
        <v>1744763</v>
      </c>
      <c r="H25" s="546">
        <v>1829855</v>
      </c>
      <c r="I25" s="238"/>
      <c r="J25" s="238"/>
      <c r="K25" s="238"/>
      <c r="L25" s="238"/>
    </row>
    <row r="26" spans="1:12">
      <c r="A26" s="6"/>
      <c r="B26" s="6"/>
      <c r="C26" s="6"/>
      <c r="D26" s="6"/>
      <c r="E26" s="6"/>
      <c r="F26" s="6"/>
      <c r="G26" s="6"/>
      <c r="H26" s="6"/>
    </row>
    <row r="27" spans="1:12">
      <c r="A27" s="6"/>
      <c r="B27" s="6"/>
      <c r="C27" s="6"/>
      <c r="D27" s="6"/>
      <c r="E27" s="6"/>
      <c r="F27" s="6"/>
      <c r="G27" s="6"/>
      <c r="H27" s="6"/>
    </row>
  </sheetData>
  <sheetProtection selectLockedCells="1"/>
  <mergeCells count="24">
    <mergeCell ref="A1:C1"/>
    <mergeCell ref="A2:D2"/>
    <mergeCell ref="A3:C3"/>
    <mergeCell ref="A19:A25"/>
    <mergeCell ref="A4:C4"/>
    <mergeCell ref="A5:C5"/>
    <mergeCell ref="A6:C6"/>
    <mergeCell ref="A7:A11"/>
    <mergeCell ref="A12:A18"/>
    <mergeCell ref="B18:C18"/>
    <mergeCell ref="B7:C7"/>
    <mergeCell ref="B8:C8"/>
    <mergeCell ref="B9:C9"/>
    <mergeCell ref="B10:C10"/>
    <mergeCell ref="B11:C11"/>
    <mergeCell ref="B24:C24"/>
    <mergeCell ref="B12:B16"/>
    <mergeCell ref="B17:C17"/>
    <mergeCell ref="B25:C25"/>
    <mergeCell ref="B19:C19"/>
    <mergeCell ref="B20:C20"/>
    <mergeCell ref="B21:C21"/>
    <mergeCell ref="B22:C22"/>
    <mergeCell ref="B23:C23"/>
  </mergeCells>
  <phoneticPr fontId="1"/>
  <dataValidations count="2">
    <dataValidation imeMode="hiragana" allowBlank="1" showInputMessage="1" showErrorMessage="1" sqref="C12:C16 B4:B12 A1:XFD1 B17:B25 A4:A25 C4:C6 A3:C3 D3:H3"/>
    <dataValidation imeMode="off" allowBlank="1" showInputMessage="1" showErrorMessage="1" sqref="D4:H25"/>
  </dataValidations>
  <pageMargins left="0.70866141732283472" right="0.23622047244094491" top="0.51181102362204722" bottom="0.59055118110236227" header="0.31496062992125984" footer="0.31496062992125984"/>
  <pageSetup paperSize="9" firstPageNumber="26" orientation="portrait" useFirstPageNumber="1" r:id="rId1"/>
  <headerFooter>
    <oddFooter>&amp;C‐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8"/>
  <sheetViews>
    <sheetView zoomScaleNormal="100" workbookViewId="0">
      <selection activeCell="A2" sqref="A2:D2"/>
    </sheetView>
  </sheetViews>
  <sheetFormatPr defaultRowHeight="13.5"/>
  <cols>
    <col min="1" max="1" width="4.75" customWidth="1"/>
    <col min="2" max="2" width="15.625" customWidth="1"/>
    <col min="3" max="3" width="14.25" style="180" customWidth="1"/>
    <col min="4" max="7" width="14.875" customWidth="1"/>
    <col min="9" max="9" width="25.75" customWidth="1"/>
    <col min="10" max="10" width="10.75" bestFit="1" customWidth="1"/>
  </cols>
  <sheetData>
    <row r="1" spans="1:10" s="9" customFormat="1" ht="26.25" customHeight="1">
      <c r="A1" s="585"/>
      <c r="B1" s="585"/>
      <c r="C1" s="354"/>
      <c r="D1" s="246"/>
      <c r="E1" s="246"/>
      <c r="F1" s="246"/>
      <c r="G1" s="246"/>
    </row>
    <row r="2" spans="1:10" ht="24.95" customHeight="1" thickBot="1">
      <c r="A2" s="686" t="s">
        <v>191</v>
      </c>
      <c r="B2" s="686"/>
      <c r="C2" s="686"/>
      <c r="D2" s="686"/>
      <c r="E2" s="248"/>
      <c r="F2" s="248"/>
      <c r="G2" s="249" t="s">
        <v>164</v>
      </c>
    </row>
    <row r="3" spans="1:10" ht="35.1" customHeight="1" thickBot="1">
      <c r="A3" s="687" t="s">
        <v>165</v>
      </c>
      <c r="B3" s="689"/>
      <c r="C3" s="11" t="s">
        <v>1340</v>
      </c>
      <c r="D3" s="221" t="s">
        <v>1341</v>
      </c>
      <c r="E3" s="221" t="s">
        <v>1364</v>
      </c>
      <c r="F3" s="429" t="s">
        <v>1420</v>
      </c>
      <c r="G3" s="538" t="s">
        <v>1465</v>
      </c>
    </row>
    <row r="4" spans="1:10" ht="33.950000000000003" customHeight="1">
      <c r="A4" s="693" t="s">
        <v>166</v>
      </c>
      <c r="B4" s="695"/>
      <c r="C4" s="363">
        <v>73832287</v>
      </c>
      <c r="D4" s="363">
        <v>76760781</v>
      </c>
      <c r="E4" s="360">
        <v>74107912</v>
      </c>
      <c r="F4" s="520">
        <v>75990840</v>
      </c>
      <c r="G4" s="550">
        <v>76028751</v>
      </c>
    </row>
    <row r="5" spans="1:10" ht="33.950000000000003" customHeight="1" thickBot="1">
      <c r="A5" s="696" t="s">
        <v>167</v>
      </c>
      <c r="B5" s="600"/>
      <c r="C5" s="361">
        <v>1921558</v>
      </c>
      <c r="D5" s="361">
        <v>2088378</v>
      </c>
      <c r="E5" s="361">
        <v>2037561</v>
      </c>
      <c r="F5" s="519">
        <v>1786325</v>
      </c>
      <c r="G5" s="551">
        <v>1888610</v>
      </c>
      <c r="I5" s="24"/>
      <c r="J5" s="24"/>
    </row>
    <row r="6" spans="1:10" ht="33.950000000000003" customHeight="1">
      <c r="A6" s="690" t="s">
        <v>196</v>
      </c>
      <c r="B6" s="357" t="s">
        <v>171</v>
      </c>
      <c r="C6" s="360">
        <v>1477391</v>
      </c>
      <c r="D6" s="360">
        <v>1663889</v>
      </c>
      <c r="E6" s="360">
        <v>1491209</v>
      </c>
      <c r="F6" s="520">
        <v>1564344</v>
      </c>
      <c r="G6" s="552">
        <v>1616025</v>
      </c>
    </row>
    <row r="7" spans="1:10" ht="33.950000000000003" customHeight="1">
      <c r="A7" s="691"/>
      <c r="B7" s="359" t="s">
        <v>172</v>
      </c>
      <c r="C7" s="361">
        <v>6454</v>
      </c>
      <c r="D7" s="361">
        <v>5121</v>
      </c>
      <c r="E7" s="361">
        <v>4830</v>
      </c>
      <c r="F7" s="519">
        <v>4720</v>
      </c>
      <c r="G7" s="550">
        <v>5700</v>
      </c>
    </row>
    <row r="8" spans="1:10" ht="33.950000000000003" customHeight="1">
      <c r="A8" s="691"/>
      <c r="B8" s="358" t="s">
        <v>173</v>
      </c>
      <c r="C8" s="361">
        <v>158331</v>
      </c>
      <c r="D8" s="361">
        <v>160209</v>
      </c>
      <c r="E8" s="361">
        <v>495401</v>
      </c>
      <c r="F8" s="519">
        <v>175238</v>
      </c>
      <c r="G8" s="553">
        <v>205343</v>
      </c>
    </row>
    <row r="9" spans="1:10" ht="33.950000000000003" customHeight="1">
      <c r="A9" s="691"/>
      <c r="B9" s="358" t="s">
        <v>174</v>
      </c>
      <c r="C9" s="361">
        <v>21865</v>
      </c>
      <c r="D9" s="361">
        <v>22217</v>
      </c>
      <c r="E9" s="361">
        <v>22622</v>
      </c>
      <c r="F9" s="519">
        <v>22413</v>
      </c>
      <c r="G9" s="553">
        <v>23371</v>
      </c>
    </row>
    <row r="10" spans="1:10" ht="33.950000000000003" customHeight="1" thickBot="1">
      <c r="A10" s="692"/>
      <c r="B10" s="38" t="s">
        <v>175</v>
      </c>
      <c r="C10" s="362">
        <v>257515</v>
      </c>
      <c r="D10" s="362">
        <v>236943</v>
      </c>
      <c r="E10" s="362">
        <v>23497</v>
      </c>
      <c r="F10" s="364">
        <v>19607</v>
      </c>
      <c r="G10" s="554">
        <v>38169</v>
      </c>
    </row>
    <row r="11" spans="1:10" ht="33.950000000000003" customHeight="1">
      <c r="A11" s="708" t="s">
        <v>200</v>
      </c>
      <c r="B11" s="709"/>
      <c r="C11" s="360">
        <v>2209110</v>
      </c>
      <c r="D11" s="280">
        <v>2217569</v>
      </c>
      <c r="E11" s="280">
        <v>2164504</v>
      </c>
      <c r="F11" s="365">
        <v>2151836</v>
      </c>
      <c r="G11" s="552">
        <v>2145226</v>
      </c>
    </row>
    <row r="12" spans="1:10" ht="33.950000000000003" customHeight="1">
      <c r="A12" s="710" t="s">
        <v>197</v>
      </c>
      <c r="B12" s="601"/>
      <c r="C12" s="361">
        <v>1870189</v>
      </c>
      <c r="D12" s="272">
        <v>1879836</v>
      </c>
      <c r="E12" s="272">
        <v>2021159</v>
      </c>
      <c r="F12" s="229">
        <v>1727419</v>
      </c>
      <c r="G12" s="553">
        <v>1817629</v>
      </c>
    </row>
    <row r="13" spans="1:10" ht="33.950000000000003" customHeight="1">
      <c r="A13" s="713" t="s">
        <v>201</v>
      </c>
      <c r="B13" s="714"/>
      <c r="C13" s="361">
        <v>1575167</v>
      </c>
      <c r="D13" s="272">
        <v>1614478</v>
      </c>
      <c r="E13" s="272">
        <v>1634524</v>
      </c>
      <c r="F13" s="229">
        <v>1653177</v>
      </c>
      <c r="G13" s="553">
        <v>1706440</v>
      </c>
    </row>
    <row r="14" spans="1:10" ht="17.45" customHeight="1">
      <c r="A14" s="701" t="s">
        <v>198</v>
      </c>
      <c r="B14" s="702"/>
      <c r="C14" s="736">
        <f>IF(C13=0,0,C13/C11)</f>
        <v>0.713032397662407</v>
      </c>
      <c r="D14" s="738">
        <f>IF(D13=0,0,D13/D11)</f>
        <v>0.7280395784753485</v>
      </c>
      <c r="E14" s="738">
        <f>IF(E13=0,0,E13/E11)</f>
        <v>0.75514944763326841</v>
      </c>
      <c r="F14" s="732">
        <v>0.77</v>
      </c>
      <c r="G14" s="734">
        <f>IF(G13=0,"",G13/G11)</f>
        <v>0.79545931291155336</v>
      </c>
    </row>
    <row r="15" spans="1:10" ht="17.45" customHeight="1" thickBot="1">
      <c r="A15" s="711" t="s">
        <v>199</v>
      </c>
      <c r="B15" s="712"/>
      <c r="C15" s="737"/>
      <c r="D15" s="739"/>
      <c r="E15" s="739"/>
      <c r="F15" s="733"/>
      <c r="G15" s="735"/>
    </row>
    <row r="16" spans="1:10" ht="110.25" customHeight="1" thickBot="1">
      <c r="A16" s="742" t="s">
        <v>202</v>
      </c>
      <c r="B16" s="743"/>
      <c r="C16" s="227" t="s">
        <v>1274</v>
      </c>
      <c r="D16" s="227" t="s">
        <v>1338</v>
      </c>
      <c r="E16" s="522" t="s">
        <v>1365</v>
      </c>
      <c r="F16" s="443" t="s">
        <v>1432</v>
      </c>
      <c r="G16" s="443" t="s">
        <v>1432</v>
      </c>
    </row>
    <row r="17" spans="1:9" ht="18.75" customHeight="1">
      <c r="A17" s="250"/>
      <c r="B17" s="250"/>
      <c r="C17" s="250"/>
      <c r="D17" s="251"/>
      <c r="E17" s="251"/>
      <c r="F17" s="251"/>
      <c r="G17" s="251"/>
    </row>
    <row r="18" spans="1:9" ht="24.95" customHeight="1" thickBot="1">
      <c r="A18" s="741" t="s">
        <v>1253</v>
      </c>
      <c r="B18" s="741"/>
      <c r="C18" s="741"/>
      <c r="D18" s="741"/>
      <c r="E18" s="741"/>
      <c r="F18" s="744" t="s">
        <v>1497</v>
      </c>
      <c r="G18" s="744"/>
    </row>
    <row r="19" spans="1:9" ht="35.1" customHeight="1" thickBot="1">
      <c r="A19" s="687" t="s">
        <v>165</v>
      </c>
      <c r="B19" s="689"/>
      <c r="C19" s="11" t="s">
        <v>1340</v>
      </c>
      <c r="D19" s="221" t="s">
        <v>1341</v>
      </c>
      <c r="E19" s="221" t="s">
        <v>1364</v>
      </c>
      <c r="F19" s="12" t="s">
        <v>1420</v>
      </c>
      <c r="G19" s="538" t="s">
        <v>1465</v>
      </c>
    </row>
    <row r="20" spans="1:9" ht="23.1" customHeight="1">
      <c r="A20" s="706" t="s">
        <v>192</v>
      </c>
      <c r="B20" s="707"/>
      <c r="C20" s="719">
        <v>196000</v>
      </c>
      <c r="D20" s="721">
        <v>194911</v>
      </c>
      <c r="E20" s="740">
        <v>193637</v>
      </c>
      <c r="F20" s="724">
        <v>192637</v>
      </c>
      <c r="G20" s="726">
        <v>191134</v>
      </c>
      <c r="H20" s="730"/>
      <c r="I20" s="731"/>
    </row>
    <row r="21" spans="1:9" ht="15" customHeight="1">
      <c r="A21" s="184"/>
      <c r="B21" s="253" t="s">
        <v>1344</v>
      </c>
      <c r="C21" s="720"/>
      <c r="D21" s="722"/>
      <c r="E21" s="703"/>
      <c r="F21" s="725"/>
      <c r="G21" s="727"/>
    </row>
    <row r="22" spans="1:9" ht="23.1" customHeight="1">
      <c r="A22" s="701" t="s">
        <v>193</v>
      </c>
      <c r="B22" s="702"/>
      <c r="C22" s="717">
        <f>IF(C20=0,0,(C5/C20)*1000)</f>
        <v>9803.8673469387741</v>
      </c>
      <c r="D22" s="704">
        <f>IF(D20=0,0,(D5/D20)*1000)</f>
        <v>10714.520986501531</v>
      </c>
      <c r="E22" s="704">
        <f>IF(E20=0,0,(E5/E20)*1000)</f>
        <v>10522.580911705925</v>
      </c>
      <c r="F22" s="704">
        <f>IF(F20=0,0,(F5/F20)*1000)</f>
        <v>9273.0108961414462</v>
      </c>
      <c r="G22" s="723">
        <f>IF((G5*G20)=0,"",(G5/G20)*1000)</f>
        <v>9881.078196448565</v>
      </c>
    </row>
    <row r="23" spans="1:9" ht="15" customHeight="1">
      <c r="A23" s="184"/>
      <c r="B23" s="253" t="s">
        <v>1343</v>
      </c>
      <c r="C23" s="717"/>
      <c r="D23" s="704"/>
      <c r="E23" s="704"/>
      <c r="F23" s="704"/>
      <c r="G23" s="723"/>
    </row>
    <row r="24" spans="1:9" ht="23.1" customHeight="1">
      <c r="A24" s="701" t="s">
        <v>194</v>
      </c>
      <c r="B24" s="702"/>
      <c r="C24" s="729">
        <v>75287</v>
      </c>
      <c r="D24" s="722">
        <v>75247</v>
      </c>
      <c r="E24" s="703">
        <v>75619</v>
      </c>
      <c r="F24" s="725">
        <v>76101</v>
      </c>
      <c r="G24" s="728">
        <v>76407</v>
      </c>
      <c r="H24" s="730"/>
      <c r="I24" s="731"/>
    </row>
    <row r="25" spans="1:9" ht="15" customHeight="1">
      <c r="A25" s="184"/>
      <c r="B25" s="253" t="s">
        <v>1345</v>
      </c>
      <c r="C25" s="720"/>
      <c r="D25" s="722"/>
      <c r="E25" s="703"/>
      <c r="F25" s="725"/>
      <c r="G25" s="727"/>
    </row>
    <row r="26" spans="1:9" ht="23.1" customHeight="1">
      <c r="A26" s="701" t="s">
        <v>195</v>
      </c>
      <c r="B26" s="702"/>
      <c r="C26" s="717">
        <f>IF(C24=0,0,(C5/C24)*1000)</f>
        <v>25523.104918511828</v>
      </c>
      <c r="D26" s="704">
        <f>IF(D24=0,0,(D5/D24)*1000)</f>
        <v>27753.638018791444</v>
      </c>
      <c r="E26" s="704">
        <f t="shared" ref="E26:F26" si="0">IF(E24=0,0,(E5/E24)*1000)</f>
        <v>26945.09316441635</v>
      </c>
      <c r="F26" s="704">
        <f t="shared" si="0"/>
        <v>23473.081825468784</v>
      </c>
      <c r="G26" s="715">
        <f>IF((G5*G24)=0,"",(G5/G24)*1000)</f>
        <v>24717.761461646183</v>
      </c>
    </row>
    <row r="27" spans="1:9" ht="15" customHeight="1" thickBot="1">
      <c r="A27" s="185"/>
      <c r="B27" s="252" t="s">
        <v>1343</v>
      </c>
      <c r="C27" s="718"/>
      <c r="D27" s="705"/>
      <c r="E27" s="705"/>
      <c r="F27" s="705"/>
      <c r="G27" s="716"/>
    </row>
    <row r="28" spans="1:9">
      <c r="A28" s="6"/>
      <c r="B28" s="6"/>
      <c r="C28" s="6"/>
      <c r="D28" s="6"/>
      <c r="E28" s="6"/>
      <c r="F28" s="6"/>
      <c r="G28" s="6"/>
    </row>
  </sheetData>
  <mergeCells count="46">
    <mergeCell ref="H24:I24"/>
    <mergeCell ref="H20:I20"/>
    <mergeCell ref="F14:F15"/>
    <mergeCell ref="G14:G15"/>
    <mergeCell ref="C14:C15"/>
    <mergeCell ref="D22:D23"/>
    <mergeCell ref="D14:D15"/>
    <mergeCell ref="E14:E15"/>
    <mergeCell ref="E20:E21"/>
    <mergeCell ref="E22:E23"/>
    <mergeCell ref="A18:E18"/>
    <mergeCell ref="A14:B14"/>
    <mergeCell ref="A16:B16"/>
    <mergeCell ref="F18:G18"/>
    <mergeCell ref="A24:B24"/>
    <mergeCell ref="F26:F27"/>
    <mergeCell ref="G26:G27"/>
    <mergeCell ref="C26:C27"/>
    <mergeCell ref="D26:D27"/>
    <mergeCell ref="C20:C21"/>
    <mergeCell ref="D20:D21"/>
    <mergeCell ref="F22:F23"/>
    <mergeCell ref="G22:G23"/>
    <mergeCell ref="F20:F21"/>
    <mergeCell ref="G20:G21"/>
    <mergeCell ref="F24:F25"/>
    <mergeCell ref="G24:G25"/>
    <mergeCell ref="C24:C25"/>
    <mergeCell ref="D24:D25"/>
    <mergeCell ref="C22:C23"/>
    <mergeCell ref="A26:B26"/>
    <mergeCell ref="E24:E25"/>
    <mergeCell ref="E26:E27"/>
    <mergeCell ref="A1:B1"/>
    <mergeCell ref="A2:D2"/>
    <mergeCell ref="A3:B3"/>
    <mergeCell ref="A4:B4"/>
    <mergeCell ref="A5:B5"/>
    <mergeCell ref="A6:A10"/>
    <mergeCell ref="A19:B19"/>
    <mergeCell ref="A20:B20"/>
    <mergeCell ref="A22:B22"/>
    <mergeCell ref="A11:B11"/>
    <mergeCell ref="A12:B12"/>
    <mergeCell ref="A15:B15"/>
    <mergeCell ref="A13:B13"/>
  </mergeCells>
  <phoneticPr fontId="1"/>
  <dataValidations count="2">
    <dataValidation imeMode="hiragana" allowBlank="1" showInputMessage="1" showErrorMessage="1" sqref="A1:XFD1 A11:A17 A19:B27 A3:B10 C3:G3 C19:G19 C16:G16"/>
    <dataValidation imeMode="off" allowBlank="1" showInputMessage="1" showErrorMessage="1" sqref="D17:G17 C4:G14 C24:G24 C20:G20 C22:G22 C26:G26"/>
  </dataValidations>
  <pageMargins left="0.23622047244094491" right="0.70866141732283472" top="0.51181102362204722" bottom="0.59055118110236227" header="0.31496062992125984" footer="0.31496062992125984"/>
  <pageSetup paperSize="9" firstPageNumber="27" orientation="portrait" useFirstPageNumber="1" r:id="rId1"/>
  <headerFooter>
    <oddFooter>&amp;C‐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2"/>
  <sheetViews>
    <sheetView zoomScaleNormal="100" workbookViewId="0">
      <selection activeCell="A2" sqref="A2:C2"/>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180" customWidth="1"/>
    <col min="9" max="9" width="12.875" customWidth="1"/>
  </cols>
  <sheetData>
    <row r="1" spans="1:11" s="3" customFormat="1" ht="26.25" customHeight="1">
      <c r="A1" s="745"/>
      <c r="B1" s="745"/>
      <c r="C1" s="240"/>
      <c r="F1" s="9"/>
      <c r="H1" s="469"/>
    </row>
    <row r="2" spans="1:11" s="9" customFormat="1" ht="24.95" customHeight="1" thickBot="1">
      <c r="A2" s="746" t="s">
        <v>1452</v>
      </c>
      <c r="B2" s="746"/>
      <c r="C2" s="746"/>
      <c r="G2" s="799" t="s">
        <v>1463</v>
      </c>
      <c r="H2" s="799"/>
      <c r="I2" s="799"/>
      <c r="K2" s="446"/>
    </row>
    <row r="3" spans="1:11" s="9" customFormat="1" ht="20.100000000000001" customHeight="1">
      <c r="A3" s="747" t="s">
        <v>203</v>
      </c>
      <c r="B3" s="748"/>
      <c r="C3" s="749"/>
      <c r="D3" s="804" t="s">
        <v>1453</v>
      </c>
      <c r="E3" s="800" t="s">
        <v>204</v>
      </c>
      <c r="F3" s="801"/>
      <c r="G3" s="800" t="s">
        <v>205</v>
      </c>
      <c r="H3" s="801"/>
      <c r="I3" s="20" t="s">
        <v>206</v>
      </c>
    </row>
    <row r="4" spans="1:11" s="9" customFormat="1" ht="12" customHeight="1">
      <c r="A4" s="750"/>
      <c r="B4" s="751"/>
      <c r="C4" s="752"/>
      <c r="D4" s="805"/>
      <c r="E4" s="802"/>
      <c r="F4" s="803"/>
      <c r="G4" s="802"/>
      <c r="H4" s="803"/>
      <c r="I4" s="19" t="s">
        <v>207</v>
      </c>
    </row>
    <row r="5" spans="1:11" ht="30" customHeight="1" thickBot="1">
      <c r="A5" s="796" t="s">
        <v>1457</v>
      </c>
      <c r="B5" s="753" t="s">
        <v>211</v>
      </c>
      <c r="C5" s="754"/>
      <c r="D5" s="17">
        <v>6</v>
      </c>
      <c r="E5" s="810">
        <v>6</v>
      </c>
      <c r="F5" s="811"/>
      <c r="G5" s="495">
        <f>IF(COUNTA(E5)=0,"0  ",E5-D5)</f>
        <v>0</v>
      </c>
      <c r="H5" s="482"/>
      <c r="I5" s="28">
        <f>IF(COUNTA(E5)=0,"",E5/D5*100)</f>
        <v>100</v>
      </c>
    </row>
    <row r="6" spans="1:11" ht="30" customHeight="1" thickTop="1">
      <c r="A6" s="797"/>
      <c r="B6" s="785" t="s">
        <v>210</v>
      </c>
      <c r="C6" s="503" t="s">
        <v>212</v>
      </c>
      <c r="D6" s="21">
        <v>9</v>
      </c>
      <c r="E6" s="761">
        <v>7</v>
      </c>
      <c r="F6" s="762"/>
      <c r="G6" s="496">
        <f>IF(COUNTA(E6)=0,"",D6-E6)</f>
        <v>2</v>
      </c>
      <c r="H6" s="483"/>
      <c r="I6" s="29">
        <f>IF(COUNTA(E6)=0,"",E6/D6*100)</f>
        <v>77.777777777777786</v>
      </c>
    </row>
    <row r="7" spans="1:11" ht="30" customHeight="1">
      <c r="A7" s="797"/>
      <c r="B7" s="786"/>
      <c r="C7" s="468" t="s">
        <v>213</v>
      </c>
      <c r="D7" s="15">
        <v>1</v>
      </c>
      <c r="E7" s="763">
        <v>2</v>
      </c>
      <c r="F7" s="764"/>
      <c r="G7" s="514">
        <f>IF(COUNTA(E7)=0,"",D7-E7)</f>
        <v>-1</v>
      </c>
      <c r="H7" s="484"/>
      <c r="I7" s="29">
        <f t="shared" ref="I7:I10" si="0">IF(COUNTA(E7)=0,"",E7/D7*100)</f>
        <v>200</v>
      </c>
    </row>
    <row r="8" spans="1:11" ht="30" customHeight="1">
      <c r="A8" s="797"/>
      <c r="B8" s="786"/>
      <c r="C8" s="468" t="s">
        <v>214</v>
      </c>
      <c r="D8" s="15">
        <v>1</v>
      </c>
      <c r="E8" s="763">
        <v>1</v>
      </c>
      <c r="F8" s="764"/>
      <c r="G8" s="496">
        <f t="shared" ref="G8:G10" si="1">IF(COUNTA(E8)=0,"",D8-E8)</f>
        <v>0</v>
      </c>
      <c r="H8" s="483"/>
      <c r="I8" s="29">
        <f t="shared" si="0"/>
        <v>100</v>
      </c>
    </row>
    <row r="9" spans="1:11" ht="30" customHeight="1">
      <c r="A9" s="797"/>
      <c r="B9" s="786"/>
      <c r="C9" s="468" t="s">
        <v>215</v>
      </c>
      <c r="D9" s="15">
        <v>7</v>
      </c>
      <c r="E9" s="763">
        <v>5</v>
      </c>
      <c r="F9" s="764"/>
      <c r="G9" s="496">
        <f t="shared" si="1"/>
        <v>2</v>
      </c>
      <c r="H9" s="483"/>
      <c r="I9" s="29">
        <f t="shared" si="0"/>
        <v>71.428571428571431</v>
      </c>
    </row>
    <row r="10" spans="1:11" ht="30" customHeight="1">
      <c r="A10" s="797"/>
      <c r="B10" s="786"/>
      <c r="C10" s="468" t="s">
        <v>216</v>
      </c>
      <c r="D10" s="15">
        <v>1</v>
      </c>
      <c r="E10" s="763">
        <v>1</v>
      </c>
      <c r="F10" s="764"/>
      <c r="G10" s="496">
        <f t="shared" si="1"/>
        <v>0</v>
      </c>
      <c r="H10" s="483"/>
      <c r="I10" s="29">
        <f t="shared" si="0"/>
        <v>100</v>
      </c>
    </row>
    <row r="11" spans="1:11" s="180" customFormat="1" ht="15" customHeight="1">
      <c r="A11" s="797"/>
      <c r="B11" s="786"/>
      <c r="C11" s="504" t="s">
        <v>217</v>
      </c>
      <c r="D11" s="765" t="s">
        <v>1335</v>
      </c>
      <c r="E11" s="806" t="s">
        <v>1454</v>
      </c>
      <c r="F11" s="807" t="s">
        <v>1353</v>
      </c>
      <c r="G11" s="773" t="s">
        <v>1332</v>
      </c>
      <c r="H11" s="485"/>
      <c r="I11" s="783" t="s">
        <v>1336</v>
      </c>
    </row>
    <row r="12" spans="1:11" s="180" customFormat="1" ht="15" customHeight="1">
      <c r="A12" s="797"/>
      <c r="B12" s="786"/>
      <c r="C12" s="476" t="s">
        <v>1337</v>
      </c>
      <c r="D12" s="766"/>
      <c r="E12" s="808"/>
      <c r="F12" s="809"/>
      <c r="G12" s="774"/>
      <c r="H12" s="486"/>
      <c r="I12" s="776"/>
    </row>
    <row r="13" spans="1:11" ht="30" customHeight="1" thickBot="1">
      <c r="A13" s="798"/>
      <c r="B13" s="787"/>
      <c r="C13" s="475" t="s">
        <v>218</v>
      </c>
      <c r="D13" s="477" t="s">
        <v>1456</v>
      </c>
      <c r="E13" s="769">
        <v>5</v>
      </c>
      <c r="F13" s="770"/>
      <c r="G13" s="478" t="s">
        <v>1455</v>
      </c>
      <c r="H13" s="487"/>
      <c r="I13" s="479" t="s">
        <v>1334</v>
      </c>
    </row>
    <row r="14" spans="1:11" ht="30" customHeight="1" thickTop="1" thickBot="1">
      <c r="A14" s="758" t="s">
        <v>219</v>
      </c>
      <c r="B14" s="759"/>
      <c r="C14" s="760"/>
      <c r="D14" s="16">
        <f>SUM(D6:D13)</f>
        <v>19</v>
      </c>
      <c r="E14" s="771">
        <f>SUM(E6:F13)</f>
        <v>21</v>
      </c>
      <c r="F14" s="772"/>
      <c r="G14" s="497">
        <f>SUM(G6:G13)</f>
        <v>3</v>
      </c>
      <c r="H14" s="488"/>
      <c r="I14" s="515"/>
    </row>
    <row r="15" spans="1:11" ht="30" customHeight="1">
      <c r="A15" s="755" t="s">
        <v>1458</v>
      </c>
      <c r="B15" s="788" t="s">
        <v>209</v>
      </c>
      <c r="C15" s="505" t="s">
        <v>1354</v>
      </c>
      <c r="D15" s="23">
        <v>9</v>
      </c>
      <c r="E15" s="430">
        <v>8</v>
      </c>
      <c r="F15" s="431"/>
      <c r="G15" s="498">
        <f>IF(COUNTA(E15)=0,"",D15-(E15+F15))</f>
        <v>1</v>
      </c>
      <c r="H15" s="489"/>
      <c r="I15" s="31">
        <f>IF(COUNTA(E15:F15)=0,"",(E15+F15)/D15*100)</f>
        <v>88.888888888888886</v>
      </c>
    </row>
    <row r="16" spans="1:11" s="180" customFormat="1" ht="30" customHeight="1">
      <c r="A16" s="756"/>
      <c r="B16" s="789"/>
      <c r="C16" s="506" t="s">
        <v>1355</v>
      </c>
      <c r="D16" s="480" t="s">
        <v>1353</v>
      </c>
      <c r="E16" s="470">
        <v>4</v>
      </c>
      <c r="F16" s="432">
        <v>2</v>
      </c>
      <c r="G16" s="478" t="s">
        <v>1459</v>
      </c>
      <c r="H16" s="486"/>
      <c r="I16" s="481" t="s">
        <v>1353</v>
      </c>
    </row>
    <row r="17" spans="1:10" ht="30" customHeight="1">
      <c r="A17" s="756"/>
      <c r="B17" s="789"/>
      <c r="C17" s="506" t="s">
        <v>1356</v>
      </c>
      <c r="D17" s="15">
        <v>136</v>
      </c>
      <c r="E17" s="433">
        <v>66</v>
      </c>
      <c r="F17" s="434">
        <v>1</v>
      </c>
      <c r="G17" s="499">
        <f t="shared" ref="G17:G23" si="2">IF(COUNTA(E17)=0,"",D17-(E17+F17))</f>
        <v>69</v>
      </c>
      <c r="H17" s="490"/>
      <c r="I17" s="30">
        <f t="shared" ref="I17:I18" si="3">IF(COUNTA(E17:F17)=0,"",(E17+F17)/D17*100)</f>
        <v>49.264705882352942</v>
      </c>
    </row>
    <row r="18" spans="1:10" s="180" customFormat="1" ht="30" customHeight="1">
      <c r="A18" s="756"/>
      <c r="B18" s="789"/>
      <c r="C18" s="506" t="s">
        <v>1358</v>
      </c>
      <c r="D18" s="15">
        <v>15</v>
      </c>
      <c r="E18" s="433">
        <v>14</v>
      </c>
      <c r="F18" s="434"/>
      <c r="G18" s="499">
        <f t="shared" ref="G18" si="4">IF(COUNTA(E18)=0,"",D18-(E18+F18))</f>
        <v>1</v>
      </c>
      <c r="H18" s="490"/>
      <c r="I18" s="30">
        <f t="shared" si="3"/>
        <v>93.333333333333329</v>
      </c>
    </row>
    <row r="19" spans="1:10" ht="15" customHeight="1">
      <c r="A19" s="756"/>
      <c r="B19" s="789"/>
      <c r="C19" s="507" t="s">
        <v>1357</v>
      </c>
      <c r="D19" s="781" t="s">
        <v>1335</v>
      </c>
      <c r="E19" s="779" t="s">
        <v>1460</v>
      </c>
      <c r="F19" s="777"/>
      <c r="G19" s="773" t="s">
        <v>1332</v>
      </c>
      <c r="H19" s="487"/>
      <c r="I19" s="775" t="s">
        <v>1336</v>
      </c>
    </row>
    <row r="20" spans="1:10" s="180" customFormat="1" ht="15" customHeight="1">
      <c r="A20" s="756"/>
      <c r="B20" s="789"/>
      <c r="C20" s="508" t="s">
        <v>1333</v>
      </c>
      <c r="D20" s="766"/>
      <c r="E20" s="780"/>
      <c r="F20" s="778"/>
      <c r="G20" s="774"/>
      <c r="H20" s="486"/>
      <c r="I20" s="776"/>
    </row>
    <row r="21" spans="1:10" ht="15" customHeight="1">
      <c r="A21" s="756"/>
      <c r="B21" s="789"/>
      <c r="C21" s="509" t="s">
        <v>1398</v>
      </c>
      <c r="D21" s="765" t="s">
        <v>1362</v>
      </c>
      <c r="E21" s="784" t="s">
        <v>1460</v>
      </c>
      <c r="F21" s="782"/>
      <c r="G21" s="773" t="s">
        <v>1332</v>
      </c>
      <c r="H21" s="485"/>
      <c r="I21" s="783" t="s">
        <v>1336</v>
      </c>
    </row>
    <row r="22" spans="1:10" s="180" customFormat="1" ht="15" customHeight="1">
      <c r="A22" s="756"/>
      <c r="B22" s="789"/>
      <c r="C22" s="510" t="s">
        <v>1399</v>
      </c>
      <c r="D22" s="766"/>
      <c r="E22" s="780"/>
      <c r="F22" s="778"/>
      <c r="G22" s="774"/>
      <c r="H22" s="486"/>
      <c r="I22" s="776"/>
    </row>
    <row r="23" spans="1:10" ht="30" customHeight="1" thickBot="1">
      <c r="A23" s="756"/>
      <c r="B23" s="789"/>
      <c r="C23" s="511" t="s">
        <v>1359</v>
      </c>
      <c r="D23" s="17">
        <v>64</v>
      </c>
      <c r="E23" s="435">
        <v>48</v>
      </c>
      <c r="F23" s="436"/>
      <c r="G23" s="500">
        <f t="shared" si="2"/>
        <v>16</v>
      </c>
      <c r="H23" s="491"/>
      <c r="I23" s="28">
        <f t="shared" ref="I23" si="5">IF(COUNTA(E23:F23)=0,"",(E23+F23)/D23*100)</f>
        <v>75</v>
      </c>
    </row>
    <row r="24" spans="1:10" ht="30" customHeight="1" thickTop="1" thickBot="1">
      <c r="A24" s="756"/>
      <c r="B24" s="790"/>
      <c r="C24" s="512" t="s">
        <v>220</v>
      </c>
      <c r="D24" s="16">
        <f>SUM(D15:D23)</f>
        <v>224</v>
      </c>
      <c r="E24" s="458">
        <f>SUM(E15:E23)</f>
        <v>140</v>
      </c>
      <c r="F24" s="459">
        <f>SUM(F15:F23)</f>
        <v>3</v>
      </c>
      <c r="G24" s="501">
        <f>SUM(G15:G23)</f>
        <v>87</v>
      </c>
      <c r="H24" s="492"/>
      <c r="I24" s="515"/>
    </row>
    <row r="25" spans="1:10" ht="30" customHeight="1">
      <c r="A25" s="756"/>
      <c r="B25" s="791" t="s">
        <v>222</v>
      </c>
      <c r="C25" s="582"/>
      <c r="D25" s="18">
        <v>10</v>
      </c>
      <c r="E25" s="470">
        <v>7</v>
      </c>
      <c r="F25" s="432">
        <v>5</v>
      </c>
      <c r="G25" s="498">
        <f>IF(COUNTA(E25)=0,"",D25-E25)</f>
        <v>3</v>
      </c>
      <c r="H25" s="493"/>
      <c r="I25" s="32">
        <f>IF(COUNTA(E25)=0,"",E25/D25*100)</f>
        <v>70</v>
      </c>
    </row>
    <row r="26" spans="1:10" ht="30" customHeight="1">
      <c r="A26" s="756"/>
      <c r="B26" s="697" t="s">
        <v>225</v>
      </c>
      <c r="C26" s="600"/>
      <c r="D26" s="480" t="s">
        <v>1353</v>
      </c>
      <c r="E26" s="433">
        <v>23</v>
      </c>
      <c r="F26" s="434">
        <v>2</v>
      </c>
      <c r="G26" s="478" t="s">
        <v>1332</v>
      </c>
      <c r="H26" s="486"/>
      <c r="I26" s="481" t="s">
        <v>1353</v>
      </c>
    </row>
    <row r="27" spans="1:10" ht="30" customHeight="1">
      <c r="A27" s="756"/>
      <c r="B27" s="792" t="s">
        <v>208</v>
      </c>
      <c r="C27" s="506" t="s">
        <v>223</v>
      </c>
      <c r="D27" s="540">
        <v>38</v>
      </c>
      <c r="E27" s="470">
        <v>8</v>
      </c>
      <c r="F27" s="432">
        <v>2</v>
      </c>
      <c r="G27" s="499">
        <f>IF(COUNTA(E27)=0,"",D27-E27)</f>
        <v>30</v>
      </c>
      <c r="H27" s="490"/>
      <c r="I27" s="30">
        <f>IF(COUNTA(E27)=0,"",E27/D27*100)</f>
        <v>21.052631578947366</v>
      </c>
    </row>
    <row r="28" spans="1:10" ht="30" customHeight="1" thickBot="1">
      <c r="A28" s="756"/>
      <c r="B28" s="793"/>
      <c r="C28" s="513" t="s">
        <v>224</v>
      </c>
      <c r="D28" s="17">
        <v>4</v>
      </c>
      <c r="E28" s="435">
        <v>3</v>
      </c>
      <c r="F28" s="436"/>
      <c r="G28" s="500">
        <f>IF(COUNTA(E28)=0,"",D28-E28)</f>
        <v>1</v>
      </c>
      <c r="H28" s="491"/>
      <c r="I28" s="28">
        <f>IF(COUNTA(E28)=0,"",E28/D28*100)</f>
        <v>75</v>
      </c>
      <c r="J28" s="171"/>
    </row>
    <row r="29" spans="1:10" ht="30" customHeight="1" thickTop="1" thickBot="1">
      <c r="A29" s="757"/>
      <c r="B29" s="794" t="s">
        <v>226</v>
      </c>
      <c r="C29" s="795"/>
      <c r="D29" s="33">
        <f>SUM(D25:D28)</f>
        <v>52</v>
      </c>
      <c r="E29" s="169">
        <f>SUM(E25:E28)</f>
        <v>41</v>
      </c>
      <c r="F29" s="34">
        <f>SUM(F25:F28)</f>
        <v>9</v>
      </c>
      <c r="G29" s="502">
        <f>SUM(G25:G28)</f>
        <v>34</v>
      </c>
      <c r="H29" s="494"/>
      <c r="I29" s="516"/>
    </row>
    <row r="30" spans="1:10" ht="30" customHeight="1" thickTop="1" thickBot="1">
      <c r="A30" s="758" t="s">
        <v>227</v>
      </c>
      <c r="B30" s="759"/>
      <c r="C30" s="760"/>
      <c r="D30" s="16">
        <f>D24+D29</f>
        <v>276</v>
      </c>
      <c r="E30" s="168">
        <f>E24+E29</f>
        <v>181</v>
      </c>
      <c r="F30" s="27">
        <f>F24+F29</f>
        <v>12</v>
      </c>
      <c r="G30" s="501">
        <f>G24+G29</f>
        <v>121</v>
      </c>
      <c r="H30" s="492"/>
      <c r="I30" s="515"/>
    </row>
    <row r="31" spans="1:10" ht="6" customHeight="1"/>
    <row r="32" spans="1:10" ht="50.1" customHeight="1">
      <c r="A32" s="767" t="s">
        <v>1360</v>
      </c>
      <c r="B32" s="768"/>
      <c r="C32" s="768"/>
      <c r="D32" s="768"/>
      <c r="E32" s="768"/>
      <c r="F32" s="768"/>
      <c r="G32" s="768"/>
      <c r="H32" s="768"/>
      <c r="I32" s="768"/>
    </row>
  </sheetData>
  <sheetProtection selectLockedCells="1"/>
  <mergeCells count="41">
    <mergeCell ref="G11:G12"/>
    <mergeCell ref="G2:I2"/>
    <mergeCell ref="G3:H4"/>
    <mergeCell ref="D3:D4"/>
    <mergeCell ref="E8:F8"/>
    <mergeCell ref="E9:F9"/>
    <mergeCell ref="E10:F10"/>
    <mergeCell ref="I11:I12"/>
    <mergeCell ref="E11:F12"/>
    <mergeCell ref="E3:F4"/>
    <mergeCell ref="E5:F5"/>
    <mergeCell ref="E6:F6"/>
    <mergeCell ref="E7:F7"/>
    <mergeCell ref="D11:D12"/>
    <mergeCell ref="A32:I32"/>
    <mergeCell ref="E13:F13"/>
    <mergeCell ref="E14:F14"/>
    <mergeCell ref="G19:G20"/>
    <mergeCell ref="I19:I20"/>
    <mergeCell ref="F19:F20"/>
    <mergeCell ref="E19:E20"/>
    <mergeCell ref="D19:D20"/>
    <mergeCell ref="F21:F22"/>
    <mergeCell ref="G21:G22"/>
    <mergeCell ref="I21:I22"/>
    <mergeCell ref="D21:D22"/>
    <mergeCell ref="E21:E22"/>
    <mergeCell ref="A30:C30"/>
    <mergeCell ref="B6:B13"/>
    <mergeCell ref="B15:B24"/>
    <mergeCell ref="B25:C25"/>
    <mergeCell ref="B26:C26"/>
    <mergeCell ref="B27:B28"/>
    <mergeCell ref="B29:C29"/>
    <mergeCell ref="A5:A13"/>
    <mergeCell ref="A1:B1"/>
    <mergeCell ref="A2:C2"/>
    <mergeCell ref="A3:C4"/>
    <mergeCell ref="B5:C5"/>
    <mergeCell ref="A15:A29"/>
    <mergeCell ref="A14:C14"/>
  </mergeCells>
  <phoneticPr fontId="1"/>
  <dataValidations count="23">
    <dataValidation imeMode="hiragana" allowBlank="1" showInputMessage="1" showErrorMessage="1" sqref="F1:I2 I3:I4 L1:XFD4 J1:J4 D1:E3 A2:A3 A1:C1 G3 B5:B6 C15:C24 C27:C28 B25:B27 C6:C13 A14 B15 A30 B29 K3:K4 K1"/>
    <dataValidation imeMode="off" allowBlank="1" showInputMessage="1" showErrorMessage="1" sqref="E27:E28 E25 G21:H21 E11 E23 D28 D7:F8 E5:H5 I15:I18 G23:I23 I5:I10 G6:H11 D10:F10 E15:E21 G15:H19 D29:I30 D24:I24 G25:I28 G13:I14 D14:F14"/>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ジムニー_x000a_②資機材搬送車_x000a_③総務課軽バン_x000a_④警備課軽バン_x000a_⑤予防課パトロール車_x000a__x000a_総務課軽バンはH29.6.5で運用停止のため、計上は今回で終了。"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28" orientation="portrait" useFirstPageNumber="1" r:id="rId1"/>
  <headerFooter>
    <oddFooter>&amp;C‐ &amp;P ‐</oddFooter>
  </headerFooter>
  <ignoredErrors>
    <ignoredError sqref="D1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3"/>
  <sheetViews>
    <sheetView zoomScale="115" zoomScaleNormal="115" workbookViewId="0">
      <pane xSplit="2" ySplit="4" topLeftCell="C5" activePane="bottomRight" state="frozen"/>
      <selection activeCell="H9" sqref="H9"/>
      <selection pane="topRight" activeCell="H9" sqref="H9"/>
      <selection pane="bottomLeft" activeCell="H9" sqref="H9"/>
      <selection pane="bottomRight" activeCell="A2" sqref="A2:F2"/>
    </sheetView>
  </sheetViews>
  <sheetFormatPr defaultColWidth="9" defaultRowHeight="13.5"/>
  <cols>
    <col min="1" max="2" width="4.625" customWidth="1"/>
    <col min="3" max="3" width="5.25" style="35" customWidth="1"/>
    <col min="4" max="4" width="4.25" style="35" customWidth="1"/>
    <col min="5" max="5" width="2.75" style="35" customWidth="1"/>
    <col min="6" max="6" width="5" style="45" customWidth="1"/>
    <col min="7" max="7" width="0.625" style="45" customWidth="1"/>
    <col min="8" max="8" width="24.625" customWidth="1"/>
    <col min="9" max="9" width="4.875" style="45" customWidth="1"/>
    <col min="10" max="10" width="3.375" style="45" customWidth="1"/>
    <col min="11" max="11" width="3.375" style="48" customWidth="1"/>
    <col min="12" max="12" width="16.75" customWidth="1"/>
    <col min="13" max="13" width="5.75" customWidth="1"/>
    <col min="15" max="18" width="10.625" customWidth="1"/>
    <col min="19" max="19" width="9.875" customWidth="1"/>
    <col min="20" max="21" width="12.125" customWidth="1"/>
    <col min="22" max="22" width="17.875" customWidth="1"/>
  </cols>
  <sheetData>
    <row r="1" spans="1:22" s="13" customFormat="1" ht="26.25" customHeight="1">
      <c r="A1" s="745"/>
      <c r="B1" s="745"/>
      <c r="C1" s="2"/>
      <c r="D1" s="2"/>
      <c r="E1" s="2"/>
      <c r="F1" s="46"/>
      <c r="G1" s="46"/>
      <c r="I1" s="46"/>
      <c r="J1" s="46"/>
      <c r="K1" s="47"/>
    </row>
    <row r="2" spans="1:22" s="13" customFormat="1" ht="26.25" customHeight="1" thickBot="1">
      <c r="A2" s="827" t="s">
        <v>1503</v>
      </c>
      <c r="B2" s="827"/>
      <c r="C2" s="827"/>
      <c r="D2" s="827"/>
      <c r="E2" s="827"/>
      <c r="F2" s="827"/>
      <c r="G2" s="46"/>
      <c r="I2" s="46"/>
      <c r="J2" s="46"/>
      <c r="K2" s="47"/>
      <c r="U2" s="820" t="s">
        <v>1480</v>
      </c>
      <c r="V2" s="820"/>
    </row>
    <row r="3" spans="1:22" ht="16.350000000000001" customHeight="1">
      <c r="A3" s="843" t="s">
        <v>1396</v>
      </c>
      <c r="B3" s="814"/>
      <c r="C3" s="812" t="s">
        <v>1393</v>
      </c>
      <c r="D3" s="813"/>
      <c r="E3" s="813"/>
      <c r="F3" s="813"/>
      <c r="G3" s="814"/>
      <c r="H3" s="818" t="s">
        <v>265</v>
      </c>
      <c r="I3" s="812" t="s">
        <v>1394</v>
      </c>
      <c r="J3" s="813"/>
      <c r="K3" s="814"/>
      <c r="L3" s="828" t="s">
        <v>1395</v>
      </c>
      <c r="M3" s="338" t="s">
        <v>1387</v>
      </c>
      <c r="N3" s="338" t="s">
        <v>1388</v>
      </c>
      <c r="O3" s="338" t="s">
        <v>1389</v>
      </c>
      <c r="P3" s="338" t="s">
        <v>1390</v>
      </c>
      <c r="Q3" s="338" t="s">
        <v>1377</v>
      </c>
      <c r="R3" s="338" t="s">
        <v>1391</v>
      </c>
      <c r="S3" s="338" t="s">
        <v>1378</v>
      </c>
      <c r="T3" s="338" t="s">
        <v>1392</v>
      </c>
      <c r="U3" s="338" t="s">
        <v>1379</v>
      </c>
      <c r="V3" s="830" t="s">
        <v>266</v>
      </c>
    </row>
    <row r="4" spans="1:22" s="180" customFormat="1" ht="16.350000000000001" customHeight="1" thickBot="1">
      <c r="A4" s="844"/>
      <c r="B4" s="817"/>
      <c r="C4" s="815"/>
      <c r="D4" s="816"/>
      <c r="E4" s="816"/>
      <c r="F4" s="816"/>
      <c r="G4" s="817"/>
      <c r="H4" s="819"/>
      <c r="I4" s="815"/>
      <c r="J4" s="816"/>
      <c r="K4" s="817"/>
      <c r="L4" s="829"/>
      <c r="M4" s="340" t="s">
        <v>1380</v>
      </c>
      <c r="N4" s="340" t="s">
        <v>1372</v>
      </c>
      <c r="O4" s="340" t="s">
        <v>1373</v>
      </c>
      <c r="P4" s="340" t="s">
        <v>1374</v>
      </c>
      <c r="Q4" s="340" t="s">
        <v>1374</v>
      </c>
      <c r="R4" s="340" t="s">
        <v>1374</v>
      </c>
      <c r="S4" s="340" t="s">
        <v>1375</v>
      </c>
      <c r="T4" s="340" t="s">
        <v>1376</v>
      </c>
      <c r="U4" s="340" t="s">
        <v>1376</v>
      </c>
      <c r="V4" s="831"/>
    </row>
    <row r="5" spans="1:22" ht="20.45" customHeight="1">
      <c r="A5" s="821" t="s">
        <v>268</v>
      </c>
      <c r="B5" s="822"/>
      <c r="C5" s="402" t="s">
        <v>264</v>
      </c>
      <c r="D5" s="403">
        <v>502</v>
      </c>
      <c r="E5" s="403" t="s">
        <v>271</v>
      </c>
      <c r="F5" s="404">
        <v>8893</v>
      </c>
      <c r="G5" s="413"/>
      <c r="H5" s="385" t="s">
        <v>1422</v>
      </c>
      <c r="I5" s="291" t="str">
        <f>IF(J5=0,"","平成")</f>
        <v>平成</v>
      </c>
      <c r="J5" s="327">
        <v>27</v>
      </c>
      <c r="K5" s="292" t="str">
        <f>IF(J5=0,"","年")</f>
        <v>年</v>
      </c>
      <c r="L5" s="447" t="s">
        <v>1381</v>
      </c>
      <c r="M5" s="294">
        <v>91</v>
      </c>
      <c r="N5" s="295"/>
      <c r="O5" s="294">
        <v>1240</v>
      </c>
      <c r="P5" s="294">
        <v>3850</v>
      </c>
      <c r="Q5" s="294">
        <v>1690</v>
      </c>
      <c r="R5" s="294">
        <v>1510</v>
      </c>
      <c r="S5" s="294">
        <v>5</v>
      </c>
      <c r="T5" s="294">
        <v>980</v>
      </c>
      <c r="U5" s="294">
        <v>1255</v>
      </c>
      <c r="V5" s="285">
        <v>42278</v>
      </c>
    </row>
    <row r="6" spans="1:22" ht="20.45" customHeight="1">
      <c r="A6" s="823"/>
      <c r="B6" s="824"/>
      <c r="C6" s="316" t="str">
        <f t="shared" ref="C6:C39" si="0">IF(D6=0,"","和泉")</f>
        <v>和泉</v>
      </c>
      <c r="D6" s="405">
        <v>880</v>
      </c>
      <c r="E6" s="405" t="s">
        <v>272</v>
      </c>
      <c r="F6" s="406">
        <v>1001</v>
      </c>
      <c r="G6" s="414"/>
      <c r="H6" s="383" t="s">
        <v>256</v>
      </c>
      <c r="I6" s="300" t="str">
        <f t="shared" ref="I6:I39" si="1">IF(J6=0,"","平成")</f>
        <v>平成</v>
      </c>
      <c r="J6" s="328">
        <v>22</v>
      </c>
      <c r="K6" s="301" t="str">
        <f t="shared" ref="K6:K39" si="2">IF(J6=0,"","年")</f>
        <v>年</v>
      </c>
      <c r="L6" s="448" t="s">
        <v>1382</v>
      </c>
      <c r="M6" s="303">
        <v>50</v>
      </c>
      <c r="N6" s="304"/>
      <c r="O6" s="303">
        <v>650</v>
      </c>
      <c r="P6" s="303">
        <v>3390</v>
      </c>
      <c r="Q6" s="303">
        <v>1470</v>
      </c>
      <c r="R6" s="303">
        <v>1960</v>
      </c>
      <c r="S6" s="303">
        <v>4</v>
      </c>
      <c r="T6" s="303">
        <v>910</v>
      </c>
      <c r="U6" s="303">
        <v>1380</v>
      </c>
      <c r="V6" s="283">
        <v>40452</v>
      </c>
    </row>
    <row r="7" spans="1:22" ht="20.45" customHeight="1">
      <c r="A7" s="823"/>
      <c r="B7" s="824"/>
      <c r="C7" s="316" t="str">
        <f t="shared" si="0"/>
        <v>和泉</v>
      </c>
      <c r="D7" s="405">
        <v>800</v>
      </c>
      <c r="E7" s="405" t="s">
        <v>273</v>
      </c>
      <c r="F7" s="406">
        <v>292</v>
      </c>
      <c r="G7" s="414"/>
      <c r="H7" s="383" t="s">
        <v>260</v>
      </c>
      <c r="I7" s="300" t="str">
        <f t="shared" si="1"/>
        <v>平成</v>
      </c>
      <c r="J7" s="328">
        <v>17</v>
      </c>
      <c r="K7" s="301" t="str">
        <f t="shared" si="2"/>
        <v>年</v>
      </c>
      <c r="L7" s="448" t="s">
        <v>1383</v>
      </c>
      <c r="M7" s="303">
        <v>120</v>
      </c>
      <c r="N7" s="304"/>
      <c r="O7" s="303">
        <v>1990</v>
      </c>
      <c r="P7" s="303">
        <v>4690</v>
      </c>
      <c r="Q7" s="303">
        <v>1690</v>
      </c>
      <c r="R7" s="303">
        <v>2200</v>
      </c>
      <c r="S7" s="303">
        <v>9</v>
      </c>
      <c r="T7" s="303">
        <v>1780</v>
      </c>
      <c r="U7" s="303">
        <v>2775</v>
      </c>
      <c r="V7" s="283">
        <v>38534</v>
      </c>
    </row>
    <row r="8" spans="1:22" ht="20.45" customHeight="1">
      <c r="A8" s="823"/>
      <c r="B8" s="824"/>
      <c r="C8" s="316" t="str">
        <f t="shared" si="0"/>
        <v>和泉</v>
      </c>
      <c r="D8" s="405">
        <v>480</v>
      </c>
      <c r="E8" s="405" t="s">
        <v>1371</v>
      </c>
      <c r="F8" s="406">
        <v>4894</v>
      </c>
      <c r="G8" s="414"/>
      <c r="H8" s="383" t="s">
        <v>258</v>
      </c>
      <c r="I8" s="300" t="str">
        <f t="shared" si="1"/>
        <v>平成</v>
      </c>
      <c r="J8" s="328">
        <v>29</v>
      </c>
      <c r="K8" s="301" t="str">
        <f t="shared" si="2"/>
        <v>年</v>
      </c>
      <c r="L8" s="448" t="s">
        <v>1382</v>
      </c>
      <c r="M8" s="303">
        <v>50</v>
      </c>
      <c r="N8" s="304"/>
      <c r="O8" s="303">
        <v>650</v>
      </c>
      <c r="P8" s="303">
        <v>3390</v>
      </c>
      <c r="Q8" s="303">
        <v>1470</v>
      </c>
      <c r="R8" s="303">
        <v>1960</v>
      </c>
      <c r="S8" s="303">
        <v>4</v>
      </c>
      <c r="T8" s="303">
        <v>900</v>
      </c>
      <c r="U8" s="303">
        <v>1270</v>
      </c>
      <c r="V8" s="283">
        <v>42887</v>
      </c>
    </row>
    <row r="9" spans="1:22" s="180" customFormat="1" ht="20.45" customHeight="1">
      <c r="A9" s="823"/>
      <c r="B9" s="824"/>
      <c r="C9" s="407" t="str">
        <f t="shared" ref="C9:C11" si="3">IF(D9=0,"","和泉")</f>
        <v>和泉</v>
      </c>
      <c r="D9" s="408">
        <v>536</v>
      </c>
      <c r="E9" s="408" t="s">
        <v>1421</v>
      </c>
      <c r="F9" s="409">
        <v>70</v>
      </c>
      <c r="G9" s="415"/>
      <c r="H9" s="383" t="s">
        <v>1441</v>
      </c>
      <c r="I9" s="377" t="str">
        <f t="shared" si="1"/>
        <v>平成</v>
      </c>
      <c r="J9" s="378">
        <v>30</v>
      </c>
      <c r="K9" s="379" t="str">
        <f t="shared" si="2"/>
        <v>年</v>
      </c>
      <c r="L9" s="449" t="s">
        <v>1434</v>
      </c>
      <c r="M9" s="444">
        <v>99</v>
      </c>
      <c r="N9" s="381"/>
      <c r="O9" s="380">
        <v>1790</v>
      </c>
      <c r="P9" s="380">
        <v>4690</v>
      </c>
      <c r="Q9" s="380">
        <v>1690</v>
      </c>
      <c r="R9" s="380">
        <v>1820</v>
      </c>
      <c r="S9" s="380">
        <v>7</v>
      </c>
      <c r="T9" s="380">
        <v>1610</v>
      </c>
      <c r="U9" s="380">
        <v>1995</v>
      </c>
      <c r="V9" s="382">
        <v>43221</v>
      </c>
    </row>
    <row r="10" spans="1:22" ht="20.45" customHeight="1" thickBot="1">
      <c r="A10" s="825"/>
      <c r="B10" s="826"/>
      <c r="C10" s="410" t="str">
        <f t="shared" si="3"/>
        <v>和泉</v>
      </c>
      <c r="D10" s="411">
        <v>880</v>
      </c>
      <c r="E10" s="411" t="s">
        <v>1423</v>
      </c>
      <c r="F10" s="412">
        <v>2232</v>
      </c>
      <c r="G10" s="416"/>
      <c r="H10" s="384" t="s">
        <v>1424</v>
      </c>
      <c r="I10" s="309" t="str">
        <f t="shared" si="1"/>
        <v>平成</v>
      </c>
      <c r="J10" s="329">
        <v>30</v>
      </c>
      <c r="K10" s="310" t="str">
        <f t="shared" si="2"/>
        <v>年</v>
      </c>
      <c r="L10" s="450" t="s">
        <v>1435</v>
      </c>
      <c r="M10" s="445">
        <v>50</v>
      </c>
      <c r="N10" s="312"/>
      <c r="O10" s="311">
        <v>650</v>
      </c>
      <c r="P10" s="311">
        <v>3390</v>
      </c>
      <c r="Q10" s="311">
        <v>1470</v>
      </c>
      <c r="R10" s="311">
        <v>1940</v>
      </c>
      <c r="S10" s="311">
        <v>4</v>
      </c>
      <c r="T10" s="311">
        <v>940</v>
      </c>
      <c r="U10" s="311">
        <v>1400</v>
      </c>
      <c r="V10" s="284">
        <v>43435</v>
      </c>
    </row>
    <row r="11" spans="1:22" ht="20.45" customHeight="1">
      <c r="A11" s="835" t="s">
        <v>267</v>
      </c>
      <c r="B11" s="845" t="s">
        <v>269</v>
      </c>
      <c r="C11" s="417" t="str">
        <f t="shared" si="3"/>
        <v>和泉</v>
      </c>
      <c r="D11" s="418">
        <v>800</v>
      </c>
      <c r="E11" s="418" t="s">
        <v>273</v>
      </c>
      <c r="F11" s="419">
        <v>873</v>
      </c>
      <c r="G11" s="420"/>
      <c r="H11" s="385" t="s">
        <v>1430</v>
      </c>
      <c r="I11" s="314" t="str">
        <f t="shared" ref="I11" si="4">IF(J11=0,"","平成")</f>
        <v>平成</v>
      </c>
      <c r="J11" s="330">
        <v>17</v>
      </c>
      <c r="K11" s="315" t="str">
        <f t="shared" ref="K11" si="5">IF(J11=0,"","年")</f>
        <v>年</v>
      </c>
      <c r="L11" s="451" t="s">
        <v>314</v>
      </c>
      <c r="M11" s="313">
        <v>150</v>
      </c>
      <c r="N11" s="324">
        <v>2.2000000000000002</v>
      </c>
      <c r="O11" s="313">
        <v>4000</v>
      </c>
      <c r="P11" s="313">
        <v>5710</v>
      </c>
      <c r="Q11" s="313">
        <v>1900</v>
      </c>
      <c r="R11" s="313">
        <v>2740</v>
      </c>
      <c r="S11" s="313">
        <v>6</v>
      </c>
      <c r="T11" s="313">
        <v>4850</v>
      </c>
      <c r="U11" s="313">
        <v>6080</v>
      </c>
      <c r="V11" s="287">
        <v>38687</v>
      </c>
    </row>
    <row r="12" spans="1:22" ht="20.45" customHeight="1">
      <c r="A12" s="836"/>
      <c r="B12" s="846"/>
      <c r="C12" s="341" t="str">
        <f t="shared" ref="C12" si="6">IF(D12=0,"","和泉")</f>
        <v>和泉</v>
      </c>
      <c r="D12" s="296">
        <v>830</v>
      </c>
      <c r="E12" s="296" t="s">
        <v>307</v>
      </c>
      <c r="F12" s="297">
        <v>1608</v>
      </c>
      <c r="G12" s="298"/>
      <c r="H12" s="299" t="s">
        <v>248</v>
      </c>
      <c r="I12" s="300" t="s">
        <v>1321</v>
      </c>
      <c r="J12" s="328">
        <v>28</v>
      </c>
      <c r="K12" s="301" t="str">
        <f t="shared" ref="K12" si="7">IF(J12=0,"","年")</f>
        <v>年</v>
      </c>
      <c r="L12" s="448" t="s">
        <v>1322</v>
      </c>
      <c r="M12" s="303">
        <v>220</v>
      </c>
      <c r="N12" s="304">
        <v>2.2000000000000002</v>
      </c>
      <c r="O12" s="303">
        <v>6400</v>
      </c>
      <c r="P12" s="303">
        <v>7500</v>
      </c>
      <c r="Q12" s="303">
        <v>2330</v>
      </c>
      <c r="R12" s="303">
        <v>3020</v>
      </c>
      <c r="S12" s="303">
        <v>6</v>
      </c>
      <c r="T12" s="313">
        <v>11670</v>
      </c>
      <c r="U12" s="303">
        <v>12900</v>
      </c>
      <c r="V12" s="283">
        <v>42583</v>
      </c>
    </row>
    <row r="13" spans="1:22" ht="20.45" customHeight="1">
      <c r="A13" s="836"/>
      <c r="B13" s="846"/>
      <c r="C13" s="341" t="str">
        <f t="shared" si="0"/>
        <v>和泉</v>
      </c>
      <c r="D13" s="296">
        <v>833</v>
      </c>
      <c r="E13" s="296" t="s">
        <v>275</v>
      </c>
      <c r="F13" s="297">
        <v>119</v>
      </c>
      <c r="G13" s="298"/>
      <c r="H13" s="299" t="s">
        <v>216</v>
      </c>
      <c r="I13" s="300" t="str">
        <f t="shared" si="1"/>
        <v>平成</v>
      </c>
      <c r="J13" s="328">
        <v>24</v>
      </c>
      <c r="K13" s="301" t="str">
        <f t="shared" si="2"/>
        <v>年</v>
      </c>
      <c r="L13" s="302" t="s">
        <v>1439</v>
      </c>
      <c r="M13" s="303">
        <v>220</v>
      </c>
      <c r="N13" s="304"/>
      <c r="O13" s="303">
        <v>6400</v>
      </c>
      <c r="P13" s="303">
        <v>7800</v>
      </c>
      <c r="Q13" s="303">
        <v>2300</v>
      </c>
      <c r="R13" s="303">
        <v>3170</v>
      </c>
      <c r="S13" s="303">
        <v>6</v>
      </c>
      <c r="T13" s="303">
        <v>11640</v>
      </c>
      <c r="U13" s="303">
        <v>11970</v>
      </c>
      <c r="V13" s="283">
        <v>41214</v>
      </c>
    </row>
    <row r="14" spans="1:22" ht="20.45" customHeight="1">
      <c r="A14" s="836"/>
      <c r="B14" s="846"/>
      <c r="C14" s="341" t="str">
        <f t="shared" si="0"/>
        <v>和泉</v>
      </c>
      <c r="D14" s="296">
        <v>800</v>
      </c>
      <c r="E14" s="296" t="s">
        <v>275</v>
      </c>
      <c r="F14" s="297">
        <v>1089</v>
      </c>
      <c r="G14" s="298"/>
      <c r="H14" s="299" t="s">
        <v>247</v>
      </c>
      <c r="I14" s="300" t="str">
        <f t="shared" si="1"/>
        <v>平成</v>
      </c>
      <c r="J14" s="328">
        <v>24</v>
      </c>
      <c r="K14" s="301" t="str">
        <f t="shared" si="2"/>
        <v>年</v>
      </c>
      <c r="L14" s="448" t="s">
        <v>309</v>
      </c>
      <c r="M14" s="303">
        <v>380</v>
      </c>
      <c r="N14" s="304"/>
      <c r="O14" s="303">
        <v>8860</v>
      </c>
      <c r="P14" s="303">
        <v>10620</v>
      </c>
      <c r="Q14" s="303">
        <v>2490</v>
      </c>
      <c r="R14" s="303">
        <v>3500</v>
      </c>
      <c r="S14" s="303">
        <v>6</v>
      </c>
      <c r="T14" s="303">
        <v>19700</v>
      </c>
      <c r="U14" s="303">
        <v>20300</v>
      </c>
      <c r="V14" s="283">
        <v>40909</v>
      </c>
    </row>
    <row r="15" spans="1:22" ht="20.45" customHeight="1">
      <c r="A15" s="836"/>
      <c r="B15" s="846"/>
      <c r="C15" s="421" t="str">
        <f t="shared" si="0"/>
        <v>和泉</v>
      </c>
      <c r="D15" s="405">
        <v>833</v>
      </c>
      <c r="E15" s="405" t="s">
        <v>276</v>
      </c>
      <c r="F15" s="406">
        <v>119</v>
      </c>
      <c r="G15" s="414"/>
      <c r="H15" s="383" t="s">
        <v>253</v>
      </c>
      <c r="I15" s="300" t="str">
        <f t="shared" si="1"/>
        <v>平成</v>
      </c>
      <c r="J15" s="328">
        <v>25</v>
      </c>
      <c r="K15" s="301" t="str">
        <f t="shared" si="2"/>
        <v>年</v>
      </c>
      <c r="L15" s="448" t="s">
        <v>310</v>
      </c>
      <c r="M15" s="303">
        <v>151</v>
      </c>
      <c r="N15" s="304"/>
      <c r="O15" s="303">
        <v>2690</v>
      </c>
      <c r="P15" s="303">
        <v>5620</v>
      </c>
      <c r="Q15" s="303">
        <v>1890</v>
      </c>
      <c r="R15" s="303">
        <v>2490</v>
      </c>
      <c r="S15" s="303">
        <v>7</v>
      </c>
      <c r="T15" s="303">
        <v>2790</v>
      </c>
      <c r="U15" s="303">
        <v>3175</v>
      </c>
      <c r="V15" s="283">
        <v>41579</v>
      </c>
    </row>
    <row r="16" spans="1:22" ht="20.45" customHeight="1">
      <c r="A16" s="836"/>
      <c r="B16" s="846"/>
      <c r="C16" s="421" t="str">
        <f t="shared" si="0"/>
        <v>和泉</v>
      </c>
      <c r="D16" s="405">
        <v>830</v>
      </c>
      <c r="E16" s="405" t="s">
        <v>307</v>
      </c>
      <c r="F16" s="406">
        <v>1611</v>
      </c>
      <c r="G16" s="414"/>
      <c r="H16" s="383" t="s">
        <v>253</v>
      </c>
      <c r="I16" s="300" t="str">
        <f t="shared" ref="I16:I17" si="8">IF(J16=0,"","平成")</f>
        <v>平成</v>
      </c>
      <c r="J16" s="328">
        <v>28</v>
      </c>
      <c r="K16" s="301" t="str">
        <f t="shared" ref="K16:K17" si="9">IF(J16=0,"","年")</f>
        <v>年</v>
      </c>
      <c r="L16" s="448" t="s">
        <v>310</v>
      </c>
      <c r="M16" s="303">
        <v>151</v>
      </c>
      <c r="N16" s="304"/>
      <c r="O16" s="303">
        <v>2690</v>
      </c>
      <c r="P16" s="303">
        <v>5650</v>
      </c>
      <c r="Q16" s="303">
        <v>1890</v>
      </c>
      <c r="R16" s="303">
        <v>2490</v>
      </c>
      <c r="S16" s="303">
        <v>7</v>
      </c>
      <c r="T16" s="303">
        <v>2840</v>
      </c>
      <c r="U16" s="303">
        <v>3225</v>
      </c>
      <c r="V16" s="283">
        <v>42675</v>
      </c>
    </row>
    <row r="17" spans="1:22" s="180" customFormat="1" ht="20.45" customHeight="1">
      <c r="A17" s="836"/>
      <c r="B17" s="846"/>
      <c r="C17" s="421" t="str">
        <f t="shared" ref="C17" si="10">IF(D17=0,"","和泉")</f>
        <v>和泉</v>
      </c>
      <c r="D17" s="405">
        <v>833</v>
      </c>
      <c r="E17" s="405" t="s">
        <v>1386</v>
      </c>
      <c r="F17" s="406">
        <v>119</v>
      </c>
      <c r="G17" s="414"/>
      <c r="H17" s="383" t="s">
        <v>1490</v>
      </c>
      <c r="I17" s="300" t="str">
        <f t="shared" si="8"/>
        <v>平成</v>
      </c>
      <c r="J17" s="328">
        <v>24</v>
      </c>
      <c r="K17" s="301" t="str">
        <f t="shared" si="9"/>
        <v>年</v>
      </c>
      <c r="L17" s="448" t="s">
        <v>310</v>
      </c>
      <c r="M17" s="303">
        <v>151</v>
      </c>
      <c r="N17" s="304"/>
      <c r="O17" s="303">
        <v>2690</v>
      </c>
      <c r="P17" s="303">
        <v>5620</v>
      </c>
      <c r="Q17" s="303">
        <v>1900</v>
      </c>
      <c r="R17" s="303">
        <v>2490</v>
      </c>
      <c r="S17" s="303">
        <v>7</v>
      </c>
      <c r="T17" s="303">
        <v>2830</v>
      </c>
      <c r="U17" s="303">
        <v>3215</v>
      </c>
      <c r="V17" s="283">
        <v>41214</v>
      </c>
    </row>
    <row r="18" spans="1:22" ht="20.45" customHeight="1">
      <c r="A18" s="836"/>
      <c r="B18" s="846"/>
      <c r="C18" s="341" t="str">
        <f t="shared" ref="C18" si="11">IF(D18=0,"","和泉")</f>
        <v>和泉</v>
      </c>
      <c r="D18" s="296">
        <v>800</v>
      </c>
      <c r="E18" s="296" t="s">
        <v>273</v>
      </c>
      <c r="F18" s="297">
        <v>6072</v>
      </c>
      <c r="G18" s="298"/>
      <c r="H18" s="299" t="s">
        <v>221</v>
      </c>
      <c r="I18" s="300" t="str">
        <f t="shared" ref="I18" si="12">IF(J18=0,"","平成")</f>
        <v>平成</v>
      </c>
      <c r="J18" s="328">
        <v>25</v>
      </c>
      <c r="K18" s="301" t="str">
        <f t="shared" ref="K18" si="13">IF(J18=0,"","年")</f>
        <v>年</v>
      </c>
      <c r="L18" s="448" t="s">
        <v>311</v>
      </c>
      <c r="M18" s="303">
        <v>151</v>
      </c>
      <c r="N18" s="304"/>
      <c r="O18" s="303">
        <v>2690</v>
      </c>
      <c r="P18" s="303">
        <v>5380</v>
      </c>
      <c r="Q18" s="303">
        <v>1880</v>
      </c>
      <c r="R18" s="303">
        <v>2450</v>
      </c>
      <c r="S18" s="303">
        <v>8</v>
      </c>
      <c r="T18" s="303">
        <v>2490</v>
      </c>
      <c r="U18" s="303">
        <v>2930</v>
      </c>
      <c r="V18" s="283">
        <v>41548</v>
      </c>
    </row>
    <row r="19" spans="1:22" ht="20.45" customHeight="1">
      <c r="A19" s="836"/>
      <c r="B19" s="846"/>
      <c r="C19" s="341" t="str">
        <f t="shared" ref="C19" si="14">IF(D19=0,"","和泉")</f>
        <v>和泉</v>
      </c>
      <c r="D19" s="296">
        <v>88</v>
      </c>
      <c r="E19" s="296" t="s">
        <v>278</v>
      </c>
      <c r="F19" s="297">
        <v>3761</v>
      </c>
      <c r="G19" s="298"/>
      <c r="H19" s="299" t="s">
        <v>1440</v>
      </c>
      <c r="I19" s="300" t="str">
        <f t="shared" ref="I19" si="15">IF(J19=0,"","平成")</f>
        <v>平成</v>
      </c>
      <c r="J19" s="328">
        <v>11</v>
      </c>
      <c r="K19" s="301" t="str">
        <f t="shared" ref="K19" si="16">IF(J19=0,"","年")</f>
        <v>年</v>
      </c>
      <c r="L19" s="448" t="s">
        <v>1438</v>
      </c>
      <c r="M19" s="303">
        <v>130</v>
      </c>
      <c r="N19" s="304"/>
      <c r="O19" s="303">
        <v>1990</v>
      </c>
      <c r="P19" s="303">
        <v>4430</v>
      </c>
      <c r="Q19" s="303">
        <v>1690</v>
      </c>
      <c r="R19" s="303">
        <v>2020</v>
      </c>
      <c r="S19" s="303">
        <v>5</v>
      </c>
      <c r="T19" s="303">
        <v>1390</v>
      </c>
      <c r="U19" s="303">
        <v>1665</v>
      </c>
      <c r="V19" s="283">
        <v>36192</v>
      </c>
    </row>
    <row r="20" spans="1:22" ht="20.45" customHeight="1">
      <c r="A20" s="836"/>
      <c r="B20" s="846"/>
      <c r="C20" s="341" t="str">
        <f t="shared" si="0"/>
        <v>和泉</v>
      </c>
      <c r="D20" s="296">
        <v>80</v>
      </c>
      <c r="E20" s="296" t="s">
        <v>272</v>
      </c>
      <c r="F20" s="297">
        <v>1147</v>
      </c>
      <c r="G20" s="298"/>
      <c r="H20" s="299" t="s">
        <v>279</v>
      </c>
      <c r="I20" s="300" t="str">
        <f t="shared" si="1"/>
        <v>平成</v>
      </c>
      <c r="J20" s="328">
        <v>10</v>
      </c>
      <c r="K20" s="301" t="str">
        <f t="shared" si="2"/>
        <v>年</v>
      </c>
      <c r="L20" s="448" t="s">
        <v>1494</v>
      </c>
      <c r="M20" s="303">
        <v>64</v>
      </c>
      <c r="N20" s="304"/>
      <c r="O20" s="303">
        <v>650</v>
      </c>
      <c r="P20" s="303">
        <v>3290</v>
      </c>
      <c r="Q20" s="303">
        <v>1390</v>
      </c>
      <c r="R20" s="303">
        <v>1930</v>
      </c>
      <c r="S20" s="303">
        <v>4</v>
      </c>
      <c r="T20" s="303">
        <v>860</v>
      </c>
      <c r="U20" s="303">
        <v>1230</v>
      </c>
      <c r="V20" s="283">
        <v>35947</v>
      </c>
    </row>
    <row r="21" spans="1:22" s="14" customFormat="1" ht="20.45" customHeight="1">
      <c r="A21" s="836"/>
      <c r="B21" s="846"/>
      <c r="C21" s="341" t="str">
        <f t="shared" si="0"/>
        <v>和泉</v>
      </c>
      <c r="D21" s="296">
        <v>800</v>
      </c>
      <c r="E21" s="296" t="s">
        <v>273</v>
      </c>
      <c r="F21" s="297">
        <v>4055</v>
      </c>
      <c r="G21" s="298"/>
      <c r="H21" s="299" t="s">
        <v>257</v>
      </c>
      <c r="I21" s="300" t="str">
        <f t="shared" si="1"/>
        <v>平成</v>
      </c>
      <c r="J21" s="328">
        <v>21</v>
      </c>
      <c r="K21" s="301" t="str">
        <f t="shared" si="2"/>
        <v>年</v>
      </c>
      <c r="L21" s="448" t="s">
        <v>1416</v>
      </c>
      <c r="M21" s="303">
        <v>150</v>
      </c>
      <c r="N21" s="304"/>
      <c r="O21" s="303">
        <v>1990</v>
      </c>
      <c r="P21" s="303">
        <v>4770</v>
      </c>
      <c r="Q21" s="303">
        <v>1690</v>
      </c>
      <c r="R21" s="303">
        <v>2150</v>
      </c>
      <c r="S21" s="303">
        <v>3</v>
      </c>
      <c r="T21" s="303">
        <v>1940</v>
      </c>
      <c r="U21" s="303">
        <v>3605</v>
      </c>
      <c r="V21" s="283">
        <v>40118</v>
      </c>
    </row>
    <row r="22" spans="1:22" ht="20.45" customHeight="1" thickBot="1">
      <c r="A22" s="836"/>
      <c r="B22" s="847"/>
      <c r="C22" s="343" t="s">
        <v>264</v>
      </c>
      <c r="D22" s="305">
        <v>830</v>
      </c>
      <c r="E22" s="305" t="s">
        <v>277</v>
      </c>
      <c r="F22" s="306">
        <v>1803</v>
      </c>
      <c r="G22" s="307"/>
      <c r="H22" s="455" t="s">
        <v>1411</v>
      </c>
      <c r="I22" s="309" t="s">
        <v>1412</v>
      </c>
      <c r="J22" s="329">
        <v>30</v>
      </c>
      <c r="K22" s="310" t="s">
        <v>1413</v>
      </c>
      <c r="L22" s="450" t="s">
        <v>1415</v>
      </c>
      <c r="M22" s="311">
        <v>150</v>
      </c>
      <c r="N22" s="312">
        <v>2.2000000000000002</v>
      </c>
      <c r="O22" s="311">
        <v>4000</v>
      </c>
      <c r="P22" s="311">
        <v>5770</v>
      </c>
      <c r="Q22" s="311">
        <v>1920</v>
      </c>
      <c r="R22" s="311">
        <v>3050</v>
      </c>
      <c r="S22" s="311">
        <v>5</v>
      </c>
      <c r="T22" s="311">
        <v>5970</v>
      </c>
      <c r="U22" s="311">
        <v>6845</v>
      </c>
      <c r="V22" s="284">
        <v>43190</v>
      </c>
    </row>
    <row r="23" spans="1:22" ht="20.45" customHeight="1">
      <c r="A23" s="836"/>
      <c r="B23" s="848" t="s">
        <v>127</v>
      </c>
      <c r="C23" s="342" t="str">
        <f t="shared" si="0"/>
        <v>和泉</v>
      </c>
      <c r="D23" s="288">
        <v>800</v>
      </c>
      <c r="E23" s="288" t="s">
        <v>273</v>
      </c>
      <c r="F23" s="289">
        <v>5122</v>
      </c>
      <c r="G23" s="290"/>
      <c r="H23" s="454" t="s">
        <v>1410</v>
      </c>
      <c r="I23" s="314" t="str">
        <f t="shared" si="1"/>
        <v>平成</v>
      </c>
      <c r="J23" s="330">
        <v>23</v>
      </c>
      <c r="K23" s="315" t="str">
        <f t="shared" si="2"/>
        <v>年</v>
      </c>
      <c r="L23" s="447" t="s">
        <v>313</v>
      </c>
      <c r="M23" s="294">
        <v>150</v>
      </c>
      <c r="N23" s="295">
        <v>2.2000000000000002</v>
      </c>
      <c r="O23" s="294">
        <v>4000</v>
      </c>
      <c r="P23" s="294">
        <v>5670</v>
      </c>
      <c r="Q23" s="294">
        <v>1880</v>
      </c>
      <c r="R23" s="294">
        <v>2920</v>
      </c>
      <c r="S23" s="294">
        <v>5</v>
      </c>
      <c r="T23" s="294">
        <v>4980</v>
      </c>
      <c r="U23" s="294">
        <v>6155</v>
      </c>
      <c r="V23" s="285">
        <v>40878</v>
      </c>
    </row>
    <row r="24" spans="1:22" ht="20.45" customHeight="1">
      <c r="A24" s="836"/>
      <c r="B24" s="849"/>
      <c r="C24" s="341" t="str">
        <f t="shared" ref="C24:C25" si="17">IF(D24=0,"","和泉")</f>
        <v>和泉</v>
      </c>
      <c r="D24" s="296">
        <v>833</v>
      </c>
      <c r="E24" s="296" t="s">
        <v>274</v>
      </c>
      <c r="F24" s="297">
        <v>119</v>
      </c>
      <c r="G24" s="298"/>
      <c r="H24" s="299" t="s">
        <v>214</v>
      </c>
      <c r="I24" s="300" t="str">
        <f t="shared" ref="I24:I26" si="18">IF(J24=0,"","平成")</f>
        <v>平成</v>
      </c>
      <c r="J24" s="328">
        <v>24</v>
      </c>
      <c r="K24" s="301" t="str">
        <f t="shared" ref="K24:K26" si="19">IF(J24=0,"","年")</f>
        <v>年</v>
      </c>
      <c r="L24" s="302" t="s">
        <v>1384</v>
      </c>
      <c r="M24" s="303">
        <v>220</v>
      </c>
      <c r="N24" s="304">
        <v>3.48</v>
      </c>
      <c r="O24" s="303">
        <v>6400</v>
      </c>
      <c r="P24" s="303">
        <v>7500</v>
      </c>
      <c r="Q24" s="303">
        <v>2400</v>
      </c>
      <c r="R24" s="303">
        <v>3000</v>
      </c>
      <c r="S24" s="303">
        <v>6</v>
      </c>
      <c r="T24" s="313">
        <v>8790</v>
      </c>
      <c r="U24" s="303">
        <v>10930</v>
      </c>
      <c r="V24" s="283">
        <v>41214</v>
      </c>
    </row>
    <row r="25" spans="1:22" ht="20.45" customHeight="1">
      <c r="A25" s="836"/>
      <c r="B25" s="849"/>
      <c r="C25" s="422" t="str">
        <f t="shared" si="17"/>
        <v>和泉</v>
      </c>
      <c r="D25" s="423">
        <v>830</v>
      </c>
      <c r="E25" s="423" t="s">
        <v>1426</v>
      </c>
      <c r="F25" s="424">
        <v>1903</v>
      </c>
      <c r="G25" s="425"/>
      <c r="H25" s="426" t="s">
        <v>253</v>
      </c>
      <c r="I25" s="386" t="str">
        <f t="shared" si="18"/>
        <v>平成</v>
      </c>
      <c r="J25" s="387">
        <v>31</v>
      </c>
      <c r="K25" s="388" t="str">
        <f t="shared" si="19"/>
        <v>年</v>
      </c>
      <c r="L25" s="452" t="s">
        <v>310</v>
      </c>
      <c r="M25" s="389">
        <v>151</v>
      </c>
      <c r="N25" s="390"/>
      <c r="O25" s="389">
        <v>2690</v>
      </c>
      <c r="P25" s="389">
        <v>5650</v>
      </c>
      <c r="Q25" s="389">
        <v>1890</v>
      </c>
      <c r="R25" s="389">
        <v>2490</v>
      </c>
      <c r="S25" s="389">
        <v>7</v>
      </c>
      <c r="T25" s="389">
        <v>2840</v>
      </c>
      <c r="U25" s="389">
        <v>3225</v>
      </c>
      <c r="V25" s="391">
        <v>43525</v>
      </c>
    </row>
    <row r="26" spans="1:22" s="180" customFormat="1" ht="20.45" customHeight="1" thickBot="1">
      <c r="A26" s="836"/>
      <c r="B26" s="850"/>
      <c r="C26" s="422" t="str">
        <f>IF(D26=0,"","和泉")</f>
        <v>和泉</v>
      </c>
      <c r="D26" s="423">
        <v>833</v>
      </c>
      <c r="E26" s="423" t="s">
        <v>305</v>
      </c>
      <c r="F26" s="424">
        <v>119</v>
      </c>
      <c r="G26" s="425"/>
      <c r="H26" s="383" t="s">
        <v>1425</v>
      </c>
      <c r="I26" s="386" t="str">
        <f t="shared" si="18"/>
        <v>平成</v>
      </c>
      <c r="J26" s="387">
        <v>24</v>
      </c>
      <c r="K26" s="388" t="str">
        <f t="shared" si="19"/>
        <v>年</v>
      </c>
      <c r="L26" s="452" t="s">
        <v>310</v>
      </c>
      <c r="M26" s="389">
        <v>151</v>
      </c>
      <c r="N26" s="390"/>
      <c r="O26" s="389">
        <v>2690</v>
      </c>
      <c r="P26" s="389">
        <v>5620</v>
      </c>
      <c r="Q26" s="389">
        <v>1890</v>
      </c>
      <c r="R26" s="389">
        <v>2490</v>
      </c>
      <c r="S26" s="389">
        <v>7</v>
      </c>
      <c r="T26" s="389">
        <v>2780</v>
      </c>
      <c r="U26" s="389">
        <v>3165</v>
      </c>
      <c r="V26" s="391">
        <v>40969</v>
      </c>
    </row>
    <row r="27" spans="1:22" ht="20.45" customHeight="1">
      <c r="A27" s="836"/>
      <c r="B27" s="832" t="s">
        <v>129</v>
      </c>
      <c r="C27" s="427" t="str">
        <f t="shared" si="0"/>
        <v>和泉</v>
      </c>
      <c r="D27" s="403">
        <v>800</v>
      </c>
      <c r="E27" s="403" t="s">
        <v>273</v>
      </c>
      <c r="F27" s="404">
        <v>3489</v>
      </c>
      <c r="G27" s="413"/>
      <c r="H27" s="385" t="s">
        <v>270</v>
      </c>
      <c r="I27" s="291" t="str">
        <f t="shared" si="1"/>
        <v>平成</v>
      </c>
      <c r="J27" s="327">
        <v>20</v>
      </c>
      <c r="K27" s="292" t="str">
        <f t="shared" si="2"/>
        <v>年</v>
      </c>
      <c r="L27" s="447" t="s">
        <v>312</v>
      </c>
      <c r="M27" s="294">
        <v>150</v>
      </c>
      <c r="N27" s="295">
        <v>2.2000000000000002</v>
      </c>
      <c r="O27" s="294">
        <v>4000</v>
      </c>
      <c r="P27" s="294">
        <v>5210</v>
      </c>
      <c r="Q27" s="294">
        <v>1900</v>
      </c>
      <c r="R27" s="294">
        <v>2550</v>
      </c>
      <c r="S27" s="294">
        <v>5</v>
      </c>
      <c r="T27" s="294">
        <v>4810</v>
      </c>
      <c r="U27" s="294">
        <v>5985</v>
      </c>
      <c r="V27" s="285">
        <v>39753</v>
      </c>
    </row>
    <row r="28" spans="1:22" ht="20.45" customHeight="1">
      <c r="A28" s="836"/>
      <c r="B28" s="838"/>
      <c r="C28" s="421" t="str">
        <f t="shared" ref="C28" si="20">IF(D28=0,"","和泉")</f>
        <v>和泉</v>
      </c>
      <c r="D28" s="405">
        <v>830</v>
      </c>
      <c r="E28" s="405" t="s">
        <v>307</v>
      </c>
      <c r="F28" s="406">
        <v>1701</v>
      </c>
      <c r="G28" s="414"/>
      <c r="H28" s="383" t="s">
        <v>253</v>
      </c>
      <c r="I28" s="316" t="str">
        <f t="shared" ref="I28" si="21">IF(J28=0,"","平成")</f>
        <v>平成</v>
      </c>
      <c r="J28" s="331">
        <v>29</v>
      </c>
      <c r="K28" s="317" t="str">
        <f t="shared" ref="K28" si="22">IF(J28=0,"","年")</f>
        <v>年</v>
      </c>
      <c r="L28" s="453" t="s">
        <v>310</v>
      </c>
      <c r="M28" s="318">
        <v>151</v>
      </c>
      <c r="N28" s="319"/>
      <c r="O28" s="318">
        <v>2690</v>
      </c>
      <c r="P28" s="318">
        <v>5650</v>
      </c>
      <c r="Q28" s="318">
        <v>1890</v>
      </c>
      <c r="R28" s="318">
        <v>2490</v>
      </c>
      <c r="S28" s="318">
        <v>7</v>
      </c>
      <c r="T28" s="318">
        <v>2810</v>
      </c>
      <c r="U28" s="318">
        <v>3195</v>
      </c>
      <c r="V28" s="286">
        <v>42736</v>
      </c>
    </row>
    <row r="29" spans="1:22" ht="20.45" customHeight="1" thickBot="1">
      <c r="A29" s="836"/>
      <c r="B29" s="839"/>
      <c r="C29" s="343" t="str">
        <f t="shared" si="0"/>
        <v/>
      </c>
      <c r="D29" s="305"/>
      <c r="E29" s="305"/>
      <c r="F29" s="306"/>
      <c r="G29" s="307"/>
      <c r="H29" s="308"/>
      <c r="I29" s="309" t="str">
        <f t="shared" si="1"/>
        <v/>
      </c>
      <c r="J29" s="329"/>
      <c r="K29" s="310" t="str">
        <f t="shared" si="2"/>
        <v/>
      </c>
      <c r="L29" s="450"/>
      <c r="M29" s="311"/>
      <c r="N29" s="312"/>
      <c r="O29" s="311"/>
      <c r="P29" s="311"/>
      <c r="Q29" s="311"/>
      <c r="R29" s="311"/>
      <c r="S29" s="311"/>
      <c r="T29" s="311"/>
      <c r="U29" s="311"/>
      <c r="V29" s="284"/>
    </row>
    <row r="30" spans="1:22" ht="20.45" customHeight="1">
      <c r="A30" s="836"/>
      <c r="B30" s="840" t="s">
        <v>128</v>
      </c>
      <c r="C30" s="342" t="str">
        <f t="shared" si="0"/>
        <v>和泉</v>
      </c>
      <c r="D30" s="288">
        <v>833</v>
      </c>
      <c r="E30" s="288" t="s">
        <v>306</v>
      </c>
      <c r="F30" s="289">
        <v>119</v>
      </c>
      <c r="G30" s="290"/>
      <c r="H30" s="454" t="s">
        <v>270</v>
      </c>
      <c r="I30" s="291" t="str">
        <f t="shared" si="1"/>
        <v>平成</v>
      </c>
      <c r="J30" s="327">
        <v>25</v>
      </c>
      <c r="K30" s="292" t="str">
        <f t="shared" si="2"/>
        <v>年</v>
      </c>
      <c r="L30" s="447" t="s">
        <v>1385</v>
      </c>
      <c r="M30" s="294">
        <v>150</v>
      </c>
      <c r="N30" s="295">
        <v>2.2000000000000002</v>
      </c>
      <c r="O30" s="294">
        <v>4000</v>
      </c>
      <c r="P30" s="294">
        <v>5990</v>
      </c>
      <c r="Q30" s="294">
        <v>1920</v>
      </c>
      <c r="R30" s="294">
        <v>3080</v>
      </c>
      <c r="S30" s="294">
        <v>5</v>
      </c>
      <c r="T30" s="294">
        <v>5940</v>
      </c>
      <c r="U30" s="294">
        <v>6815</v>
      </c>
      <c r="V30" s="285">
        <v>41579</v>
      </c>
    </row>
    <row r="31" spans="1:22" ht="20.45" customHeight="1">
      <c r="A31" s="836"/>
      <c r="B31" s="841"/>
      <c r="C31" s="344" t="str">
        <f t="shared" si="0"/>
        <v>和泉</v>
      </c>
      <c r="D31" s="320">
        <v>800</v>
      </c>
      <c r="E31" s="320" t="s">
        <v>307</v>
      </c>
      <c r="F31" s="321">
        <v>9403</v>
      </c>
      <c r="G31" s="322"/>
      <c r="H31" s="323" t="s">
        <v>280</v>
      </c>
      <c r="I31" s="314" t="str">
        <f t="shared" si="1"/>
        <v>平成</v>
      </c>
      <c r="J31" s="330">
        <v>16</v>
      </c>
      <c r="K31" s="315" t="str">
        <f t="shared" si="2"/>
        <v>年</v>
      </c>
      <c r="L31" s="451" t="s">
        <v>314</v>
      </c>
      <c r="M31" s="313">
        <v>150</v>
      </c>
      <c r="N31" s="324">
        <v>2.2000000000000002</v>
      </c>
      <c r="O31" s="313">
        <v>4000</v>
      </c>
      <c r="P31" s="313">
        <v>5800</v>
      </c>
      <c r="Q31" s="313">
        <v>1880</v>
      </c>
      <c r="R31" s="313">
        <v>2770</v>
      </c>
      <c r="S31" s="313">
        <v>6</v>
      </c>
      <c r="T31" s="313">
        <v>4910</v>
      </c>
      <c r="U31" s="313">
        <v>5240</v>
      </c>
      <c r="V31" s="287">
        <v>38322</v>
      </c>
    </row>
    <row r="32" spans="1:22" ht="20.45" customHeight="1">
      <c r="A32" s="836"/>
      <c r="B32" s="841"/>
      <c r="C32" s="421" t="str">
        <f t="shared" si="0"/>
        <v>和泉</v>
      </c>
      <c r="D32" s="405">
        <v>830</v>
      </c>
      <c r="E32" s="405" t="s">
        <v>1491</v>
      </c>
      <c r="F32" s="406">
        <v>2003</v>
      </c>
      <c r="G32" s="414"/>
      <c r="H32" s="383" t="s">
        <v>253</v>
      </c>
      <c r="I32" s="300" t="s">
        <v>1492</v>
      </c>
      <c r="J32" s="328">
        <v>2</v>
      </c>
      <c r="K32" s="301" t="str">
        <f t="shared" si="2"/>
        <v>年</v>
      </c>
      <c r="L32" s="448" t="s">
        <v>310</v>
      </c>
      <c r="M32" s="303">
        <v>151</v>
      </c>
      <c r="N32" s="304"/>
      <c r="O32" s="303">
        <v>2690</v>
      </c>
      <c r="P32" s="303">
        <v>5650</v>
      </c>
      <c r="Q32" s="303">
        <v>1890</v>
      </c>
      <c r="R32" s="303">
        <v>2490</v>
      </c>
      <c r="S32" s="303">
        <v>7</v>
      </c>
      <c r="T32" s="303">
        <v>2830</v>
      </c>
      <c r="U32" s="303">
        <v>3215</v>
      </c>
      <c r="V32" s="283" t="s">
        <v>1493</v>
      </c>
    </row>
    <row r="33" spans="1:28" ht="20.45" customHeight="1" thickBot="1">
      <c r="A33" s="836"/>
      <c r="B33" s="842"/>
      <c r="C33" s="343" t="str">
        <f t="shared" si="0"/>
        <v/>
      </c>
      <c r="D33" s="305"/>
      <c r="E33" s="305"/>
      <c r="F33" s="306"/>
      <c r="G33" s="307"/>
      <c r="H33" s="308"/>
      <c r="I33" s="309" t="str">
        <f t="shared" si="1"/>
        <v/>
      </c>
      <c r="J33" s="329"/>
      <c r="K33" s="310" t="str">
        <f t="shared" si="2"/>
        <v/>
      </c>
      <c r="L33" s="450"/>
      <c r="M33" s="311"/>
      <c r="N33" s="312"/>
      <c r="O33" s="311"/>
      <c r="P33" s="311"/>
      <c r="Q33" s="311"/>
      <c r="R33" s="311"/>
      <c r="S33" s="311"/>
      <c r="T33" s="311"/>
      <c r="U33" s="311"/>
      <c r="V33" s="284"/>
    </row>
    <row r="34" spans="1:28" ht="20.45" customHeight="1">
      <c r="A34" s="836"/>
      <c r="B34" s="832" t="s">
        <v>131</v>
      </c>
      <c r="C34" s="342" t="str">
        <f t="shared" ref="C34" si="23">IF(D34=0,"","和泉")</f>
        <v>和泉</v>
      </c>
      <c r="D34" s="288">
        <v>834</v>
      </c>
      <c r="E34" s="288" t="s">
        <v>308</v>
      </c>
      <c r="F34" s="289">
        <v>119</v>
      </c>
      <c r="G34" s="290"/>
      <c r="H34" s="454" t="s">
        <v>270</v>
      </c>
      <c r="I34" s="314" t="str">
        <f t="shared" ref="I34" si="24">IF(J34=0,"","平成")</f>
        <v>平成</v>
      </c>
      <c r="J34" s="330">
        <v>27</v>
      </c>
      <c r="K34" s="315" t="str">
        <f t="shared" ref="K34" si="25">IF(J34=0,"","年")</f>
        <v>年</v>
      </c>
      <c r="L34" s="293" t="s">
        <v>1414</v>
      </c>
      <c r="M34" s="294">
        <v>150</v>
      </c>
      <c r="N34" s="295">
        <v>2.2000000000000002</v>
      </c>
      <c r="O34" s="294">
        <v>4000</v>
      </c>
      <c r="P34" s="294">
        <v>5730</v>
      </c>
      <c r="Q34" s="294">
        <v>1920</v>
      </c>
      <c r="R34" s="294">
        <v>3040</v>
      </c>
      <c r="S34" s="294">
        <v>5</v>
      </c>
      <c r="T34" s="325">
        <v>6000</v>
      </c>
      <c r="U34" s="294">
        <v>6875</v>
      </c>
      <c r="V34" s="285">
        <v>42064</v>
      </c>
    </row>
    <row r="35" spans="1:28" ht="20.45" customHeight="1">
      <c r="A35" s="836"/>
      <c r="B35" s="838"/>
      <c r="C35" s="341" t="str">
        <f t="shared" si="0"/>
        <v/>
      </c>
      <c r="D35" s="296"/>
      <c r="E35" s="296"/>
      <c r="F35" s="297"/>
      <c r="G35" s="298"/>
      <c r="H35" s="326"/>
      <c r="I35" s="300" t="str">
        <f t="shared" si="1"/>
        <v/>
      </c>
      <c r="J35" s="328"/>
      <c r="K35" s="301" t="str">
        <f t="shared" si="2"/>
        <v/>
      </c>
      <c r="L35" s="448"/>
      <c r="M35" s="303"/>
      <c r="N35" s="304"/>
      <c r="O35" s="303"/>
      <c r="P35" s="303"/>
      <c r="Q35" s="303"/>
      <c r="R35" s="303"/>
      <c r="S35" s="303"/>
      <c r="T35" s="303"/>
      <c r="U35" s="303"/>
      <c r="V35" s="283"/>
    </row>
    <row r="36" spans="1:28" s="14" customFormat="1" ht="20.45" customHeight="1" thickBot="1">
      <c r="A36" s="836"/>
      <c r="B36" s="839"/>
      <c r="C36" s="343" t="str">
        <f t="shared" si="0"/>
        <v/>
      </c>
      <c r="D36" s="305"/>
      <c r="E36" s="305"/>
      <c r="F36" s="306"/>
      <c r="G36" s="307"/>
      <c r="H36" s="308"/>
      <c r="I36" s="309" t="str">
        <f t="shared" si="1"/>
        <v/>
      </c>
      <c r="J36" s="329"/>
      <c r="K36" s="310" t="str">
        <f t="shared" si="2"/>
        <v/>
      </c>
      <c r="L36" s="450"/>
      <c r="M36" s="311"/>
      <c r="N36" s="312"/>
      <c r="O36" s="311"/>
      <c r="P36" s="311"/>
      <c r="Q36" s="311"/>
      <c r="R36" s="311"/>
      <c r="S36" s="311"/>
      <c r="T36" s="311"/>
      <c r="U36" s="311"/>
      <c r="V36" s="284"/>
    </row>
    <row r="37" spans="1:28" s="14" customFormat="1" ht="20.45" customHeight="1">
      <c r="A37" s="836"/>
      <c r="B37" s="832" t="s">
        <v>130</v>
      </c>
      <c r="C37" s="417" t="s">
        <v>264</v>
      </c>
      <c r="D37" s="418">
        <v>830</v>
      </c>
      <c r="E37" s="418" t="s">
        <v>1427</v>
      </c>
      <c r="F37" s="419">
        <v>1902</v>
      </c>
      <c r="G37" s="420"/>
      <c r="H37" s="454" t="s">
        <v>270</v>
      </c>
      <c r="I37" s="314" t="s">
        <v>1428</v>
      </c>
      <c r="J37" s="330">
        <v>31</v>
      </c>
      <c r="K37" s="315" t="s">
        <v>1429</v>
      </c>
      <c r="L37" s="451" t="s">
        <v>1436</v>
      </c>
      <c r="M37" s="294">
        <v>150</v>
      </c>
      <c r="N37" s="295">
        <v>2.2000000000000002</v>
      </c>
      <c r="O37" s="313">
        <v>4000</v>
      </c>
      <c r="P37" s="313">
        <v>5770</v>
      </c>
      <c r="Q37" s="313">
        <v>1900</v>
      </c>
      <c r="R37" s="313">
        <v>2750</v>
      </c>
      <c r="S37" s="313">
        <v>5</v>
      </c>
      <c r="T37" s="313">
        <v>6060</v>
      </c>
      <c r="U37" s="313">
        <v>6935</v>
      </c>
      <c r="V37" s="287">
        <v>43497</v>
      </c>
    </row>
    <row r="38" spans="1:28" s="14" customFormat="1" ht="20.45" customHeight="1">
      <c r="A38" s="836"/>
      <c r="B38" s="833"/>
      <c r="C38" s="341" t="str">
        <f t="shared" si="0"/>
        <v/>
      </c>
      <c r="D38" s="296"/>
      <c r="E38" s="296"/>
      <c r="F38" s="297"/>
      <c r="G38" s="298"/>
      <c r="H38" s="326"/>
      <c r="I38" s="300" t="str">
        <f t="shared" si="1"/>
        <v/>
      </c>
      <c r="J38" s="328"/>
      <c r="K38" s="301" t="str">
        <f t="shared" si="2"/>
        <v/>
      </c>
      <c r="L38" s="448"/>
      <c r="M38" s="303"/>
      <c r="N38" s="304"/>
      <c r="O38" s="303"/>
      <c r="P38" s="303"/>
      <c r="Q38" s="303"/>
      <c r="R38" s="303"/>
      <c r="S38" s="303"/>
      <c r="T38" s="303"/>
      <c r="U38" s="303"/>
      <c r="V38" s="283"/>
    </row>
    <row r="39" spans="1:28" s="14" customFormat="1" ht="20.45" customHeight="1" thickBot="1">
      <c r="A39" s="837"/>
      <c r="B39" s="834"/>
      <c r="C39" s="343" t="str">
        <f t="shared" si="0"/>
        <v/>
      </c>
      <c r="D39" s="305"/>
      <c r="E39" s="305"/>
      <c r="F39" s="306"/>
      <c r="G39" s="307"/>
      <c r="H39" s="308"/>
      <c r="I39" s="309" t="str">
        <f t="shared" si="1"/>
        <v/>
      </c>
      <c r="J39" s="329"/>
      <c r="K39" s="310" t="str">
        <f t="shared" si="2"/>
        <v/>
      </c>
      <c r="L39" s="450"/>
      <c r="M39" s="311"/>
      <c r="N39" s="312"/>
      <c r="O39" s="311"/>
      <c r="P39" s="311"/>
      <c r="Q39" s="311"/>
      <c r="R39" s="311"/>
      <c r="S39" s="311"/>
      <c r="T39" s="311"/>
      <c r="U39" s="311"/>
      <c r="V39" s="284"/>
    </row>
    <row r="43" spans="1:28">
      <c r="I43" s="392"/>
      <c r="J43" s="393"/>
      <c r="K43" s="393"/>
      <c r="L43" s="394"/>
      <c r="M43" s="392"/>
      <c r="N43" s="396"/>
      <c r="O43" s="392"/>
      <c r="P43" s="395"/>
      <c r="Q43" s="397"/>
      <c r="R43" s="398"/>
      <c r="S43" s="399"/>
      <c r="T43" s="400"/>
      <c r="U43" s="399"/>
      <c r="V43" s="399"/>
      <c r="W43" s="399"/>
      <c r="X43" s="399"/>
      <c r="Y43" s="399"/>
      <c r="Z43" s="399"/>
      <c r="AA43" s="399"/>
      <c r="AB43" s="401"/>
    </row>
  </sheetData>
  <sheetProtection selectLockedCells="1"/>
  <mergeCells count="17">
    <mergeCell ref="A1:B1"/>
    <mergeCell ref="B37:B39"/>
    <mergeCell ref="A11:A39"/>
    <mergeCell ref="B27:B29"/>
    <mergeCell ref="B30:B33"/>
    <mergeCell ref="A3:B4"/>
    <mergeCell ref="B11:B22"/>
    <mergeCell ref="B23:B26"/>
    <mergeCell ref="B34:B36"/>
    <mergeCell ref="C3:G4"/>
    <mergeCell ref="H3:H4"/>
    <mergeCell ref="I3:K4"/>
    <mergeCell ref="U2:V2"/>
    <mergeCell ref="A5:B10"/>
    <mergeCell ref="A2:F2"/>
    <mergeCell ref="L3:L4"/>
    <mergeCell ref="V3:V4"/>
  </mergeCells>
  <phoneticPr fontId="1"/>
  <dataValidations count="2">
    <dataValidation imeMode="off" allowBlank="1" showInputMessage="1" showErrorMessage="1" sqref="D1:D2 F1 O34:S34 O35:V39 U34:V34 O29:V33 G1:G2 P43:AB43 L43:M43 J43 J29:N39 F5:G1048576 D5:D1048576 J5:V28"/>
    <dataValidation imeMode="hiragana" allowBlank="1" showInputMessage="1" showErrorMessage="1" sqref="H1:L2 M1:O1 A40:B1048576 E1:E2 A1:C2 B30 B37 T1:U1 P1:S2 U2 V1:XFD2 B34:C34 C35:C1048576 V3 A3:F3 H3:I3 K3:L3 M3:U4 W3:XFD4 K43 I43 B5:B11 B27 B24:B25 C5:C33 E5:E1048576 A5:A36"/>
  </dataValidations>
  <pageMargins left="0.23622047244094491" right="0.70866141732283472" top="0.51181102362204722" bottom="0.59055118110236227" header="0.31496062992125984" footer="0.31496062992125984"/>
  <pageSetup paperSize="9" firstPageNumber="29" orientation="portrait" useFirstPageNumber="1" r:id="rId1"/>
  <headerFooter>
    <oddFooter>&amp;C‐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9"/>
  <sheetViews>
    <sheetView showWhiteSpace="0" zoomScaleNormal="100" workbookViewId="0">
      <selection activeCell="F13" sqref="F13"/>
    </sheetView>
  </sheetViews>
  <sheetFormatPr defaultRowHeight="13.5"/>
  <cols>
    <col min="1" max="4" width="10.625" style="180" customWidth="1"/>
    <col min="5" max="5" width="9.875" style="180" customWidth="1"/>
    <col min="6" max="7" width="12.125" style="180" customWidth="1"/>
    <col min="8" max="8" width="17.875" style="180" customWidth="1"/>
    <col min="9" max="16384" width="9" style="180"/>
  </cols>
  <sheetData>
    <row r="1" spans="1:8" s="178" customFormat="1" ht="26.25" customHeight="1">
      <c r="A1" s="181"/>
      <c r="B1" s="181"/>
      <c r="C1" s="181"/>
      <c r="D1" s="181"/>
      <c r="E1" s="181"/>
      <c r="F1" s="181"/>
      <c r="G1" s="181"/>
      <c r="H1" s="181"/>
    </row>
    <row r="2" spans="1:8" s="178" customFormat="1" ht="26.25" customHeight="1" thickBot="1">
      <c r="A2" s="181"/>
      <c r="B2" s="181"/>
      <c r="C2" s="181"/>
      <c r="D2" s="181"/>
      <c r="E2" s="181"/>
      <c r="F2" s="181"/>
      <c r="G2" s="851" t="str">
        <f>消防車両一覧表29!U2</f>
        <v xml:space="preserve">（ 令和 ２ 年 4 月 1 日 ） </v>
      </c>
      <c r="H2" s="851"/>
    </row>
    <row r="3" spans="1:8" ht="16.350000000000001" customHeight="1">
      <c r="A3" s="338" t="s">
        <v>1389</v>
      </c>
      <c r="B3" s="338" t="s">
        <v>1390</v>
      </c>
      <c r="C3" s="338" t="s">
        <v>1377</v>
      </c>
      <c r="D3" s="338" t="s">
        <v>1391</v>
      </c>
      <c r="E3" s="338" t="s">
        <v>1378</v>
      </c>
      <c r="F3" s="338" t="s">
        <v>1392</v>
      </c>
      <c r="G3" s="338" t="s">
        <v>1379</v>
      </c>
      <c r="H3" s="830" t="s">
        <v>266</v>
      </c>
    </row>
    <row r="4" spans="1:8" ht="16.350000000000001" customHeight="1" thickBot="1">
      <c r="A4" s="339" t="s">
        <v>1373</v>
      </c>
      <c r="B4" s="339" t="s">
        <v>1374</v>
      </c>
      <c r="C4" s="339" t="s">
        <v>1374</v>
      </c>
      <c r="D4" s="339" t="s">
        <v>1374</v>
      </c>
      <c r="E4" s="339" t="s">
        <v>1375</v>
      </c>
      <c r="F4" s="339" t="s">
        <v>1376</v>
      </c>
      <c r="G4" s="339" t="s">
        <v>1376</v>
      </c>
      <c r="H4" s="831"/>
    </row>
    <row r="5" spans="1:8" ht="20.45" customHeight="1">
      <c r="A5" s="332">
        <f>IF(消防車両一覧表29!O5=0,"",消防車両一覧表29!O5)</f>
        <v>1240</v>
      </c>
      <c r="B5" s="332">
        <f>IF(消防車両一覧表29!P5=0,"",消防車両一覧表29!P5)</f>
        <v>3850</v>
      </c>
      <c r="C5" s="332">
        <f>IF(消防車両一覧表29!Q5=0,"",消防車両一覧表29!Q5)</f>
        <v>1690</v>
      </c>
      <c r="D5" s="332">
        <f>IF(消防車両一覧表29!R5=0,"",消防車両一覧表29!R5)</f>
        <v>1510</v>
      </c>
      <c r="E5" s="332">
        <f>IF(消防車両一覧表29!S5=0,"",消防車両一覧表29!S5)</f>
        <v>5</v>
      </c>
      <c r="F5" s="332">
        <f>IF(消防車両一覧表29!T5=0,"",消防車両一覧表29!T5)</f>
        <v>980</v>
      </c>
      <c r="G5" s="332">
        <f>IF(消防車両一覧表29!U5=0,"",消防車両一覧表29!U5)</f>
        <v>1255</v>
      </c>
      <c r="H5" s="333">
        <f>IF(消防車両一覧表29!V5=0,"",消防車両一覧表29!V5)</f>
        <v>42278</v>
      </c>
    </row>
    <row r="6" spans="1:8" ht="20.45" customHeight="1">
      <c r="A6" s="334">
        <f>IF(消防車両一覧表29!O6=0,"",消防車両一覧表29!O6)</f>
        <v>650</v>
      </c>
      <c r="B6" s="334">
        <f>IF(消防車両一覧表29!P6=0,"",消防車両一覧表29!P6)</f>
        <v>3390</v>
      </c>
      <c r="C6" s="334">
        <f>IF(消防車両一覧表29!Q6=0,"",消防車両一覧表29!Q6)</f>
        <v>1470</v>
      </c>
      <c r="D6" s="334">
        <f>IF(消防車両一覧表29!R6=0,"",消防車両一覧表29!R6)</f>
        <v>1960</v>
      </c>
      <c r="E6" s="334">
        <f>IF(消防車両一覧表29!S6=0,"",消防車両一覧表29!S6)</f>
        <v>4</v>
      </c>
      <c r="F6" s="334">
        <f>IF(消防車両一覧表29!T6=0,"",消防車両一覧表29!T6)</f>
        <v>910</v>
      </c>
      <c r="G6" s="334">
        <f>IF(消防車両一覧表29!U6=0,"",消防車両一覧表29!U6)</f>
        <v>1380</v>
      </c>
      <c r="H6" s="335">
        <f>IF(消防車両一覧表29!V6=0,"",消防車両一覧表29!V6)</f>
        <v>40452</v>
      </c>
    </row>
    <row r="7" spans="1:8" ht="20.45" customHeight="1">
      <c r="A7" s="334">
        <f>IF(消防車両一覧表29!O7=0,"",消防車両一覧表29!O7)</f>
        <v>1990</v>
      </c>
      <c r="B7" s="334">
        <f>IF(消防車両一覧表29!P7=0,"",消防車両一覧表29!P7)</f>
        <v>4690</v>
      </c>
      <c r="C7" s="334">
        <f>IF(消防車両一覧表29!Q7=0,"",消防車両一覧表29!Q7)</f>
        <v>1690</v>
      </c>
      <c r="D7" s="334">
        <f>IF(消防車両一覧表29!R7=0,"",消防車両一覧表29!R7)</f>
        <v>2200</v>
      </c>
      <c r="E7" s="334">
        <f>IF(消防車両一覧表29!S7=0,"",消防車両一覧表29!S7)</f>
        <v>9</v>
      </c>
      <c r="F7" s="334">
        <f>IF(消防車両一覧表29!T7=0,"",消防車両一覧表29!T7)</f>
        <v>1780</v>
      </c>
      <c r="G7" s="334">
        <f>IF(消防車両一覧表29!U7=0,"",消防車両一覧表29!U7)</f>
        <v>2775</v>
      </c>
      <c r="H7" s="335">
        <f>IF(消防車両一覧表29!V7=0,"",消防車両一覧表29!V7)</f>
        <v>38534</v>
      </c>
    </row>
    <row r="8" spans="1:8" ht="20.45" customHeight="1">
      <c r="A8" s="334">
        <f>IF(消防車両一覧表29!O8=0,"",消防車両一覧表29!O8)</f>
        <v>650</v>
      </c>
      <c r="B8" s="334">
        <f>IF(消防車両一覧表29!P8=0,"",消防車両一覧表29!P8)</f>
        <v>3390</v>
      </c>
      <c r="C8" s="334">
        <f>IF(消防車両一覧表29!Q8=0,"",消防車両一覧表29!Q8)</f>
        <v>1470</v>
      </c>
      <c r="D8" s="334">
        <f>IF(消防車両一覧表29!R8=0,"",消防車両一覧表29!R8)</f>
        <v>1960</v>
      </c>
      <c r="E8" s="334">
        <f>IF(消防車両一覧表29!S8=0,"",消防車両一覧表29!S8)</f>
        <v>4</v>
      </c>
      <c r="F8" s="334">
        <f>IF(消防車両一覧表29!T8=0,"",消防車両一覧表29!T8)</f>
        <v>900</v>
      </c>
      <c r="G8" s="334">
        <f>IF(消防車両一覧表29!U8=0,"",消防車両一覧表29!U8)</f>
        <v>1270</v>
      </c>
      <c r="H8" s="335">
        <f>IF(消防車両一覧表29!V8=0,"",消防車両一覧表29!V8)</f>
        <v>42887</v>
      </c>
    </row>
    <row r="9" spans="1:8" ht="20.45" customHeight="1">
      <c r="A9" s="334">
        <f>IF(消防車両一覧表29!O9=0,"",消防車両一覧表29!O9)</f>
        <v>1790</v>
      </c>
      <c r="B9" s="334">
        <f>IF(消防車両一覧表29!P9=0,"",消防車両一覧表29!P9)</f>
        <v>4690</v>
      </c>
      <c r="C9" s="334">
        <f>IF(消防車両一覧表29!Q9=0,"",消防車両一覧表29!Q9)</f>
        <v>1690</v>
      </c>
      <c r="D9" s="334">
        <f>IF(消防車両一覧表29!R9=0,"",消防車両一覧表29!R9)</f>
        <v>1820</v>
      </c>
      <c r="E9" s="334">
        <f>IF(消防車両一覧表29!S9=0,"",消防車両一覧表29!S9)</f>
        <v>7</v>
      </c>
      <c r="F9" s="334">
        <f>IF(消防車両一覧表29!T9=0,"",消防車両一覧表29!T9)</f>
        <v>1610</v>
      </c>
      <c r="G9" s="334">
        <f>IF(消防車両一覧表29!U9=0,"",消防車両一覧表29!U9)</f>
        <v>1995</v>
      </c>
      <c r="H9" s="335">
        <f>IF(消防車両一覧表29!V9=0,"",消防車両一覧表29!V9)</f>
        <v>43221</v>
      </c>
    </row>
    <row r="10" spans="1:8" ht="20.45" customHeight="1" thickBot="1">
      <c r="A10" s="336">
        <f>IF(消防車両一覧表29!O10=0,"",消防車両一覧表29!O10)</f>
        <v>650</v>
      </c>
      <c r="B10" s="336">
        <f>IF(消防車両一覧表29!P10=0,"",消防車両一覧表29!P10)</f>
        <v>3390</v>
      </c>
      <c r="C10" s="336">
        <f>IF(消防車両一覧表29!Q10=0,"",消防車両一覧表29!Q10)</f>
        <v>1470</v>
      </c>
      <c r="D10" s="336">
        <f>IF(消防車両一覧表29!R10=0,"",消防車両一覧表29!R10)</f>
        <v>1940</v>
      </c>
      <c r="E10" s="336">
        <f>IF(消防車両一覧表29!S10=0,"",消防車両一覧表29!S10)</f>
        <v>4</v>
      </c>
      <c r="F10" s="336">
        <f>IF(消防車両一覧表29!T10=0,"",消防車両一覧表29!T10)</f>
        <v>940</v>
      </c>
      <c r="G10" s="336">
        <f>IF(消防車両一覧表29!U10=0,"",消防車両一覧表29!U10)</f>
        <v>1400</v>
      </c>
      <c r="H10" s="337">
        <f>IF(消防車両一覧表29!V10=0,"",消防車両一覧表29!V10)</f>
        <v>43435</v>
      </c>
    </row>
    <row r="11" spans="1:8" ht="20.45" customHeight="1">
      <c r="A11" s="332">
        <f>IF(消防車両一覧表29!O11=0,"",消防車両一覧表29!O11)</f>
        <v>4000</v>
      </c>
      <c r="B11" s="332">
        <f>IF(消防車両一覧表29!P11=0,"",消防車両一覧表29!P11)</f>
        <v>5710</v>
      </c>
      <c r="C11" s="332">
        <f>IF(消防車両一覧表29!Q11=0,"",消防車両一覧表29!Q11)</f>
        <v>1900</v>
      </c>
      <c r="D11" s="332">
        <f>IF(消防車両一覧表29!R11=0,"",消防車両一覧表29!R11)</f>
        <v>2740</v>
      </c>
      <c r="E11" s="332">
        <f>IF(消防車両一覧表29!S11=0,"",消防車両一覧表29!S11)</f>
        <v>6</v>
      </c>
      <c r="F11" s="332">
        <f>IF(消防車両一覧表29!T11=0,"",消防車両一覧表29!T11)</f>
        <v>4850</v>
      </c>
      <c r="G11" s="332">
        <f>IF(消防車両一覧表29!U11=0,"",消防車両一覧表29!U11)</f>
        <v>6080</v>
      </c>
      <c r="H11" s="333">
        <f>IF(消防車両一覧表29!V11=0,"",消防車両一覧表29!V11)</f>
        <v>38687</v>
      </c>
    </row>
    <row r="12" spans="1:8" ht="20.45" customHeight="1">
      <c r="A12" s="334">
        <f>IF(消防車両一覧表29!O12=0,"",消防車両一覧表29!O12)</f>
        <v>6400</v>
      </c>
      <c r="B12" s="334">
        <f>IF(消防車両一覧表29!P12=0,"",消防車両一覧表29!P12)</f>
        <v>7500</v>
      </c>
      <c r="C12" s="334">
        <f>IF(消防車両一覧表29!Q12=0,"",消防車両一覧表29!Q12)</f>
        <v>2330</v>
      </c>
      <c r="D12" s="334">
        <f>IF(消防車両一覧表29!R12=0,"",消防車両一覧表29!R12)</f>
        <v>3020</v>
      </c>
      <c r="E12" s="334">
        <f>IF(消防車両一覧表29!S12=0,"",消防車両一覧表29!S12)</f>
        <v>6</v>
      </c>
      <c r="F12" s="334">
        <f>IF(消防車両一覧表29!T12=0,"",消防車両一覧表29!T12)</f>
        <v>11670</v>
      </c>
      <c r="G12" s="334">
        <f>IF(消防車両一覧表29!U12=0,"",消防車両一覧表29!U12)</f>
        <v>12900</v>
      </c>
      <c r="H12" s="335">
        <f>IF(消防車両一覧表29!V12=0,"",消防車両一覧表29!V12)</f>
        <v>42583</v>
      </c>
    </row>
    <row r="13" spans="1:8" ht="20.45" customHeight="1">
      <c r="A13" s="334">
        <f>IF(消防車両一覧表29!O13=0,"",消防車両一覧表29!O13)</f>
        <v>6400</v>
      </c>
      <c r="B13" s="334">
        <f>IF(消防車両一覧表29!P13=0,"",消防車両一覧表29!P13)</f>
        <v>7800</v>
      </c>
      <c r="C13" s="334">
        <f>IF(消防車両一覧表29!Q13=0,"",消防車両一覧表29!Q13)</f>
        <v>2300</v>
      </c>
      <c r="D13" s="334">
        <f>IF(消防車両一覧表29!R13=0,"",消防車両一覧表29!R13)</f>
        <v>3170</v>
      </c>
      <c r="E13" s="334">
        <f>IF(消防車両一覧表29!S13=0,"",消防車両一覧表29!S13)</f>
        <v>6</v>
      </c>
      <c r="F13" s="334">
        <f>IF(消防車両一覧表29!T13=0,"",消防車両一覧表29!T13)</f>
        <v>11640</v>
      </c>
      <c r="G13" s="334">
        <f>IF(消防車両一覧表29!U13=0,"",消防車両一覧表29!U13)</f>
        <v>11970</v>
      </c>
      <c r="H13" s="335">
        <f>IF(消防車両一覧表29!V13=0,"",消防車両一覧表29!V13)</f>
        <v>41214</v>
      </c>
    </row>
    <row r="14" spans="1:8" ht="20.45" customHeight="1">
      <c r="A14" s="334">
        <f>IF(消防車両一覧表29!O14=0,"",消防車両一覧表29!O14)</f>
        <v>8860</v>
      </c>
      <c r="B14" s="334">
        <f>IF(消防車両一覧表29!P14=0,"",消防車両一覧表29!P14)</f>
        <v>10620</v>
      </c>
      <c r="C14" s="334">
        <f>IF(消防車両一覧表29!Q14=0,"",消防車両一覧表29!Q14)</f>
        <v>2490</v>
      </c>
      <c r="D14" s="334">
        <f>IF(消防車両一覧表29!R14=0,"",消防車両一覧表29!R14)</f>
        <v>3500</v>
      </c>
      <c r="E14" s="334">
        <f>IF(消防車両一覧表29!S14=0,"",消防車両一覧表29!S14)</f>
        <v>6</v>
      </c>
      <c r="F14" s="334">
        <f>IF(消防車両一覧表29!T14=0,"",消防車両一覧表29!T14)</f>
        <v>19700</v>
      </c>
      <c r="G14" s="334">
        <f>IF(消防車両一覧表29!U14=0,"",消防車両一覧表29!U14)</f>
        <v>20300</v>
      </c>
      <c r="H14" s="335">
        <f>IF(消防車両一覧表29!V14=0,"",消防車両一覧表29!V14)</f>
        <v>40909</v>
      </c>
    </row>
    <row r="15" spans="1:8" ht="20.45" customHeight="1">
      <c r="A15" s="334">
        <f>IF(消防車両一覧表29!O15=0,"",消防車両一覧表29!O15)</f>
        <v>2690</v>
      </c>
      <c r="B15" s="334">
        <f>IF(消防車両一覧表29!P15=0,"",消防車両一覧表29!P15)</f>
        <v>5620</v>
      </c>
      <c r="C15" s="334">
        <f>IF(消防車両一覧表29!Q15=0,"",消防車両一覧表29!Q15)</f>
        <v>1890</v>
      </c>
      <c r="D15" s="334">
        <f>IF(消防車両一覧表29!R15=0,"",消防車両一覧表29!R15)</f>
        <v>2490</v>
      </c>
      <c r="E15" s="334">
        <f>IF(消防車両一覧表29!S15=0,"",消防車両一覧表29!S15)</f>
        <v>7</v>
      </c>
      <c r="F15" s="334">
        <f>IF(消防車両一覧表29!T15=0,"",消防車両一覧表29!T15)</f>
        <v>2790</v>
      </c>
      <c r="G15" s="334">
        <f>IF(消防車両一覧表29!U15=0,"",消防車両一覧表29!U15)</f>
        <v>3175</v>
      </c>
      <c r="H15" s="335">
        <f>IF(消防車両一覧表29!V15=0,"",消防車両一覧表29!V15)</f>
        <v>41579</v>
      </c>
    </row>
    <row r="16" spans="1:8" ht="20.45" customHeight="1">
      <c r="A16" s="334">
        <f>IF(消防車両一覧表29!O16=0,"",消防車両一覧表29!O16)</f>
        <v>2690</v>
      </c>
      <c r="B16" s="334">
        <f>IF(消防車両一覧表29!P16=0,"",消防車両一覧表29!P16)</f>
        <v>5650</v>
      </c>
      <c r="C16" s="334">
        <f>IF(消防車両一覧表29!Q16=0,"",消防車両一覧表29!Q16)</f>
        <v>1890</v>
      </c>
      <c r="D16" s="334">
        <f>IF(消防車両一覧表29!R16=0,"",消防車両一覧表29!R16)</f>
        <v>2490</v>
      </c>
      <c r="E16" s="334">
        <f>IF(消防車両一覧表29!S16=0,"",消防車両一覧表29!S16)</f>
        <v>7</v>
      </c>
      <c r="F16" s="334">
        <f>IF(消防車両一覧表29!T16=0,"",消防車両一覧表29!T16)</f>
        <v>2840</v>
      </c>
      <c r="G16" s="334">
        <f>IF(消防車両一覧表29!U16=0,"",消防車両一覧表29!U16)</f>
        <v>3225</v>
      </c>
      <c r="H16" s="335">
        <f>IF(消防車両一覧表29!V16=0,"",消防車両一覧表29!V16)</f>
        <v>42675</v>
      </c>
    </row>
    <row r="17" spans="1:8" ht="20.45" customHeight="1">
      <c r="A17" s="334">
        <f>IF(消防車両一覧表29!O17=0,"",消防車両一覧表29!O17)</f>
        <v>2690</v>
      </c>
      <c r="B17" s="334">
        <f>IF(消防車両一覧表29!P17=0,"",消防車両一覧表29!P17)</f>
        <v>5620</v>
      </c>
      <c r="C17" s="334">
        <f>IF(消防車両一覧表29!Q17=0,"",消防車両一覧表29!Q17)</f>
        <v>1900</v>
      </c>
      <c r="D17" s="334">
        <f>IF(消防車両一覧表29!R17=0,"",消防車両一覧表29!R17)</f>
        <v>2490</v>
      </c>
      <c r="E17" s="334">
        <f>IF(消防車両一覧表29!S17=0,"",消防車両一覧表29!S17)</f>
        <v>7</v>
      </c>
      <c r="F17" s="334">
        <f>IF(消防車両一覧表29!T17=0,"",消防車両一覧表29!T17)</f>
        <v>2830</v>
      </c>
      <c r="G17" s="334">
        <f>IF(消防車両一覧表29!U17=0,"",消防車両一覧表29!U17)</f>
        <v>3215</v>
      </c>
      <c r="H17" s="335">
        <f>IF(消防車両一覧表29!V17=0,"",消防車両一覧表29!V17)</f>
        <v>41214</v>
      </c>
    </row>
    <row r="18" spans="1:8" ht="20.45" customHeight="1">
      <c r="A18" s="334">
        <f>IF(消防車両一覧表29!O18=0,"",消防車両一覧表29!O18)</f>
        <v>2690</v>
      </c>
      <c r="B18" s="334">
        <f>IF(消防車両一覧表29!P18=0,"",消防車両一覧表29!P18)</f>
        <v>5380</v>
      </c>
      <c r="C18" s="334">
        <f>IF(消防車両一覧表29!Q18=0,"",消防車両一覧表29!Q18)</f>
        <v>1880</v>
      </c>
      <c r="D18" s="334">
        <f>IF(消防車両一覧表29!R18=0,"",消防車両一覧表29!R18)</f>
        <v>2450</v>
      </c>
      <c r="E18" s="334">
        <f>IF(消防車両一覧表29!S18=0,"",消防車両一覧表29!S18)</f>
        <v>8</v>
      </c>
      <c r="F18" s="334">
        <f>IF(消防車両一覧表29!T18=0,"",消防車両一覧表29!T18)</f>
        <v>2490</v>
      </c>
      <c r="G18" s="334">
        <f>IF(消防車両一覧表29!U18=0,"",消防車両一覧表29!U18)</f>
        <v>2930</v>
      </c>
      <c r="H18" s="335">
        <f>IF(消防車両一覧表29!V18=0,"",消防車両一覧表29!V18)</f>
        <v>41548</v>
      </c>
    </row>
    <row r="19" spans="1:8" ht="20.45" customHeight="1">
      <c r="A19" s="334">
        <f>IF(消防車両一覧表29!O19=0,"",消防車両一覧表29!O19)</f>
        <v>1990</v>
      </c>
      <c r="B19" s="334">
        <f>IF(消防車両一覧表29!P19=0,"",消防車両一覧表29!P19)</f>
        <v>4430</v>
      </c>
      <c r="C19" s="334">
        <f>IF(消防車両一覧表29!Q19=0,"",消防車両一覧表29!Q19)</f>
        <v>1690</v>
      </c>
      <c r="D19" s="334">
        <f>IF(消防車両一覧表29!R19=0,"",消防車両一覧表29!R19)</f>
        <v>2020</v>
      </c>
      <c r="E19" s="334">
        <f>IF(消防車両一覧表29!S19=0,"",消防車両一覧表29!S19)</f>
        <v>5</v>
      </c>
      <c r="F19" s="334">
        <f>IF(消防車両一覧表29!T19=0,"",消防車両一覧表29!T19)</f>
        <v>1390</v>
      </c>
      <c r="G19" s="334">
        <f>IF(消防車両一覧表29!U19=0,"",消防車両一覧表29!U19)</f>
        <v>1665</v>
      </c>
      <c r="H19" s="335">
        <f>IF(消防車両一覧表29!V19=0,"",消防車両一覧表29!V19)</f>
        <v>36192</v>
      </c>
    </row>
    <row r="20" spans="1:8" ht="20.45" customHeight="1">
      <c r="A20" s="334">
        <f>IF(消防車両一覧表29!O20=0,"",消防車両一覧表29!O20)</f>
        <v>650</v>
      </c>
      <c r="B20" s="334">
        <f>IF(消防車両一覧表29!P20=0,"",消防車両一覧表29!P20)</f>
        <v>3290</v>
      </c>
      <c r="C20" s="334">
        <f>IF(消防車両一覧表29!Q20=0,"",消防車両一覧表29!Q20)</f>
        <v>1390</v>
      </c>
      <c r="D20" s="334">
        <f>IF(消防車両一覧表29!R20=0,"",消防車両一覧表29!R20)</f>
        <v>1930</v>
      </c>
      <c r="E20" s="334">
        <f>IF(消防車両一覧表29!S20=0,"",消防車両一覧表29!S20)</f>
        <v>4</v>
      </c>
      <c r="F20" s="334">
        <f>IF(消防車両一覧表29!T20=0,"",消防車両一覧表29!T20)</f>
        <v>860</v>
      </c>
      <c r="G20" s="334">
        <f>IF(消防車両一覧表29!U20=0,"",消防車両一覧表29!U20)</f>
        <v>1230</v>
      </c>
      <c r="H20" s="335">
        <f>IF(消防車両一覧表29!V20=0,"",消防車両一覧表29!V20)</f>
        <v>35947</v>
      </c>
    </row>
    <row r="21" spans="1:8" ht="20.45" customHeight="1">
      <c r="A21" s="334">
        <f>IF(消防車両一覧表29!O21=0,"",消防車両一覧表29!O21)</f>
        <v>1990</v>
      </c>
      <c r="B21" s="334">
        <f>IF(消防車両一覧表29!P21=0,"",消防車両一覧表29!P21)</f>
        <v>4770</v>
      </c>
      <c r="C21" s="334">
        <f>IF(消防車両一覧表29!Q21=0,"",消防車両一覧表29!Q21)</f>
        <v>1690</v>
      </c>
      <c r="D21" s="334">
        <f>IF(消防車両一覧表29!R21=0,"",消防車両一覧表29!R21)</f>
        <v>2150</v>
      </c>
      <c r="E21" s="334">
        <f>IF(消防車両一覧表29!S21=0,"",消防車両一覧表29!S21)</f>
        <v>3</v>
      </c>
      <c r="F21" s="334">
        <f>IF(消防車両一覧表29!T21=0,"",消防車両一覧表29!T21)</f>
        <v>1940</v>
      </c>
      <c r="G21" s="334">
        <f>IF(消防車両一覧表29!U21=0,"",消防車両一覧表29!U21)</f>
        <v>3605</v>
      </c>
      <c r="H21" s="335">
        <f>IF(消防車両一覧表29!V21=0,"",消防車両一覧表29!V21)</f>
        <v>40118</v>
      </c>
    </row>
    <row r="22" spans="1:8" ht="20.45" customHeight="1" thickBot="1">
      <c r="A22" s="336">
        <f>IF(消防車両一覧表29!O22=0,"",消防車両一覧表29!O22)</f>
        <v>4000</v>
      </c>
      <c r="B22" s="336">
        <f>IF(消防車両一覧表29!P22=0,"",消防車両一覧表29!P22)</f>
        <v>5770</v>
      </c>
      <c r="C22" s="336">
        <f>IF(消防車両一覧表29!Q22=0,"",消防車両一覧表29!Q22)</f>
        <v>1920</v>
      </c>
      <c r="D22" s="336">
        <f>IF(消防車両一覧表29!R22=0,"",消防車両一覧表29!R22)</f>
        <v>3050</v>
      </c>
      <c r="E22" s="336">
        <f>IF(消防車両一覧表29!S22=0,"",消防車両一覧表29!S22)</f>
        <v>5</v>
      </c>
      <c r="F22" s="336">
        <f>IF(消防車両一覧表29!T22=0,"",消防車両一覧表29!T22)</f>
        <v>5970</v>
      </c>
      <c r="G22" s="336">
        <f>IF(消防車両一覧表29!U22=0,"",消防車両一覧表29!U22)</f>
        <v>6845</v>
      </c>
      <c r="H22" s="337">
        <f>IF(消防車両一覧表29!V22=0,"",消防車両一覧表29!V22)</f>
        <v>43190</v>
      </c>
    </row>
    <row r="23" spans="1:8" ht="20.45" customHeight="1">
      <c r="A23" s="332">
        <f>IF(消防車両一覧表29!O23=0,"",消防車両一覧表29!O23)</f>
        <v>4000</v>
      </c>
      <c r="B23" s="332">
        <f>IF(消防車両一覧表29!P23=0,"",消防車両一覧表29!P23)</f>
        <v>5670</v>
      </c>
      <c r="C23" s="332">
        <f>IF(消防車両一覧表29!Q23=0,"",消防車両一覧表29!Q23)</f>
        <v>1880</v>
      </c>
      <c r="D23" s="332">
        <f>IF(消防車両一覧表29!R23=0,"",消防車両一覧表29!R23)</f>
        <v>2920</v>
      </c>
      <c r="E23" s="332">
        <f>IF(消防車両一覧表29!S23=0,"",消防車両一覧表29!S23)</f>
        <v>5</v>
      </c>
      <c r="F23" s="332">
        <f>IF(消防車両一覧表29!T23=0,"",消防車両一覧表29!T23)</f>
        <v>4980</v>
      </c>
      <c r="G23" s="332">
        <f>IF(消防車両一覧表29!U23=0,"",消防車両一覧表29!U23)</f>
        <v>6155</v>
      </c>
      <c r="H23" s="333">
        <f>IF(消防車両一覧表29!V23=0,"",消防車両一覧表29!V23)</f>
        <v>40878</v>
      </c>
    </row>
    <row r="24" spans="1:8" ht="20.45" customHeight="1">
      <c r="A24" s="334">
        <f>IF(消防車両一覧表29!O24=0,"",消防車両一覧表29!O24)</f>
        <v>6400</v>
      </c>
      <c r="B24" s="334">
        <f>IF(消防車両一覧表29!P24=0,"",消防車両一覧表29!P24)</f>
        <v>7500</v>
      </c>
      <c r="C24" s="334">
        <f>IF(消防車両一覧表29!Q24=0,"",消防車両一覧表29!Q24)</f>
        <v>2400</v>
      </c>
      <c r="D24" s="334">
        <f>IF(消防車両一覧表29!R24=0,"",消防車両一覧表29!R24)</f>
        <v>3000</v>
      </c>
      <c r="E24" s="334">
        <f>IF(消防車両一覧表29!S24=0,"",消防車両一覧表29!S24)</f>
        <v>6</v>
      </c>
      <c r="F24" s="334">
        <f>IF(消防車両一覧表29!T24=0,"",消防車両一覧表29!T24)</f>
        <v>8790</v>
      </c>
      <c r="G24" s="334">
        <f>IF(消防車両一覧表29!U24=0,"",消防車両一覧表29!U24)</f>
        <v>10930</v>
      </c>
      <c r="H24" s="335">
        <f>IF(消防車両一覧表29!V24=0,"",消防車両一覧表29!V24)</f>
        <v>41214</v>
      </c>
    </row>
    <row r="25" spans="1:8" ht="20.45" customHeight="1">
      <c r="A25" s="334">
        <f>IF(消防車両一覧表29!O25=0,"",消防車両一覧表29!O25)</f>
        <v>2690</v>
      </c>
      <c r="B25" s="334">
        <f>IF(消防車両一覧表29!P25=0,"",消防車両一覧表29!P25)</f>
        <v>5650</v>
      </c>
      <c r="C25" s="334">
        <f>IF(消防車両一覧表29!Q25=0,"",消防車両一覧表29!Q25)</f>
        <v>1890</v>
      </c>
      <c r="D25" s="334">
        <f>IF(消防車両一覧表29!R25=0,"",消防車両一覧表29!R25)</f>
        <v>2490</v>
      </c>
      <c r="E25" s="334">
        <f>IF(消防車両一覧表29!S25=0,"",消防車両一覧表29!S25)</f>
        <v>7</v>
      </c>
      <c r="F25" s="334">
        <f>IF(消防車両一覧表29!T25=0,"",消防車両一覧表29!T25)</f>
        <v>2840</v>
      </c>
      <c r="G25" s="334">
        <f>IF(消防車両一覧表29!U25=0,"",消防車両一覧表29!U25)</f>
        <v>3225</v>
      </c>
      <c r="H25" s="335">
        <f>IF(消防車両一覧表29!V25=0,"",消防車両一覧表29!V25)</f>
        <v>43525</v>
      </c>
    </row>
    <row r="26" spans="1:8" ht="20.45" customHeight="1" thickBot="1">
      <c r="A26" s="336">
        <f>IF(消防車両一覧表29!O26=0,"",消防車両一覧表29!O26)</f>
        <v>2690</v>
      </c>
      <c r="B26" s="336">
        <f>IF(消防車両一覧表29!P26=0,"",消防車両一覧表29!P26)</f>
        <v>5620</v>
      </c>
      <c r="C26" s="336">
        <f>IF(消防車両一覧表29!Q26=0,"",消防車両一覧表29!Q26)</f>
        <v>1890</v>
      </c>
      <c r="D26" s="336">
        <f>IF(消防車両一覧表29!R26=0,"",消防車両一覧表29!R26)</f>
        <v>2490</v>
      </c>
      <c r="E26" s="336">
        <f>IF(消防車両一覧表29!S26=0,"",消防車両一覧表29!S26)</f>
        <v>7</v>
      </c>
      <c r="F26" s="336">
        <f>IF(消防車両一覧表29!T26=0,"",消防車両一覧表29!T26)</f>
        <v>2780</v>
      </c>
      <c r="G26" s="336">
        <f>IF(消防車両一覧表29!U26=0,"",消防車両一覧表29!U26)</f>
        <v>3165</v>
      </c>
      <c r="H26" s="337">
        <f>IF(消防車両一覧表29!V26=0,"",消防車両一覧表29!V26)</f>
        <v>40969</v>
      </c>
    </row>
    <row r="27" spans="1:8" ht="20.45" customHeight="1">
      <c r="A27" s="332">
        <f>IF(消防車両一覧表29!O27=0,"",消防車両一覧表29!O27)</f>
        <v>4000</v>
      </c>
      <c r="B27" s="332">
        <f>IF(消防車両一覧表29!P27=0,"",消防車両一覧表29!P27)</f>
        <v>5210</v>
      </c>
      <c r="C27" s="332">
        <f>IF(消防車両一覧表29!Q27=0,"",消防車両一覧表29!Q27)</f>
        <v>1900</v>
      </c>
      <c r="D27" s="332">
        <f>IF(消防車両一覧表29!R27=0,"",消防車両一覧表29!R27)</f>
        <v>2550</v>
      </c>
      <c r="E27" s="332">
        <f>IF(消防車両一覧表29!S27=0,"",消防車両一覧表29!S27)</f>
        <v>5</v>
      </c>
      <c r="F27" s="332">
        <f>IF(消防車両一覧表29!T27=0,"",消防車両一覧表29!T27)</f>
        <v>4810</v>
      </c>
      <c r="G27" s="332">
        <f>IF(消防車両一覧表29!U27=0,"",消防車両一覧表29!U27)</f>
        <v>5985</v>
      </c>
      <c r="H27" s="333">
        <f>IF(消防車両一覧表29!V27=0,"",消防車両一覧表29!V27)</f>
        <v>39753</v>
      </c>
    </row>
    <row r="28" spans="1:8" ht="20.45" customHeight="1">
      <c r="A28" s="334">
        <f>IF(消防車両一覧表29!O28=0,"",消防車両一覧表29!O28)</f>
        <v>2690</v>
      </c>
      <c r="B28" s="334">
        <f>IF(消防車両一覧表29!P28=0,"",消防車両一覧表29!P28)</f>
        <v>5650</v>
      </c>
      <c r="C28" s="334">
        <f>IF(消防車両一覧表29!Q28=0,"",消防車両一覧表29!Q28)</f>
        <v>1890</v>
      </c>
      <c r="D28" s="334">
        <f>IF(消防車両一覧表29!R28=0,"",消防車両一覧表29!R28)</f>
        <v>2490</v>
      </c>
      <c r="E28" s="334">
        <f>IF(消防車両一覧表29!S28=0,"",消防車両一覧表29!S28)</f>
        <v>7</v>
      </c>
      <c r="F28" s="334">
        <f>IF(消防車両一覧表29!T28=0,"",消防車両一覧表29!T28)</f>
        <v>2810</v>
      </c>
      <c r="G28" s="334">
        <f>IF(消防車両一覧表29!U28=0,"",消防車両一覧表29!U28)</f>
        <v>3195</v>
      </c>
      <c r="H28" s="335">
        <f>IF(消防車両一覧表29!V28=0,"",消防車両一覧表29!V28)</f>
        <v>42736</v>
      </c>
    </row>
    <row r="29" spans="1:8" ht="20.45" customHeight="1" thickBot="1">
      <c r="A29" s="336" t="str">
        <f>IF(消防車両一覧表29!O29=0,"",消防車両一覧表29!O29)</f>
        <v/>
      </c>
      <c r="B29" s="336" t="str">
        <f>IF(消防車両一覧表29!P29=0,"",消防車両一覧表29!P29)</f>
        <v/>
      </c>
      <c r="C29" s="336" t="str">
        <f>IF(消防車両一覧表29!Q29=0,"",消防車両一覧表29!Q29)</f>
        <v/>
      </c>
      <c r="D29" s="336" t="str">
        <f>IF(消防車両一覧表29!R29=0,"",消防車両一覧表29!R29)</f>
        <v/>
      </c>
      <c r="E29" s="336" t="str">
        <f>IF(消防車両一覧表29!S29=0,"",消防車両一覧表29!S29)</f>
        <v/>
      </c>
      <c r="F29" s="336" t="str">
        <f>IF(消防車両一覧表29!T29=0,"",消防車両一覧表29!T29)</f>
        <v/>
      </c>
      <c r="G29" s="336" t="str">
        <f>IF(消防車両一覧表29!U29=0,"",消防車両一覧表29!U29)</f>
        <v/>
      </c>
      <c r="H29" s="337" t="str">
        <f>IF(消防車両一覧表29!V29=0,"",消防車両一覧表29!V29)</f>
        <v/>
      </c>
    </row>
    <row r="30" spans="1:8" ht="20.45" customHeight="1">
      <c r="A30" s="332">
        <f>IF(消防車両一覧表29!O30=0,"",消防車両一覧表29!O30)</f>
        <v>4000</v>
      </c>
      <c r="B30" s="332">
        <f>IF(消防車両一覧表29!P30=0,"",消防車両一覧表29!P30)</f>
        <v>5990</v>
      </c>
      <c r="C30" s="332">
        <f>IF(消防車両一覧表29!Q30=0,"",消防車両一覧表29!Q30)</f>
        <v>1920</v>
      </c>
      <c r="D30" s="332">
        <f>IF(消防車両一覧表29!R30=0,"",消防車両一覧表29!R30)</f>
        <v>3080</v>
      </c>
      <c r="E30" s="332">
        <f>IF(消防車両一覧表29!S30=0,"",消防車両一覧表29!S30)</f>
        <v>5</v>
      </c>
      <c r="F30" s="332">
        <f>IF(消防車両一覧表29!T30=0,"",消防車両一覧表29!T30)</f>
        <v>5940</v>
      </c>
      <c r="G30" s="332">
        <f>IF(消防車両一覧表29!U30=0,"",消防車両一覧表29!U30)</f>
        <v>6815</v>
      </c>
      <c r="H30" s="333">
        <f>IF(消防車両一覧表29!V30=0,"",消防車両一覧表29!V30)</f>
        <v>41579</v>
      </c>
    </row>
    <row r="31" spans="1:8" ht="20.45" customHeight="1">
      <c r="A31" s="334">
        <f>IF(消防車両一覧表29!O31=0,"",消防車両一覧表29!O31)</f>
        <v>4000</v>
      </c>
      <c r="B31" s="334">
        <f>IF(消防車両一覧表29!P31=0,"",消防車両一覧表29!P31)</f>
        <v>5800</v>
      </c>
      <c r="C31" s="334">
        <f>IF(消防車両一覧表29!Q31=0,"",消防車両一覧表29!Q31)</f>
        <v>1880</v>
      </c>
      <c r="D31" s="334">
        <f>IF(消防車両一覧表29!R31=0,"",消防車両一覧表29!R31)</f>
        <v>2770</v>
      </c>
      <c r="E31" s="334">
        <f>IF(消防車両一覧表29!S31=0,"",消防車両一覧表29!S31)</f>
        <v>6</v>
      </c>
      <c r="F31" s="334">
        <f>IF(消防車両一覧表29!T31=0,"",消防車両一覧表29!T31)</f>
        <v>4910</v>
      </c>
      <c r="G31" s="334">
        <f>IF(消防車両一覧表29!U31=0,"",消防車両一覧表29!U31)</f>
        <v>5240</v>
      </c>
      <c r="H31" s="335">
        <f>IF(消防車両一覧表29!V31=0,"",消防車両一覧表29!V31)</f>
        <v>38322</v>
      </c>
    </row>
    <row r="32" spans="1:8" ht="20.45" customHeight="1">
      <c r="A32" s="334">
        <f>IF(消防車両一覧表29!O32=0,"",消防車両一覧表29!O32)</f>
        <v>2690</v>
      </c>
      <c r="B32" s="334">
        <f>IF(消防車両一覧表29!P32=0,"",消防車両一覧表29!P32)</f>
        <v>5650</v>
      </c>
      <c r="C32" s="334">
        <f>IF(消防車両一覧表29!Q32=0,"",消防車両一覧表29!Q32)</f>
        <v>1890</v>
      </c>
      <c r="D32" s="334">
        <f>IF(消防車両一覧表29!R32=0,"",消防車両一覧表29!R32)</f>
        <v>2490</v>
      </c>
      <c r="E32" s="334">
        <f>IF(消防車両一覧表29!S32=0,"",消防車両一覧表29!S32)</f>
        <v>7</v>
      </c>
      <c r="F32" s="334">
        <f>IF(消防車両一覧表29!T32=0,"",消防車両一覧表29!T32)</f>
        <v>2830</v>
      </c>
      <c r="G32" s="334">
        <f>IF(消防車両一覧表29!U32=0,"",消防車両一覧表29!U32)</f>
        <v>3215</v>
      </c>
      <c r="H32" s="335" t="str">
        <f>IF(消防車両一覧表29!V32=0,"",消防車両一覧表29!V32)</f>
        <v>令和2年3月</v>
      </c>
    </row>
    <row r="33" spans="1:8" ht="20.45" customHeight="1" thickBot="1">
      <c r="A33" s="336" t="str">
        <f>IF(消防車両一覧表29!O33=0,"",消防車両一覧表29!O33)</f>
        <v/>
      </c>
      <c r="B33" s="336" t="str">
        <f>IF(消防車両一覧表29!P33=0,"",消防車両一覧表29!P33)</f>
        <v/>
      </c>
      <c r="C33" s="336" t="str">
        <f>IF(消防車両一覧表29!Q33=0,"",消防車両一覧表29!Q33)</f>
        <v/>
      </c>
      <c r="D33" s="336" t="str">
        <f>IF(消防車両一覧表29!R33=0,"",消防車両一覧表29!R33)</f>
        <v/>
      </c>
      <c r="E33" s="336" t="str">
        <f>IF(消防車両一覧表29!S33=0,"",消防車両一覧表29!S33)</f>
        <v/>
      </c>
      <c r="F33" s="336" t="str">
        <f>IF(消防車両一覧表29!T33=0,"",消防車両一覧表29!T33)</f>
        <v/>
      </c>
      <c r="G33" s="336" t="str">
        <f>IF(消防車両一覧表29!U33=0,"",消防車両一覧表29!U33)</f>
        <v/>
      </c>
      <c r="H33" s="337" t="str">
        <f>IF(消防車両一覧表29!V33=0,"",消防車両一覧表29!V33)</f>
        <v/>
      </c>
    </row>
    <row r="34" spans="1:8" ht="20.45" customHeight="1">
      <c r="A34" s="332">
        <f>IF(消防車両一覧表29!O34=0,"",消防車両一覧表29!O34)</f>
        <v>4000</v>
      </c>
      <c r="B34" s="332">
        <f>IF(消防車両一覧表29!P34=0,"",消防車両一覧表29!P34)</f>
        <v>5730</v>
      </c>
      <c r="C34" s="332">
        <f>IF(消防車両一覧表29!Q34=0,"",消防車両一覧表29!Q34)</f>
        <v>1920</v>
      </c>
      <c r="D34" s="332">
        <f>IF(消防車両一覧表29!R34=0,"",消防車両一覧表29!R34)</f>
        <v>3040</v>
      </c>
      <c r="E34" s="332">
        <f>IF(消防車両一覧表29!S34=0,"",消防車両一覧表29!S34)</f>
        <v>5</v>
      </c>
      <c r="F34" s="332">
        <f>IF(消防車両一覧表29!T34=0,"",消防車両一覧表29!T34)</f>
        <v>6000</v>
      </c>
      <c r="G34" s="332">
        <f>IF(消防車両一覧表29!U34=0,"",消防車両一覧表29!U34)</f>
        <v>6875</v>
      </c>
      <c r="H34" s="333">
        <f>IF(消防車両一覧表29!V34=0,"",消防車両一覧表29!V34)</f>
        <v>42064</v>
      </c>
    </row>
    <row r="35" spans="1:8" ht="20.45" customHeight="1">
      <c r="A35" s="334" t="str">
        <f>IF(消防車両一覧表29!O35=0,"",消防車両一覧表29!O35)</f>
        <v/>
      </c>
      <c r="B35" s="334" t="str">
        <f>IF(消防車両一覧表29!P35=0,"",消防車両一覧表29!P35)</f>
        <v/>
      </c>
      <c r="C35" s="334" t="str">
        <f>IF(消防車両一覧表29!Q35=0,"",消防車両一覧表29!Q35)</f>
        <v/>
      </c>
      <c r="D35" s="334" t="str">
        <f>IF(消防車両一覧表29!R35=0,"",消防車両一覧表29!R35)</f>
        <v/>
      </c>
      <c r="E35" s="334" t="str">
        <f>IF(消防車両一覧表29!S35=0,"",消防車両一覧表29!S35)</f>
        <v/>
      </c>
      <c r="F35" s="334" t="str">
        <f>IF(消防車両一覧表29!T35=0,"",消防車両一覧表29!T35)</f>
        <v/>
      </c>
      <c r="G35" s="334" t="str">
        <f>IF(消防車両一覧表29!U35=0,"",消防車両一覧表29!U35)</f>
        <v/>
      </c>
      <c r="H35" s="335" t="str">
        <f>IF(消防車両一覧表29!V35=0,"",消防車両一覧表29!V35)</f>
        <v/>
      </c>
    </row>
    <row r="36" spans="1:8" ht="20.45" customHeight="1" thickBot="1">
      <c r="A36" s="336" t="str">
        <f>IF(消防車両一覧表29!O36=0,"",消防車両一覧表29!O36)</f>
        <v/>
      </c>
      <c r="B36" s="336" t="str">
        <f>IF(消防車両一覧表29!P36=0,"",消防車両一覧表29!P36)</f>
        <v/>
      </c>
      <c r="C36" s="336" t="str">
        <f>IF(消防車両一覧表29!Q36=0,"",消防車両一覧表29!Q36)</f>
        <v/>
      </c>
      <c r="D36" s="336" t="str">
        <f>IF(消防車両一覧表29!R36=0,"",消防車両一覧表29!R36)</f>
        <v/>
      </c>
      <c r="E36" s="336" t="str">
        <f>IF(消防車両一覧表29!S36=0,"",消防車両一覧表29!S36)</f>
        <v/>
      </c>
      <c r="F36" s="336" t="str">
        <f>IF(消防車両一覧表29!T36=0,"",消防車両一覧表29!T36)</f>
        <v/>
      </c>
      <c r="G36" s="336" t="str">
        <f>IF(消防車両一覧表29!U36=0,"",消防車両一覧表29!U36)</f>
        <v/>
      </c>
      <c r="H36" s="337" t="str">
        <f>IF(消防車両一覧表29!V36=0,"",消防車両一覧表29!V36)</f>
        <v/>
      </c>
    </row>
    <row r="37" spans="1:8" ht="20.45" customHeight="1">
      <c r="A37" s="332">
        <f>IF(消防車両一覧表29!O37=0,"",消防車両一覧表29!O37)</f>
        <v>4000</v>
      </c>
      <c r="B37" s="332">
        <f>IF(消防車両一覧表29!P37=0,"",消防車両一覧表29!P37)</f>
        <v>5770</v>
      </c>
      <c r="C37" s="332">
        <f>IF(消防車両一覧表29!Q37=0,"",消防車両一覧表29!Q37)</f>
        <v>1900</v>
      </c>
      <c r="D37" s="332">
        <f>IF(消防車両一覧表29!R37=0,"",消防車両一覧表29!R37)</f>
        <v>2750</v>
      </c>
      <c r="E37" s="332">
        <f>IF(消防車両一覧表29!S37=0,"",消防車両一覧表29!S37)</f>
        <v>5</v>
      </c>
      <c r="F37" s="332">
        <f>IF(消防車両一覧表29!T37=0,"",消防車両一覧表29!T37)</f>
        <v>6060</v>
      </c>
      <c r="G37" s="332">
        <f>IF(消防車両一覧表29!U37=0,"",消防車両一覧表29!U37)</f>
        <v>6935</v>
      </c>
      <c r="H37" s="333">
        <f>IF(消防車両一覧表29!V37=0,"",消防車両一覧表29!V37)</f>
        <v>43497</v>
      </c>
    </row>
    <row r="38" spans="1:8" ht="20.45" customHeight="1">
      <c r="A38" s="334" t="str">
        <f>IF(消防車両一覧表29!O38=0,"",消防車両一覧表29!O38)</f>
        <v/>
      </c>
      <c r="B38" s="334" t="str">
        <f>IF(消防車両一覧表29!P38=0,"",消防車両一覧表29!P38)</f>
        <v/>
      </c>
      <c r="C38" s="334" t="str">
        <f>IF(消防車両一覧表29!Q38=0,"",消防車両一覧表29!Q38)</f>
        <v/>
      </c>
      <c r="D38" s="334" t="str">
        <f>IF(消防車両一覧表29!R38=0,"",消防車両一覧表29!R38)</f>
        <v/>
      </c>
      <c r="E38" s="334" t="str">
        <f>IF(消防車両一覧表29!S38=0,"",消防車両一覧表29!S38)</f>
        <v/>
      </c>
      <c r="F38" s="334" t="str">
        <f>IF(消防車両一覧表29!T38=0,"",消防車両一覧表29!T38)</f>
        <v/>
      </c>
      <c r="G38" s="334" t="str">
        <f>IF(消防車両一覧表29!U38=0,"",消防車両一覧表29!U38)</f>
        <v/>
      </c>
      <c r="H38" s="335" t="str">
        <f>IF(消防車両一覧表29!V38=0,"",消防車両一覧表29!V38)</f>
        <v/>
      </c>
    </row>
    <row r="39" spans="1:8" ht="20.45" customHeight="1" thickBot="1">
      <c r="A39" s="336" t="str">
        <f>IF(消防車両一覧表29!O39=0,"",消防車両一覧表29!O39)</f>
        <v/>
      </c>
      <c r="B39" s="336" t="str">
        <f>IF(消防車両一覧表29!P39=0,"",消防車両一覧表29!P39)</f>
        <v/>
      </c>
      <c r="C39" s="336" t="str">
        <f>IF(消防車両一覧表29!Q39=0,"",消防車両一覧表29!Q39)</f>
        <v/>
      </c>
      <c r="D39" s="336" t="str">
        <f>IF(消防車両一覧表29!R39=0,"",消防車両一覧表29!R39)</f>
        <v/>
      </c>
      <c r="E39" s="336" t="str">
        <f>IF(消防車両一覧表29!S39=0,"",消防車両一覧表29!S39)</f>
        <v/>
      </c>
      <c r="F39" s="336" t="str">
        <f>IF(消防車両一覧表29!T39=0,"",消防車両一覧表29!T39)</f>
        <v/>
      </c>
      <c r="G39" s="336" t="str">
        <f>IF(消防車両一覧表29!U39=0,"",消防車両一覧表29!U39)</f>
        <v/>
      </c>
      <c r="H39" s="337" t="str">
        <f>IF(消防車両一覧表29!V39=0,"",消防車両一覧表29!V39)</f>
        <v/>
      </c>
    </row>
  </sheetData>
  <sheetProtection selectLockedCells="1"/>
  <mergeCells count="2">
    <mergeCell ref="G2:H2"/>
    <mergeCell ref="H3:H4"/>
  </mergeCells>
  <phoneticPr fontId="1"/>
  <dataValidations count="2">
    <dataValidation imeMode="hiragana" allowBlank="1" showInputMessage="1" showErrorMessage="1" sqref="F1:G1 B1:E2 G2 H1:XFD2 A1 I3:XFD4 A3:G4 H3"/>
    <dataValidation imeMode="off" allowBlank="1" showInputMessage="1" showErrorMessage="1" sqref="A5:H39"/>
  </dataValidations>
  <pageMargins left="0.70866141732283472" right="0.23622047244094491" top="0.51181102362204722" bottom="0.59055118110236227" header="0.31496062992125984" footer="0.31496062992125984"/>
  <pageSetup paperSize="9" firstPageNumber="30" orientation="portrait" useFirstPageNumber="1" r:id="rId1"/>
  <headerFooter>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2"/>
  <sheetViews>
    <sheetView zoomScaleNormal="100" workbookViewId="0">
      <selection activeCell="A2" sqref="A2:E2"/>
    </sheetView>
  </sheetViews>
  <sheetFormatPr defaultRowHeight="13.5"/>
  <cols>
    <col min="1" max="1" width="5" customWidth="1"/>
    <col min="2" max="4" width="7.625" customWidth="1"/>
    <col min="5" max="12" width="8.375" customWidth="1"/>
    <col min="14" max="14" width="25.875" customWidth="1"/>
  </cols>
  <sheetData>
    <row r="1" spans="1:12" s="13" customFormat="1" ht="26.25" customHeight="1">
      <c r="A1" s="745"/>
      <c r="B1" s="745"/>
    </row>
    <row r="2" spans="1:12" s="13" customFormat="1" ht="26.25" customHeight="1" thickBot="1">
      <c r="A2" s="827" t="s">
        <v>238</v>
      </c>
      <c r="B2" s="827"/>
      <c r="C2" s="827"/>
      <c r="D2" s="827"/>
      <c r="E2" s="827"/>
      <c r="J2" s="852" t="s">
        <v>1466</v>
      </c>
      <c r="K2" s="852"/>
      <c r="L2" s="852"/>
    </row>
    <row r="3" spans="1:12" ht="27" customHeight="1">
      <c r="A3" s="587" t="s">
        <v>1346</v>
      </c>
      <c r="B3" s="588"/>
      <c r="C3" s="588"/>
      <c r="D3" s="588"/>
      <c r="E3" s="885" t="s">
        <v>235</v>
      </c>
      <c r="F3" s="885" t="s">
        <v>234</v>
      </c>
      <c r="G3" s="887" t="s">
        <v>236</v>
      </c>
      <c r="H3" s="887"/>
      <c r="I3" s="887"/>
      <c r="J3" s="887" t="s">
        <v>237</v>
      </c>
      <c r="K3" s="888"/>
      <c r="L3" s="889" t="s">
        <v>229</v>
      </c>
    </row>
    <row r="4" spans="1:12" s="13" customFormat="1" ht="27" customHeight="1" thickBot="1">
      <c r="A4" s="883"/>
      <c r="B4" s="884"/>
      <c r="C4" s="884"/>
      <c r="D4" s="884"/>
      <c r="E4" s="886"/>
      <c r="F4" s="886"/>
      <c r="G4" s="36" t="s">
        <v>230</v>
      </c>
      <c r="H4" s="36" t="s">
        <v>231</v>
      </c>
      <c r="I4" s="36" t="s">
        <v>232</v>
      </c>
      <c r="J4" s="36" t="s">
        <v>233</v>
      </c>
      <c r="K4" s="37" t="s">
        <v>228</v>
      </c>
      <c r="L4" s="890"/>
    </row>
    <row r="5" spans="1:12" ht="26.45" customHeight="1">
      <c r="A5" s="891" t="s">
        <v>245</v>
      </c>
      <c r="B5" s="695" t="s">
        <v>247</v>
      </c>
      <c r="C5" s="894"/>
      <c r="D5" s="895"/>
      <c r="E5" s="18"/>
      <c r="F5" s="18">
        <v>1</v>
      </c>
      <c r="G5" s="18"/>
      <c r="H5" s="18"/>
      <c r="I5" s="18"/>
      <c r="J5" s="18"/>
      <c r="K5" s="39"/>
      <c r="L5" s="40">
        <f>SUM(E5:K5)</f>
        <v>1</v>
      </c>
    </row>
    <row r="6" spans="1:12" ht="26.45" customHeight="1">
      <c r="A6" s="892"/>
      <c r="B6" s="600" t="s">
        <v>248</v>
      </c>
      <c r="C6" s="601"/>
      <c r="D6" s="867"/>
      <c r="E6" s="15"/>
      <c r="F6" s="15">
        <v>1</v>
      </c>
      <c r="G6" s="15"/>
      <c r="H6" s="15"/>
      <c r="I6" s="15"/>
      <c r="J6" s="15"/>
      <c r="K6" s="26"/>
      <c r="L6" s="41">
        <f>SUM(E6:K6)</f>
        <v>1</v>
      </c>
    </row>
    <row r="7" spans="1:12" ht="26.45" customHeight="1">
      <c r="A7" s="892"/>
      <c r="B7" s="600" t="s">
        <v>249</v>
      </c>
      <c r="C7" s="601"/>
      <c r="D7" s="867"/>
      <c r="E7" s="15"/>
      <c r="F7" s="15">
        <v>2</v>
      </c>
      <c r="G7" s="15">
        <v>1</v>
      </c>
      <c r="H7" s="15">
        <v>1</v>
      </c>
      <c r="I7" s="15">
        <v>1</v>
      </c>
      <c r="J7" s="15">
        <v>1</v>
      </c>
      <c r="K7" s="26">
        <v>1</v>
      </c>
      <c r="L7" s="41">
        <f t="shared" ref="L7:L23" si="0">SUM(E7:K7)</f>
        <v>7</v>
      </c>
    </row>
    <row r="8" spans="1:12" ht="26.45" customHeight="1">
      <c r="A8" s="892"/>
      <c r="B8" s="600" t="s">
        <v>250</v>
      </c>
      <c r="C8" s="601"/>
      <c r="D8" s="867"/>
      <c r="E8" s="15"/>
      <c r="F8" s="15"/>
      <c r="G8" s="15">
        <v>1</v>
      </c>
      <c r="H8" s="15"/>
      <c r="I8" s="15"/>
      <c r="J8" s="15"/>
      <c r="K8" s="26"/>
      <c r="L8" s="41">
        <f t="shared" si="0"/>
        <v>1</v>
      </c>
    </row>
    <row r="9" spans="1:12" ht="26.45" customHeight="1">
      <c r="A9" s="892"/>
      <c r="B9" s="600" t="s">
        <v>251</v>
      </c>
      <c r="C9" s="601"/>
      <c r="D9" s="867"/>
      <c r="E9" s="15"/>
      <c r="F9" s="15">
        <v>1</v>
      </c>
      <c r="G9" s="15"/>
      <c r="H9" s="15"/>
      <c r="I9" s="15"/>
      <c r="J9" s="15"/>
      <c r="K9" s="26"/>
      <c r="L9" s="41">
        <f t="shared" si="0"/>
        <v>1</v>
      </c>
    </row>
    <row r="10" spans="1:12" ht="26.45" customHeight="1">
      <c r="A10" s="893"/>
      <c r="B10" s="600" t="s">
        <v>252</v>
      </c>
      <c r="C10" s="601"/>
      <c r="D10" s="867"/>
      <c r="E10" s="15"/>
      <c r="F10" s="15"/>
      <c r="G10" s="15"/>
      <c r="H10" s="15"/>
      <c r="I10" s="15">
        <v>1</v>
      </c>
      <c r="J10" s="15"/>
      <c r="K10" s="26"/>
      <c r="L10" s="41">
        <f t="shared" si="0"/>
        <v>1</v>
      </c>
    </row>
    <row r="11" spans="1:12" ht="26.45" customHeight="1">
      <c r="A11" s="710" t="s">
        <v>253</v>
      </c>
      <c r="B11" s="601"/>
      <c r="C11" s="601"/>
      <c r="D11" s="601"/>
      <c r="E11" s="15"/>
      <c r="F11" s="15">
        <v>2</v>
      </c>
      <c r="G11" s="15">
        <v>1</v>
      </c>
      <c r="H11" s="15">
        <v>1</v>
      </c>
      <c r="I11" s="15">
        <v>1</v>
      </c>
      <c r="J11" s="15"/>
      <c r="K11" s="26"/>
      <c r="L11" s="41">
        <f t="shared" si="0"/>
        <v>5</v>
      </c>
    </row>
    <row r="12" spans="1:12" ht="26.45" customHeight="1">
      <c r="A12" s="710" t="s">
        <v>254</v>
      </c>
      <c r="B12" s="601"/>
      <c r="C12" s="601"/>
      <c r="D12" s="601"/>
      <c r="E12" s="15"/>
      <c r="F12" s="15">
        <v>1</v>
      </c>
      <c r="G12" s="15">
        <v>1</v>
      </c>
      <c r="H12" s="15"/>
      <c r="I12" s="15"/>
      <c r="J12" s="15"/>
      <c r="K12" s="26"/>
      <c r="L12" s="41">
        <f t="shared" si="0"/>
        <v>2</v>
      </c>
    </row>
    <row r="13" spans="1:12" ht="26.45" customHeight="1">
      <c r="A13" s="710" t="s">
        <v>255</v>
      </c>
      <c r="B13" s="601"/>
      <c r="C13" s="601"/>
      <c r="D13" s="601"/>
      <c r="E13" s="15"/>
      <c r="F13" s="15">
        <v>1</v>
      </c>
      <c r="G13" s="15"/>
      <c r="H13" s="15"/>
      <c r="I13" s="15"/>
      <c r="J13" s="15"/>
      <c r="K13" s="26"/>
      <c r="L13" s="41">
        <f t="shared" si="0"/>
        <v>1</v>
      </c>
    </row>
    <row r="14" spans="1:12" ht="26.45" customHeight="1">
      <c r="A14" s="710" t="s">
        <v>1440</v>
      </c>
      <c r="B14" s="601"/>
      <c r="C14" s="601"/>
      <c r="D14" s="601"/>
      <c r="E14" s="15"/>
      <c r="F14" s="15">
        <v>1</v>
      </c>
      <c r="G14" s="15"/>
      <c r="H14" s="15"/>
      <c r="I14" s="15"/>
      <c r="J14" s="15"/>
      <c r="K14" s="26"/>
      <c r="L14" s="41">
        <f t="shared" si="0"/>
        <v>1</v>
      </c>
    </row>
    <row r="15" spans="1:12" ht="26.45" customHeight="1">
      <c r="A15" s="875" t="s">
        <v>246</v>
      </c>
      <c r="B15" s="600" t="s">
        <v>1477</v>
      </c>
      <c r="C15" s="601"/>
      <c r="D15" s="867"/>
      <c r="E15" s="428">
        <v>1</v>
      </c>
      <c r="F15" s="15"/>
      <c r="G15" s="15"/>
      <c r="H15" s="15"/>
      <c r="I15" s="15"/>
      <c r="J15" s="15"/>
      <c r="K15" s="26"/>
      <c r="L15" s="41">
        <f t="shared" si="0"/>
        <v>1</v>
      </c>
    </row>
    <row r="16" spans="1:12" ht="26.45" customHeight="1">
      <c r="A16" s="876"/>
      <c r="B16" s="600" t="s">
        <v>260</v>
      </c>
      <c r="C16" s="601"/>
      <c r="D16" s="867"/>
      <c r="E16" s="428">
        <v>1</v>
      </c>
      <c r="F16" s="15"/>
      <c r="G16" s="15"/>
      <c r="H16" s="15"/>
      <c r="I16" s="15"/>
      <c r="J16" s="15"/>
      <c r="K16" s="26"/>
      <c r="L16" s="41">
        <f>SUM(E16:K16)</f>
        <v>1</v>
      </c>
    </row>
    <row r="17" spans="1:12" ht="26.45" customHeight="1">
      <c r="A17" s="876"/>
      <c r="B17" s="600" t="s">
        <v>1476</v>
      </c>
      <c r="C17" s="601"/>
      <c r="D17" s="867"/>
      <c r="E17" s="428">
        <v>1</v>
      </c>
      <c r="F17" s="15"/>
      <c r="G17" s="15"/>
      <c r="H17" s="15"/>
      <c r="I17" s="15"/>
      <c r="J17" s="15"/>
      <c r="K17" s="26"/>
      <c r="L17" s="41">
        <f t="shared" si="0"/>
        <v>1</v>
      </c>
    </row>
    <row r="18" spans="1:12" ht="26.45" customHeight="1">
      <c r="A18" s="876"/>
      <c r="B18" s="600" t="s">
        <v>258</v>
      </c>
      <c r="C18" s="601"/>
      <c r="D18" s="867"/>
      <c r="E18" s="428">
        <v>2</v>
      </c>
      <c r="F18" s="15"/>
      <c r="G18" s="15"/>
      <c r="H18" s="15"/>
      <c r="I18" s="15"/>
      <c r="J18" s="15"/>
      <c r="K18" s="26"/>
      <c r="L18" s="41">
        <f t="shared" si="0"/>
        <v>2</v>
      </c>
    </row>
    <row r="19" spans="1:12" ht="26.45" customHeight="1">
      <c r="A19" s="876"/>
      <c r="B19" s="600" t="s">
        <v>259</v>
      </c>
      <c r="C19" s="601"/>
      <c r="D19" s="867"/>
      <c r="E19" s="428">
        <v>1</v>
      </c>
      <c r="F19" s="15"/>
      <c r="G19" s="15"/>
      <c r="H19" s="15"/>
      <c r="I19" s="15"/>
      <c r="J19" s="15"/>
      <c r="K19" s="26"/>
      <c r="L19" s="41">
        <f t="shared" si="0"/>
        <v>1</v>
      </c>
    </row>
    <row r="20" spans="1:12" ht="26.45" customHeight="1">
      <c r="A20" s="876"/>
      <c r="B20" s="600" t="s">
        <v>1478</v>
      </c>
      <c r="C20" s="601"/>
      <c r="D20" s="867"/>
      <c r="E20" s="428"/>
      <c r="F20" s="15">
        <v>1</v>
      </c>
      <c r="G20" s="15"/>
      <c r="H20" s="15"/>
      <c r="I20" s="15"/>
      <c r="J20" s="15"/>
      <c r="K20" s="26"/>
      <c r="L20" s="41">
        <f>SUM(E20:K20)</f>
        <v>1</v>
      </c>
    </row>
    <row r="21" spans="1:12" ht="26.45" customHeight="1" thickBot="1">
      <c r="A21" s="877"/>
      <c r="B21" s="606" t="s">
        <v>261</v>
      </c>
      <c r="C21" s="607"/>
      <c r="D21" s="878"/>
      <c r="E21" s="17"/>
      <c r="F21" s="17">
        <v>1</v>
      </c>
      <c r="G21" s="17"/>
      <c r="H21" s="17"/>
      <c r="I21" s="17"/>
      <c r="J21" s="17"/>
      <c r="K21" s="25"/>
      <c r="L21" s="42">
        <f t="shared" si="0"/>
        <v>1</v>
      </c>
    </row>
    <row r="22" spans="1:12" ht="26.45" customHeight="1" thickTop="1" thickBot="1">
      <c r="A22" s="857" t="s">
        <v>263</v>
      </c>
      <c r="B22" s="858"/>
      <c r="C22" s="858"/>
      <c r="D22" s="858"/>
      <c r="E22" s="16">
        <f t="shared" ref="E22:K22" si="1">SUM(E5:E21)</f>
        <v>6</v>
      </c>
      <c r="F22" s="16">
        <f t="shared" si="1"/>
        <v>12</v>
      </c>
      <c r="G22" s="16">
        <f t="shared" si="1"/>
        <v>4</v>
      </c>
      <c r="H22" s="16">
        <f t="shared" si="1"/>
        <v>2</v>
      </c>
      <c r="I22" s="16">
        <f t="shared" si="1"/>
        <v>3</v>
      </c>
      <c r="J22" s="16">
        <f t="shared" si="1"/>
        <v>1</v>
      </c>
      <c r="K22" s="16">
        <f t="shared" si="1"/>
        <v>1</v>
      </c>
      <c r="L22" s="43">
        <f t="shared" si="0"/>
        <v>29</v>
      </c>
    </row>
    <row r="23" spans="1:12" ht="26.45" customHeight="1" thickBot="1">
      <c r="A23" s="859" t="s">
        <v>262</v>
      </c>
      <c r="B23" s="860"/>
      <c r="C23" s="860"/>
      <c r="D23" s="861"/>
      <c r="E23" s="22"/>
      <c r="F23" s="22">
        <v>16</v>
      </c>
      <c r="G23" s="22"/>
      <c r="H23" s="22"/>
      <c r="I23" s="22">
        <v>1</v>
      </c>
      <c r="J23" s="22"/>
      <c r="K23" s="183">
        <v>2</v>
      </c>
      <c r="L23" s="44">
        <f t="shared" si="0"/>
        <v>19</v>
      </c>
    </row>
    <row r="24" spans="1:12" ht="16.5" customHeight="1">
      <c r="H24" s="170"/>
    </row>
    <row r="25" spans="1:12" s="13" customFormat="1" ht="26.25" customHeight="1" thickBot="1">
      <c r="A25" s="866" t="s">
        <v>239</v>
      </c>
      <c r="B25" s="866"/>
      <c r="C25" s="866"/>
      <c r="D25" s="866"/>
      <c r="E25" s="866"/>
      <c r="F25" s="866"/>
      <c r="J25" s="852" t="s">
        <v>1479</v>
      </c>
      <c r="K25" s="852"/>
      <c r="L25" s="852"/>
    </row>
    <row r="26" spans="1:12" ht="26.45" customHeight="1" thickBot="1">
      <c r="A26" s="862" t="s">
        <v>242</v>
      </c>
      <c r="B26" s="863"/>
      <c r="C26" s="863"/>
      <c r="D26" s="863"/>
      <c r="E26" s="864" t="s">
        <v>240</v>
      </c>
      <c r="F26" s="864"/>
      <c r="G26" s="864"/>
      <c r="H26" s="864" t="s">
        <v>241</v>
      </c>
      <c r="I26" s="864"/>
      <c r="J26" s="864"/>
      <c r="K26" s="864"/>
      <c r="L26" s="865"/>
    </row>
    <row r="27" spans="1:12" ht="26.45" customHeight="1">
      <c r="A27" s="871" t="s">
        <v>1397</v>
      </c>
      <c r="B27" s="872"/>
      <c r="C27" s="872"/>
      <c r="D27" s="872"/>
      <c r="E27" s="873">
        <v>55</v>
      </c>
      <c r="F27" s="873"/>
      <c r="G27" s="873"/>
      <c r="H27" s="872" t="s">
        <v>244</v>
      </c>
      <c r="I27" s="872"/>
      <c r="J27" s="872"/>
      <c r="K27" s="872"/>
      <c r="L27" s="874"/>
    </row>
    <row r="28" spans="1:12" ht="26.45" customHeight="1">
      <c r="A28" s="853" t="s">
        <v>1505</v>
      </c>
      <c r="B28" s="854"/>
      <c r="C28" s="854"/>
      <c r="D28" s="854"/>
      <c r="E28" s="855">
        <v>7</v>
      </c>
      <c r="F28" s="855"/>
      <c r="G28" s="855"/>
      <c r="H28" s="854" t="s">
        <v>1506</v>
      </c>
      <c r="I28" s="854"/>
      <c r="J28" s="854"/>
      <c r="K28" s="854"/>
      <c r="L28" s="856"/>
    </row>
    <row r="29" spans="1:12" ht="26.45" customHeight="1">
      <c r="A29" s="853" t="s">
        <v>1347</v>
      </c>
      <c r="B29" s="854"/>
      <c r="C29" s="854"/>
      <c r="D29" s="854"/>
      <c r="E29" s="855">
        <v>11</v>
      </c>
      <c r="F29" s="855"/>
      <c r="G29" s="855"/>
      <c r="H29" s="854" t="s">
        <v>243</v>
      </c>
      <c r="I29" s="854"/>
      <c r="J29" s="854"/>
      <c r="K29" s="854"/>
      <c r="L29" s="856"/>
    </row>
    <row r="30" spans="1:12" s="180" customFormat="1" ht="26.45" customHeight="1">
      <c r="A30" s="853" t="s">
        <v>1433</v>
      </c>
      <c r="B30" s="854"/>
      <c r="C30" s="854"/>
      <c r="D30" s="854"/>
      <c r="E30" s="855">
        <v>37</v>
      </c>
      <c r="F30" s="855"/>
      <c r="G30" s="855"/>
      <c r="H30" s="854" t="s">
        <v>1408</v>
      </c>
      <c r="I30" s="854"/>
      <c r="J30" s="854"/>
      <c r="K30" s="854"/>
      <c r="L30" s="856"/>
    </row>
    <row r="31" spans="1:12" ht="26.45" customHeight="1">
      <c r="A31" s="853" t="s">
        <v>1407</v>
      </c>
      <c r="B31" s="854"/>
      <c r="C31" s="854"/>
      <c r="D31" s="854"/>
      <c r="E31" s="855">
        <v>18</v>
      </c>
      <c r="F31" s="855"/>
      <c r="G31" s="855"/>
      <c r="H31" s="868" t="s">
        <v>1409</v>
      </c>
      <c r="I31" s="869"/>
      <c r="J31" s="869"/>
      <c r="K31" s="869"/>
      <c r="L31" s="870"/>
    </row>
    <row r="32" spans="1:12" s="556" customFormat="1" ht="26.45" customHeight="1" thickBot="1">
      <c r="A32" s="879" t="s">
        <v>1507</v>
      </c>
      <c r="B32" s="880"/>
      <c r="C32" s="880"/>
      <c r="D32" s="880"/>
      <c r="E32" s="881">
        <v>1</v>
      </c>
      <c r="F32" s="881"/>
      <c r="G32" s="881"/>
      <c r="H32" s="880" t="s">
        <v>1508</v>
      </c>
      <c r="I32" s="880"/>
      <c r="J32" s="880"/>
      <c r="K32" s="880"/>
      <c r="L32" s="882"/>
    </row>
  </sheetData>
  <mergeCells count="53">
    <mergeCell ref="A32:D32"/>
    <mergeCell ref="E32:G32"/>
    <mergeCell ref="H32:L32"/>
    <mergeCell ref="A11:D11"/>
    <mergeCell ref="A1:B1"/>
    <mergeCell ref="A3:D4"/>
    <mergeCell ref="E3:E4"/>
    <mergeCell ref="F3:F4"/>
    <mergeCell ref="A2:E2"/>
    <mergeCell ref="B10:D10"/>
    <mergeCell ref="G3:I3"/>
    <mergeCell ref="J3:K3"/>
    <mergeCell ref="L3:L4"/>
    <mergeCell ref="A5:A10"/>
    <mergeCell ref="B5:D5"/>
    <mergeCell ref="B6:D6"/>
    <mergeCell ref="B7:D7"/>
    <mergeCell ref="B8:D8"/>
    <mergeCell ref="B9:D9"/>
    <mergeCell ref="B16:D16"/>
    <mergeCell ref="A15:A21"/>
    <mergeCell ref="B21:D21"/>
    <mergeCell ref="A12:D12"/>
    <mergeCell ref="A13:D13"/>
    <mergeCell ref="A14:D14"/>
    <mergeCell ref="A31:D31"/>
    <mergeCell ref="E31:G31"/>
    <mergeCell ref="H31:L31"/>
    <mergeCell ref="A27:D27"/>
    <mergeCell ref="E27:G27"/>
    <mergeCell ref="H27:L27"/>
    <mergeCell ref="A28:D28"/>
    <mergeCell ref="E28:G28"/>
    <mergeCell ref="H28:L28"/>
    <mergeCell ref="A30:D30"/>
    <mergeCell ref="E30:G30"/>
    <mergeCell ref="H30:L30"/>
    <mergeCell ref="J25:L25"/>
    <mergeCell ref="J2:L2"/>
    <mergeCell ref="A29:D29"/>
    <mergeCell ref="E29:G29"/>
    <mergeCell ref="H29:L29"/>
    <mergeCell ref="A22:D22"/>
    <mergeCell ref="A23:D23"/>
    <mergeCell ref="A26:D26"/>
    <mergeCell ref="E26:G26"/>
    <mergeCell ref="H26:L26"/>
    <mergeCell ref="A25:F25"/>
    <mergeCell ref="B20:D20"/>
    <mergeCell ref="B15:D15"/>
    <mergeCell ref="B17:D17"/>
    <mergeCell ref="B18:D18"/>
    <mergeCell ref="B19:D19"/>
  </mergeCells>
  <phoneticPr fontId="1"/>
  <dataValidations count="2">
    <dataValidation imeMode="hiragana" allowBlank="1" showInputMessage="1" showErrorMessage="1" sqref="E3:E4 J25 E33:G1048576 E26:F26 E24:F24 G24:G26 D1:E1 F1:L4 J24:L24 A1:C14 D3:D24 A15 B15:C1048576 A22:A1048576 M1:XFD1048576 D26:D1048576 H24:I1048576 J26:L1048576"/>
    <dataValidation imeMode="off" allowBlank="1" showInputMessage="1" showErrorMessage="1" sqref="E27:G32 E5:L23"/>
  </dataValidations>
  <pageMargins left="0.23622047244094491" right="0.70866141732283472" top="0.51181102362204722" bottom="0.59055118110236227" header="0.31496062992125984" footer="0.31496062992125984"/>
  <pageSetup paperSize="9" firstPageNumber="31" orientation="portrait" useFirstPageNumber="1" r:id="rId1"/>
  <headerFooter>
    <oddFooter>&amp;C‐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9"/>
  <sheetViews>
    <sheetView zoomScaleNormal="100" workbookViewId="0">
      <selection activeCell="A2" sqref="A2:F2"/>
    </sheetView>
  </sheetViews>
  <sheetFormatPr defaultRowHeight="13.5"/>
  <cols>
    <col min="1" max="1" width="12.375" customWidth="1"/>
    <col min="2" max="2" width="18.125" customWidth="1"/>
    <col min="3" max="3" width="20.375" style="14" customWidth="1"/>
    <col min="4" max="4" width="27" customWidth="1"/>
    <col min="5" max="6" width="8.625" customWidth="1"/>
  </cols>
  <sheetData>
    <row r="1" spans="1:10" s="13" customFormat="1" ht="15" customHeight="1">
      <c r="A1" s="745"/>
      <c r="B1" s="745"/>
    </row>
    <row r="2" spans="1:10" s="13" customFormat="1" ht="26.25" customHeight="1" thickBot="1">
      <c r="A2" s="909" t="s">
        <v>1467</v>
      </c>
      <c r="B2" s="909"/>
      <c r="C2" s="909"/>
      <c r="D2" s="909"/>
      <c r="E2" s="909"/>
      <c r="F2" s="909"/>
    </row>
    <row r="3" spans="1:10" ht="38.25" customHeight="1" thickBot="1">
      <c r="A3" s="258" t="s">
        <v>1350</v>
      </c>
      <c r="B3" s="915" t="s">
        <v>1351</v>
      </c>
      <c r="C3" s="916"/>
      <c r="D3" s="259" t="s">
        <v>1325</v>
      </c>
      <c r="E3" s="260" t="s">
        <v>281</v>
      </c>
      <c r="F3" s="261" t="s">
        <v>282</v>
      </c>
    </row>
    <row r="4" spans="1:10" ht="20.45" customHeight="1" thickTop="1" thickBot="1">
      <c r="A4" s="256" t="s">
        <v>1260</v>
      </c>
      <c r="B4" s="910" t="s">
        <v>1349</v>
      </c>
      <c r="C4" s="902"/>
      <c r="D4" s="557" t="s">
        <v>1262</v>
      </c>
      <c r="E4" s="374">
        <v>1</v>
      </c>
      <c r="F4" s="375">
        <v>1</v>
      </c>
    </row>
    <row r="5" spans="1:10" ht="20.45" customHeight="1">
      <c r="A5" s="913" t="s">
        <v>1324</v>
      </c>
      <c r="B5" s="911" t="s">
        <v>284</v>
      </c>
      <c r="C5" s="912"/>
      <c r="D5" s="558" t="s">
        <v>115</v>
      </c>
      <c r="E5" s="254">
        <v>2</v>
      </c>
      <c r="F5" s="219">
        <v>4</v>
      </c>
    </row>
    <row r="6" spans="1:10" ht="20.45" customHeight="1">
      <c r="A6" s="914"/>
      <c r="B6" s="897" t="s">
        <v>285</v>
      </c>
      <c r="C6" s="898"/>
      <c r="D6" s="182" t="s">
        <v>293</v>
      </c>
      <c r="E6" s="255">
        <v>1</v>
      </c>
      <c r="F6" s="220">
        <v>2</v>
      </c>
    </row>
    <row r="7" spans="1:10" ht="20.45" customHeight="1">
      <c r="A7" s="914"/>
      <c r="B7" s="897" t="s">
        <v>286</v>
      </c>
      <c r="C7" s="898"/>
      <c r="D7" s="182" t="s">
        <v>1481</v>
      </c>
      <c r="E7" s="255">
        <v>1</v>
      </c>
      <c r="F7" s="220">
        <v>2</v>
      </c>
    </row>
    <row r="8" spans="1:10" ht="20.45" customHeight="1">
      <c r="A8" s="914"/>
      <c r="B8" s="897" t="s">
        <v>1261</v>
      </c>
      <c r="C8" s="898"/>
      <c r="D8" s="182" t="s">
        <v>1262</v>
      </c>
      <c r="E8" s="255">
        <v>1</v>
      </c>
      <c r="F8" s="220">
        <v>2</v>
      </c>
    </row>
    <row r="9" spans="1:10" ht="20.45" customHeight="1">
      <c r="A9" s="914"/>
      <c r="B9" s="897" t="s">
        <v>287</v>
      </c>
      <c r="C9" s="898"/>
      <c r="D9" s="182" t="s">
        <v>115</v>
      </c>
      <c r="E9" s="255">
        <v>2</v>
      </c>
      <c r="F9" s="220">
        <v>2</v>
      </c>
    </row>
    <row r="10" spans="1:10" ht="20.45" customHeight="1">
      <c r="A10" s="914"/>
      <c r="B10" s="897" t="s">
        <v>289</v>
      </c>
      <c r="C10" s="898"/>
      <c r="D10" s="182" t="s">
        <v>1331</v>
      </c>
      <c r="E10" s="255">
        <v>1</v>
      </c>
      <c r="F10" s="220">
        <v>1</v>
      </c>
    </row>
    <row r="11" spans="1:10" ht="20.45" customHeight="1">
      <c r="A11" s="914"/>
      <c r="B11" s="897" t="s">
        <v>290</v>
      </c>
      <c r="C11" s="898"/>
      <c r="D11" s="182" t="s">
        <v>1499</v>
      </c>
      <c r="E11" s="255" t="s">
        <v>1482</v>
      </c>
      <c r="F11" s="220" t="s">
        <v>1482</v>
      </c>
    </row>
    <row r="12" spans="1:10" ht="20.45" customHeight="1">
      <c r="A12" s="914"/>
      <c r="B12" s="897" t="s">
        <v>291</v>
      </c>
      <c r="C12" s="898"/>
      <c r="D12" s="182" t="s">
        <v>1370</v>
      </c>
      <c r="E12" s="255">
        <v>1</v>
      </c>
      <c r="F12" s="220">
        <v>2</v>
      </c>
    </row>
    <row r="13" spans="1:10" ht="20.45" customHeight="1">
      <c r="A13" s="914"/>
      <c r="B13" s="897" t="s">
        <v>1263</v>
      </c>
      <c r="C13" s="898"/>
      <c r="D13" s="182" t="s">
        <v>1417</v>
      </c>
      <c r="E13" s="264" t="s">
        <v>1482</v>
      </c>
      <c r="F13" s="537" t="s">
        <v>1482</v>
      </c>
    </row>
    <row r="14" spans="1:10" ht="20.45" customHeight="1">
      <c r="A14" s="914"/>
      <c r="B14" s="897" t="s">
        <v>1264</v>
      </c>
      <c r="C14" s="898"/>
      <c r="D14" s="182" t="s">
        <v>1500</v>
      </c>
      <c r="E14" s="255">
        <v>1</v>
      </c>
      <c r="F14" s="220">
        <v>2</v>
      </c>
      <c r="G14" s="173"/>
      <c r="H14" s="173"/>
      <c r="I14" s="173"/>
      <c r="J14" s="173"/>
    </row>
    <row r="15" spans="1:10" s="173" customFormat="1" ht="20.45" customHeight="1">
      <c r="A15" s="914"/>
      <c r="B15" s="897" t="s">
        <v>1265</v>
      </c>
      <c r="C15" s="898"/>
      <c r="D15" s="182" t="s">
        <v>1437</v>
      </c>
      <c r="E15" s="255">
        <v>1</v>
      </c>
      <c r="F15" s="220">
        <v>2</v>
      </c>
    </row>
    <row r="16" spans="1:10" ht="20.45" customHeight="1">
      <c r="A16" s="914"/>
      <c r="B16" s="897" t="s">
        <v>292</v>
      </c>
      <c r="C16" s="898"/>
      <c r="D16" s="182" t="s">
        <v>1488</v>
      </c>
      <c r="E16" s="255">
        <v>1</v>
      </c>
      <c r="F16" s="220">
        <v>2</v>
      </c>
      <c r="G16" s="180"/>
      <c r="H16" s="180"/>
      <c r="I16" s="180"/>
      <c r="J16" s="180"/>
    </row>
    <row r="17" spans="1:10" s="180" customFormat="1" ht="20.45" customHeight="1">
      <c r="A17" s="914"/>
      <c r="B17" s="904" t="s">
        <v>1366</v>
      </c>
      <c r="C17" s="905"/>
      <c r="D17" s="182" t="s">
        <v>1502</v>
      </c>
      <c r="E17" s="264">
        <v>1</v>
      </c>
      <c r="F17" s="281">
        <v>2</v>
      </c>
    </row>
    <row r="18" spans="1:10" s="180" customFormat="1" ht="20.45" customHeight="1">
      <c r="A18" s="914"/>
      <c r="B18" s="904" t="s">
        <v>1367</v>
      </c>
      <c r="C18" s="905"/>
      <c r="D18" s="182" t="s">
        <v>1501</v>
      </c>
      <c r="E18" s="264">
        <v>3</v>
      </c>
      <c r="F18" s="281">
        <v>3</v>
      </c>
      <c r="G18" s="173"/>
      <c r="H18" s="173"/>
      <c r="I18" s="173"/>
      <c r="J18" s="173"/>
    </row>
    <row r="19" spans="1:10" s="173" customFormat="1" ht="20.45" customHeight="1" thickBot="1">
      <c r="A19" s="914"/>
      <c r="B19" s="897" t="s">
        <v>288</v>
      </c>
      <c r="C19" s="898"/>
      <c r="D19" s="182" t="s">
        <v>294</v>
      </c>
      <c r="E19" s="255">
        <v>1</v>
      </c>
      <c r="F19" s="220">
        <v>1</v>
      </c>
      <c r="G19"/>
      <c r="H19"/>
      <c r="I19"/>
      <c r="J19"/>
    </row>
    <row r="20" spans="1:10" ht="20.45" customHeight="1">
      <c r="A20" s="907" t="s">
        <v>1270</v>
      </c>
      <c r="B20" s="911" t="s">
        <v>299</v>
      </c>
      <c r="C20" s="912"/>
      <c r="D20" s="558" t="s">
        <v>1487</v>
      </c>
      <c r="E20" s="254">
        <v>1</v>
      </c>
      <c r="F20" s="219">
        <v>2</v>
      </c>
    </row>
    <row r="21" spans="1:10" ht="20.45" customHeight="1">
      <c r="A21" s="908"/>
      <c r="B21" s="897" t="s">
        <v>298</v>
      </c>
      <c r="C21" s="898"/>
      <c r="D21" s="182" t="s">
        <v>1487</v>
      </c>
      <c r="E21" s="255">
        <v>2</v>
      </c>
      <c r="F21" s="220">
        <v>4</v>
      </c>
      <c r="G21" s="173"/>
      <c r="H21" s="173"/>
      <c r="I21" s="173"/>
      <c r="J21" s="173"/>
    </row>
    <row r="22" spans="1:10" s="173" customFormat="1" ht="20.45" customHeight="1">
      <c r="A22" s="908"/>
      <c r="B22" s="897" t="s">
        <v>300</v>
      </c>
      <c r="C22" s="898"/>
      <c r="D22" s="182" t="s">
        <v>1485</v>
      </c>
      <c r="E22" s="255">
        <v>26</v>
      </c>
      <c r="F22" s="220">
        <v>26</v>
      </c>
      <c r="G22" s="177"/>
      <c r="H22" s="177"/>
      <c r="I22" s="177"/>
      <c r="J22" s="177"/>
    </row>
    <row r="23" spans="1:10" s="177" customFormat="1" ht="20.45" customHeight="1">
      <c r="A23" s="908"/>
      <c r="B23" s="897" t="s">
        <v>301</v>
      </c>
      <c r="C23" s="898"/>
      <c r="D23" s="182" t="s">
        <v>1485</v>
      </c>
      <c r="E23" s="255">
        <v>44</v>
      </c>
      <c r="F23" s="220">
        <v>132</v>
      </c>
    </row>
    <row r="24" spans="1:10" s="177" customFormat="1" ht="20.45" customHeight="1">
      <c r="A24" s="908"/>
      <c r="B24" s="897" t="s">
        <v>1271</v>
      </c>
      <c r="C24" s="898"/>
      <c r="D24" s="182" t="s">
        <v>1485</v>
      </c>
      <c r="E24" s="255">
        <v>16</v>
      </c>
      <c r="F24" s="220">
        <v>320</v>
      </c>
    </row>
    <row r="25" spans="1:10" s="177" customFormat="1" ht="20.45" customHeight="1">
      <c r="A25" s="908"/>
      <c r="B25" s="918" t="s">
        <v>1272</v>
      </c>
      <c r="C25" s="919"/>
      <c r="D25" s="182" t="s">
        <v>1486</v>
      </c>
      <c r="E25" s="255">
        <v>2</v>
      </c>
      <c r="F25" s="220">
        <v>6</v>
      </c>
    </row>
    <row r="26" spans="1:10" s="177" customFormat="1" ht="20.45" customHeight="1" thickBot="1">
      <c r="A26" s="917"/>
      <c r="B26" s="899" t="s">
        <v>1273</v>
      </c>
      <c r="C26" s="900"/>
      <c r="D26" s="182" t="s">
        <v>1485</v>
      </c>
      <c r="E26" s="49">
        <v>16</v>
      </c>
      <c r="F26" s="241">
        <v>320</v>
      </c>
      <c r="G26"/>
      <c r="H26"/>
      <c r="I26"/>
      <c r="J26"/>
    </row>
    <row r="27" spans="1:10" ht="20.45" customHeight="1">
      <c r="A27" s="907" t="s">
        <v>1269</v>
      </c>
      <c r="B27" s="911" t="s">
        <v>295</v>
      </c>
      <c r="C27" s="912"/>
      <c r="D27" s="558" t="s">
        <v>1418</v>
      </c>
      <c r="E27" s="254">
        <v>1</v>
      </c>
      <c r="F27" s="536">
        <v>1</v>
      </c>
    </row>
    <row r="28" spans="1:10" s="180" customFormat="1" ht="20.45" customHeight="1">
      <c r="A28" s="908"/>
      <c r="B28" s="906" t="s">
        <v>1489</v>
      </c>
      <c r="C28" s="752"/>
      <c r="D28" s="559" t="s">
        <v>1418</v>
      </c>
      <c r="E28" s="535">
        <v>1</v>
      </c>
      <c r="F28" s="539">
        <v>1</v>
      </c>
    </row>
    <row r="29" spans="1:10" ht="20.45" customHeight="1">
      <c r="A29" s="896"/>
      <c r="B29" s="897" t="s">
        <v>296</v>
      </c>
      <c r="C29" s="898"/>
      <c r="D29" s="182" t="s">
        <v>1262</v>
      </c>
      <c r="E29" s="255">
        <v>2</v>
      </c>
      <c r="F29" s="220">
        <v>2</v>
      </c>
    </row>
    <row r="30" spans="1:10" ht="20.45" customHeight="1">
      <c r="A30" s="896"/>
      <c r="B30" s="897" t="s">
        <v>1268</v>
      </c>
      <c r="C30" s="898"/>
      <c r="D30" s="182" t="s">
        <v>1488</v>
      </c>
      <c r="E30" s="255">
        <v>1</v>
      </c>
      <c r="F30" s="220">
        <v>1</v>
      </c>
      <c r="G30" s="180"/>
      <c r="H30" s="180"/>
      <c r="I30" s="180"/>
      <c r="J30" s="180"/>
    </row>
    <row r="31" spans="1:10" s="180" customFormat="1" ht="20.45" customHeight="1">
      <c r="A31" s="896"/>
      <c r="B31" s="897" t="s">
        <v>1368</v>
      </c>
      <c r="C31" s="898"/>
      <c r="D31" s="182" t="s">
        <v>1488</v>
      </c>
      <c r="E31" s="264">
        <v>1</v>
      </c>
      <c r="F31" s="281">
        <v>1</v>
      </c>
    </row>
    <row r="32" spans="1:10" s="180" customFormat="1" ht="20.45" customHeight="1">
      <c r="A32" s="896"/>
      <c r="B32" s="897" t="s">
        <v>1369</v>
      </c>
      <c r="C32" s="898"/>
      <c r="D32" s="182" t="s">
        <v>1488</v>
      </c>
      <c r="E32" s="264" t="s">
        <v>1482</v>
      </c>
      <c r="F32" s="537" t="s">
        <v>1482</v>
      </c>
      <c r="G32" s="176"/>
      <c r="H32" s="176"/>
      <c r="I32" s="176"/>
      <c r="J32" s="176"/>
    </row>
    <row r="33" spans="1:8" s="176" customFormat="1" ht="20.45" customHeight="1">
      <c r="A33" s="896"/>
      <c r="B33" s="897" t="s">
        <v>297</v>
      </c>
      <c r="C33" s="898"/>
      <c r="D33" s="182" t="s">
        <v>1481</v>
      </c>
      <c r="E33" s="255">
        <v>2</v>
      </c>
      <c r="F33" s="220">
        <v>2</v>
      </c>
    </row>
    <row r="34" spans="1:8" s="176" customFormat="1" ht="20.45" customHeight="1">
      <c r="A34" s="896"/>
      <c r="B34" s="897" t="s">
        <v>1267</v>
      </c>
      <c r="C34" s="898"/>
      <c r="D34" s="182" t="s">
        <v>1262</v>
      </c>
      <c r="E34" s="255">
        <v>2</v>
      </c>
      <c r="F34" s="220">
        <v>2</v>
      </c>
    </row>
    <row r="35" spans="1:8" s="176" customFormat="1" ht="20.45" customHeight="1" thickBot="1">
      <c r="A35" s="857"/>
      <c r="B35" s="899" t="s">
        <v>1266</v>
      </c>
      <c r="C35" s="900"/>
      <c r="D35" s="243" t="s">
        <v>1419</v>
      </c>
      <c r="E35" s="49">
        <v>2</v>
      </c>
      <c r="F35" s="241">
        <v>2</v>
      </c>
      <c r="G35"/>
      <c r="H35"/>
    </row>
    <row r="36" spans="1:8" ht="20.45" customHeight="1" thickBot="1">
      <c r="A36" s="555" t="s">
        <v>1504</v>
      </c>
      <c r="B36" s="899" t="s">
        <v>1483</v>
      </c>
      <c r="C36" s="900"/>
      <c r="D36" s="243" t="s">
        <v>1431</v>
      </c>
      <c r="E36" s="437">
        <v>1</v>
      </c>
      <c r="F36" s="438">
        <v>2</v>
      </c>
    </row>
    <row r="37" spans="1:8" ht="20.45" customHeight="1" thickBot="1">
      <c r="A37" s="541" t="s">
        <v>1259</v>
      </c>
      <c r="B37" s="903" t="s">
        <v>302</v>
      </c>
      <c r="C37" s="900"/>
      <c r="D37" s="243" t="s">
        <v>304</v>
      </c>
      <c r="E37" s="437">
        <v>1</v>
      </c>
      <c r="F37" s="438">
        <v>21</v>
      </c>
    </row>
    <row r="38" spans="1:8" s="14" customFormat="1" ht="20.45" customHeight="1">
      <c r="A38" s="896" t="s">
        <v>283</v>
      </c>
      <c r="B38" s="901" t="s">
        <v>303</v>
      </c>
      <c r="C38" s="257" t="s">
        <v>1484</v>
      </c>
      <c r="D38" s="559" t="s">
        <v>1509</v>
      </c>
      <c r="E38" s="355">
        <v>1</v>
      </c>
      <c r="F38" s="356">
        <v>8</v>
      </c>
      <c r="G38"/>
      <c r="H38"/>
    </row>
    <row r="39" spans="1:8" ht="20.45" customHeight="1" thickBot="1">
      <c r="A39" s="857"/>
      <c r="B39" s="902"/>
      <c r="C39" s="242" t="s">
        <v>1330</v>
      </c>
      <c r="D39" s="243" t="s">
        <v>1487</v>
      </c>
      <c r="E39" s="437">
        <v>9</v>
      </c>
      <c r="F39" s="438">
        <v>47</v>
      </c>
    </row>
  </sheetData>
  <sheetProtection selectLockedCells="1"/>
  <mergeCells count="42">
    <mergeCell ref="B35:C35"/>
    <mergeCell ref="A20:A26"/>
    <mergeCell ref="B33:C33"/>
    <mergeCell ref="B34:C34"/>
    <mergeCell ref="B24:C24"/>
    <mergeCell ref="B25:C25"/>
    <mergeCell ref="B26:C26"/>
    <mergeCell ref="B21:C21"/>
    <mergeCell ref="B27:C27"/>
    <mergeCell ref="B20:C20"/>
    <mergeCell ref="A1:B1"/>
    <mergeCell ref="A2:F2"/>
    <mergeCell ref="B14:C14"/>
    <mergeCell ref="B12:C12"/>
    <mergeCell ref="B13:C13"/>
    <mergeCell ref="B4:C4"/>
    <mergeCell ref="B5:C5"/>
    <mergeCell ref="B6:C6"/>
    <mergeCell ref="B7:C7"/>
    <mergeCell ref="B9:C9"/>
    <mergeCell ref="B8:C8"/>
    <mergeCell ref="B10:C10"/>
    <mergeCell ref="B11:C11"/>
    <mergeCell ref="A5:A19"/>
    <mergeCell ref="B15:C15"/>
    <mergeCell ref="B3:C3"/>
    <mergeCell ref="A38:A39"/>
    <mergeCell ref="B29:C29"/>
    <mergeCell ref="B16:C16"/>
    <mergeCell ref="B36:C36"/>
    <mergeCell ref="B38:B39"/>
    <mergeCell ref="B37:C37"/>
    <mergeCell ref="B17:C17"/>
    <mergeCell ref="B18:C18"/>
    <mergeCell ref="B31:C31"/>
    <mergeCell ref="B32:C32"/>
    <mergeCell ref="B28:C28"/>
    <mergeCell ref="A27:A35"/>
    <mergeCell ref="B23:C23"/>
    <mergeCell ref="B30:C30"/>
    <mergeCell ref="B22:C22"/>
    <mergeCell ref="B19:C19"/>
  </mergeCells>
  <phoneticPr fontId="1"/>
  <dataValidations count="2">
    <dataValidation imeMode="hiragana" allowBlank="1" showInputMessage="1" showErrorMessage="1" sqref="A1:A5 A38 G1:XFD2 E1:F1 C1:C2 C4:C16 A37:D37 B38:D39 C19:C36 B1:B36 D1:D36"/>
    <dataValidation imeMode="off" allowBlank="1" showInputMessage="1" showErrorMessage="1" sqref="E4:F39"/>
  </dataValidations>
  <pageMargins left="0.70866141732283472" right="0.23622047244094491" top="0.51181102362204722" bottom="0.59055118110236227" header="0.31496062992125984" footer="0.31496062992125984"/>
  <pageSetup paperSize="9" firstPageNumber="32" orientation="portrait" useFirstPageNumber="1" r:id="rId1"/>
  <headerFooter>
    <oddFooter>&amp;C‐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
  <sheetViews>
    <sheetView workbookViewId="0"/>
  </sheetViews>
  <sheetFormatPr defaultRowHeight="13.5"/>
  <sheetData>
    <row r="4" spans="2:2">
      <c r="B4" s="180" t="s">
        <v>1348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zoomScale="115" zoomScaleNormal="115" zoomScalePageLayoutView="115" workbookViewId="0"/>
  </sheetViews>
  <sheetFormatPr defaultRowHeight="13.5"/>
  <cols>
    <col min="1" max="7" width="13.25" style="180" customWidth="1"/>
    <col min="8" max="16384" width="9" style="180"/>
  </cols>
  <sheetData>
    <row r="1" spans="1:2" ht="20.25" customHeight="1">
      <c r="A1" s="188" t="s">
        <v>1276</v>
      </c>
    </row>
    <row r="3" spans="1:2" ht="18.75">
      <c r="B3" s="190"/>
    </row>
    <row r="4" spans="1:2" ht="15.75">
      <c r="B4" s="191"/>
    </row>
    <row r="5" spans="1:2">
      <c r="B5" s="192"/>
    </row>
    <row r="6" spans="1:2" ht="15.75">
      <c r="B6" s="191"/>
    </row>
    <row r="7" spans="1:2">
      <c r="B7" s="193"/>
    </row>
    <row r="8" spans="1:2" ht="15.75">
      <c r="B8" s="191"/>
    </row>
    <row r="9" spans="1:2">
      <c r="B9" s="193"/>
    </row>
    <row r="10" spans="1:2" ht="15.75">
      <c r="B10" s="191"/>
    </row>
    <row r="11" spans="1:2">
      <c r="B11" s="194"/>
    </row>
    <row r="13" spans="1:2" ht="18.75">
      <c r="B13" s="190"/>
    </row>
    <row r="14" spans="1:2" ht="18.75">
      <c r="B14" s="190"/>
    </row>
    <row r="15" spans="1:2" ht="15.75">
      <c r="B15" s="191"/>
    </row>
    <row r="16" spans="1:2" ht="15.75">
      <c r="B16" s="191"/>
    </row>
    <row r="17" spans="2:2">
      <c r="B17" s="193"/>
    </row>
    <row r="19" spans="2:2" ht="18.75">
      <c r="B19" s="190"/>
    </row>
    <row r="20" spans="2:2" ht="18.75">
      <c r="B20" s="190"/>
    </row>
    <row r="21" spans="2:2" ht="18.75">
      <c r="B21" s="190"/>
    </row>
    <row r="22" spans="2:2" ht="15.75">
      <c r="B22" s="191"/>
    </row>
    <row r="23" spans="2:2">
      <c r="B23" s="194"/>
    </row>
    <row r="24" spans="2:2" ht="15.75">
      <c r="B24" s="191"/>
    </row>
    <row r="25" spans="2:2">
      <c r="B25" s="193"/>
    </row>
    <row r="27" spans="2:2" ht="18.75">
      <c r="B27" s="190"/>
    </row>
    <row r="28" spans="2:2" ht="18.75">
      <c r="B28" s="190"/>
    </row>
    <row r="29" spans="2:2" ht="15.75">
      <c r="B29" s="191"/>
    </row>
    <row r="30" spans="2:2">
      <c r="B30" s="193"/>
    </row>
    <row r="31" spans="2:2">
      <c r="B31" s="193"/>
    </row>
    <row r="33" spans="1:7" ht="18.75">
      <c r="B33" s="190"/>
    </row>
    <row r="34" spans="1:7" ht="18.75">
      <c r="B34" s="190"/>
    </row>
    <row r="35" spans="1:7" ht="18.75">
      <c r="B35" s="190"/>
    </row>
    <row r="36" spans="1:7" ht="17.25">
      <c r="B36" s="195"/>
    </row>
    <row r="37" spans="1:7" ht="14.25">
      <c r="B37" s="196"/>
    </row>
    <row r="38" spans="1:7" ht="18.75">
      <c r="B38" s="197"/>
    </row>
    <row r="41" spans="1:7" ht="18" customHeight="1"/>
    <row r="42" spans="1:7" ht="19.5" thickBot="1">
      <c r="A42" s="198" t="s">
        <v>1277</v>
      </c>
    </row>
    <row r="43" spans="1:7" ht="12" customHeight="1">
      <c r="A43" s="562"/>
      <c r="B43" s="958" t="s">
        <v>0</v>
      </c>
      <c r="C43" s="564" t="s">
        <v>394</v>
      </c>
      <c r="D43" s="564" t="s">
        <v>444</v>
      </c>
      <c r="E43" s="569" t="s">
        <v>1319</v>
      </c>
      <c r="F43" s="566" t="s">
        <v>1278</v>
      </c>
      <c r="G43" s="566" t="s">
        <v>478</v>
      </c>
    </row>
    <row r="44" spans="1:7" ht="12" customHeight="1" thickBot="1">
      <c r="A44" s="563"/>
      <c r="B44" s="959" t="s">
        <v>1401</v>
      </c>
      <c r="C44" s="565"/>
      <c r="D44" s="565"/>
      <c r="E44" s="570"/>
      <c r="F44" s="567"/>
      <c r="G44" s="567"/>
    </row>
    <row r="45" spans="1:7" ht="18.95" customHeight="1">
      <c r="A45" s="199" t="s">
        <v>1279</v>
      </c>
      <c r="B45" s="347" t="s">
        <v>1404</v>
      </c>
      <c r="C45" s="348" t="s">
        <v>1405</v>
      </c>
      <c r="D45" s="349" t="s">
        <v>1406</v>
      </c>
      <c r="E45" s="350" t="s">
        <v>1320</v>
      </c>
      <c r="F45" s="348" t="s">
        <v>1280</v>
      </c>
      <c r="G45" s="348" t="s">
        <v>1281</v>
      </c>
    </row>
    <row r="46" spans="1:7" ht="18.95" customHeight="1">
      <c r="A46" s="200" t="s">
        <v>1282</v>
      </c>
      <c r="B46" s="351">
        <v>3731.72</v>
      </c>
      <c r="C46" s="352">
        <v>393.93</v>
      </c>
      <c r="D46" s="352">
        <v>259.66000000000003</v>
      </c>
      <c r="E46" s="353">
        <v>550.86</v>
      </c>
      <c r="F46" s="352">
        <v>136.66</v>
      </c>
      <c r="G46" s="352">
        <v>290.49</v>
      </c>
    </row>
    <row r="47" spans="1:7" ht="18.95" customHeight="1">
      <c r="A47" s="200" t="s">
        <v>1283</v>
      </c>
      <c r="B47" s="351">
        <v>1469</v>
      </c>
      <c r="C47" s="352">
        <v>169.8</v>
      </c>
      <c r="D47" s="352">
        <v>146.5</v>
      </c>
      <c r="E47" s="353">
        <v>325.64</v>
      </c>
      <c r="F47" s="352">
        <v>74.959999999999994</v>
      </c>
      <c r="G47" s="352">
        <v>154.13999999999999</v>
      </c>
    </row>
    <row r="48" spans="1:7" ht="18.95" customHeight="1">
      <c r="A48" s="200" t="s">
        <v>1284</v>
      </c>
      <c r="B48" s="351">
        <v>3847.79</v>
      </c>
      <c r="C48" s="352">
        <v>259.8</v>
      </c>
      <c r="D48" s="352">
        <v>214.71</v>
      </c>
      <c r="E48" s="353">
        <v>608</v>
      </c>
      <c r="F48" s="352">
        <v>149.91999999999999</v>
      </c>
      <c r="G48" s="352">
        <v>258.70999999999998</v>
      </c>
    </row>
    <row r="49" spans="1:7" ht="18.95" customHeight="1">
      <c r="A49" s="200" t="s">
        <v>1285</v>
      </c>
      <c r="B49" s="215" t="s">
        <v>1286</v>
      </c>
      <c r="C49" s="215" t="s">
        <v>1287</v>
      </c>
      <c r="D49" s="215" t="s">
        <v>1329</v>
      </c>
      <c r="E49" s="215" t="s">
        <v>1329</v>
      </c>
      <c r="F49" s="215" t="s">
        <v>1287</v>
      </c>
      <c r="G49" s="215" t="s">
        <v>1287</v>
      </c>
    </row>
    <row r="50" spans="1:7" ht="18.95" customHeight="1">
      <c r="A50" s="201" t="s">
        <v>1288</v>
      </c>
      <c r="B50" s="282" t="s">
        <v>1289</v>
      </c>
      <c r="C50" s="215" t="s">
        <v>1402</v>
      </c>
      <c r="D50" s="215" t="s">
        <v>1290</v>
      </c>
      <c r="E50" s="216" t="s">
        <v>1352</v>
      </c>
      <c r="F50" s="215" t="s">
        <v>1403</v>
      </c>
      <c r="G50" s="215" t="s">
        <v>1291</v>
      </c>
    </row>
    <row r="51" spans="1:7" ht="12" customHeight="1">
      <c r="A51" s="244" t="s">
        <v>1292</v>
      </c>
      <c r="B51" s="560" t="s">
        <v>1293</v>
      </c>
      <c r="C51" s="560" t="s">
        <v>1293</v>
      </c>
      <c r="D51" s="560" t="s">
        <v>1294</v>
      </c>
      <c r="E51" s="568" t="s">
        <v>1293</v>
      </c>
      <c r="F51" s="560" t="s">
        <v>1295</v>
      </c>
      <c r="G51" s="560" t="s">
        <v>1291</v>
      </c>
    </row>
    <row r="52" spans="1:7" ht="12" customHeight="1" thickBot="1">
      <c r="A52" s="202" t="s">
        <v>1296</v>
      </c>
      <c r="B52" s="561"/>
      <c r="C52" s="561"/>
      <c r="D52" s="561"/>
      <c r="E52" s="561"/>
      <c r="F52" s="561"/>
      <c r="G52" s="561"/>
    </row>
  </sheetData>
  <sheetProtection formatCells="0" selectLockedCells="1"/>
  <mergeCells count="12">
    <mergeCell ref="G51:G52"/>
    <mergeCell ref="A43:A44"/>
    <mergeCell ref="C43:C44"/>
    <mergeCell ref="D43:D44"/>
    <mergeCell ref="F43:F44"/>
    <mergeCell ref="G43:G44"/>
    <mergeCell ref="B51:B52"/>
    <mergeCell ref="C51:C52"/>
    <mergeCell ref="D51:D52"/>
    <mergeCell ref="E51:E52"/>
    <mergeCell ref="F51:F52"/>
    <mergeCell ref="E43:E44"/>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firstPageNumber="20" orientation="portrait"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61"/>
  <sheetViews>
    <sheetView zoomScale="85" zoomScaleNormal="85" workbookViewId="0">
      <selection activeCell="B1" sqref="B1:G2"/>
    </sheetView>
  </sheetViews>
  <sheetFormatPr defaultColWidth="9" defaultRowHeight="13.5"/>
  <cols>
    <col min="1" max="10" width="4.125" style="180" customWidth="1"/>
    <col min="11" max="11" width="3.875" style="180" customWidth="1"/>
    <col min="12" max="15" width="4.125" style="180" customWidth="1"/>
    <col min="16" max="17" width="2.625" style="180" customWidth="1"/>
    <col min="18" max="18" width="3.875" style="180" customWidth="1"/>
    <col min="19" max="19" width="1.25" style="180" customWidth="1"/>
    <col min="20" max="24" width="4.125" style="180" customWidth="1"/>
    <col min="25" max="25" width="1.625" style="180" customWidth="1"/>
    <col min="26" max="28" width="4.125" style="180" customWidth="1"/>
    <col min="29" max="16384" width="9" style="180"/>
  </cols>
  <sheetData>
    <row r="1" spans="1:26" ht="13.5" customHeight="1">
      <c r="A1" s="6"/>
      <c r="B1" s="920" t="s">
        <v>1297</v>
      </c>
      <c r="C1" s="920"/>
      <c r="D1" s="920"/>
      <c r="E1" s="920"/>
      <c r="F1" s="920"/>
      <c r="G1" s="920"/>
      <c r="H1" s="248"/>
      <c r="I1" s="248"/>
      <c r="J1" s="248"/>
      <c r="K1" s="6"/>
      <c r="L1" s="6"/>
      <c r="M1" s="6"/>
      <c r="N1" s="6"/>
      <c r="O1" s="6"/>
      <c r="P1" s="6"/>
      <c r="Q1" s="6"/>
      <c r="R1" s="6"/>
      <c r="S1" s="6"/>
      <c r="T1" s="6"/>
      <c r="U1" s="6"/>
      <c r="V1" s="6"/>
      <c r="W1" s="6"/>
      <c r="X1" s="6"/>
      <c r="Y1" s="6"/>
      <c r="Z1" s="957"/>
    </row>
    <row r="2" spans="1:26" ht="13.5" customHeight="1">
      <c r="A2" s="6"/>
      <c r="B2" s="920"/>
      <c r="C2" s="920"/>
      <c r="D2" s="920"/>
      <c r="E2" s="920"/>
      <c r="F2" s="920"/>
      <c r="G2" s="920"/>
      <c r="H2" s="248"/>
      <c r="I2" s="248"/>
      <c r="J2" s="248"/>
      <c r="K2" s="6"/>
      <c r="L2" s="6"/>
      <c r="M2" s="6"/>
      <c r="N2" s="6"/>
      <c r="O2" s="6"/>
      <c r="P2" s="6"/>
      <c r="Q2" s="6"/>
      <c r="R2" s="6"/>
      <c r="S2" s="6"/>
      <c r="T2" s="6"/>
      <c r="U2" s="6"/>
      <c r="V2" s="6"/>
      <c r="W2" s="6"/>
      <c r="X2" s="6"/>
      <c r="Y2" s="6"/>
      <c r="Z2" s="957"/>
    </row>
    <row r="3" spans="1:26" ht="13.5" customHeight="1">
      <c r="A3" s="921"/>
      <c r="B3" s="921"/>
      <c r="C3" s="921"/>
      <c r="D3" s="921"/>
      <c r="E3" s="921"/>
      <c r="F3" s="921"/>
      <c r="G3" s="921"/>
      <c r="H3" s="921"/>
      <c r="I3" s="921"/>
      <c r="J3" s="921"/>
      <c r="K3" s="6"/>
      <c r="L3" s="6"/>
      <c r="M3" s="6"/>
      <c r="N3" s="6"/>
      <c r="O3" s="6"/>
      <c r="P3" s="6"/>
      <c r="Q3" s="6"/>
      <c r="R3" s="922"/>
      <c r="S3" s="923"/>
      <c r="T3" s="924" t="s">
        <v>1298</v>
      </c>
      <c r="U3" s="924"/>
      <c r="V3" s="924"/>
      <c r="W3" s="924"/>
      <c r="X3" s="924"/>
      <c r="Y3" s="925"/>
      <c r="Z3" s="957"/>
    </row>
    <row r="4" spans="1:26" ht="15" customHeight="1">
      <c r="A4" s="921"/>
      <c r="B4" s="921"/>
      <c r="C4" s="921"/>
      <c r="D4" s="921"/>
      <c r="E4" s="921"/>
      <c r="F4" s="921"/>
      <c r="G4" s="921"/>
      <c r="H4" s="921"/>
      <c r="I4" s="921"/>
      <c r="J4" s="921"/>
      <c r="K4" s="6"/>
      <c r="L4" s="6"/>
      <c r="M4" s="6"/>
      <c r="N4" s="6"/>
      <c r="O4" s="6"/>
      <c r="P4" s="6"/>
      <c r="Q4" s="345"/>
      <c r="R4" s="6"/>
      <c r="S4" s="6"/>
      <c r="T4" s="924"/>
      <c r="U4" s="924"/>
      <c r="V4" s="924"/>
      <c r="W4" s="924"/>
      <c r="X4" s="924"/>
      <c r="Y4" s="925"/>
      <c r="Z4" s="957"/>
    </row>
    <row r="5" spans="1:26" ht="15" customHeight="1">
      <c r="A5" s="921"/>
      <c r="B5" s="921"/>
      <c r="C5" s="921"/>
      <c r="D5" s="921"/>
      <c r="E5" s="921"/>
      <c r="F5" s="921"/>
      <c r="G5" s="921"/>
      <c r="H5" s="921"/>
      <c r="I5" s="921"/>
      <c r="J5" s="921"/>
      <c r="K5" s="6"/>
      <c r="L5" s="6"/>
      <c r="M5" s="6"/>
      <c r="N5" s="6"/>
      <c r="O5" s="6"/>
      <c r="P5" s="6"/>
      <c r="Q5" s="345"/>
      <c r="R5" s="6"/>
      <c r="S5" s="6"/>
      <c r="T5" s="924" t="s">
        <v>1299</v>
      </c>
      <c r="U5" s="924"/>
      <c r="V5" s="924"/>
      <c r="W5" s="924"/>
      <c r="X5" s="924"/>
      <c r="Y5" s="925"/>
      <c r="Z5" s="957"/>
    </row>
    <row r="6" spans="1:26" ht="15" customHeight="1">
      <c r="A6" s="921"/>
      <c r="B6" s="921"/>
      <c r="C6" s="921"/>
      <c r="D6" s="921"/>
      <c r="E6" s="926"/>
      <c r="F6" s="923"/>
      <c r="G6" s="6"/>
      <c r="H6" s="927" t="s">
        <v>1300</v>
      </c>
      <c r="I6" s="928"/>
      <c r="J6" s="928"/>
      <c r="K6" s="928"/>
      <c r="L6" s="928"/>
      <c r="M6" s="929"/>
      <c r="N6" s="922"/>
      <c r="O6" s="922"/>
      <c r="P6" s="922"/>
      <c r="Q6" s="930"/>
      <c r="R6" s="931"/>
      <c r="S6" s="923"/>
      <c r="T6" s="924"/>
      <c r="U6" s="924"/>
      <c r="V6" s="924"/>
      <c r="W6" s="924"/>
      <c r="X6" s="924"/>
      <c r="Y6" s="925"/>
      <c r="Z6" s="957"/>
    </row>
    <row r="7" spans="1:26" ht="15" customHeight="1">
      <c r="A7" s="921"/>
      <c r="B7" s="932" t="s">
        <v>1303</v>
      </c>
      <c r="C7" s="933"/>
      <c r="D7" s="926"/>
      <c r="E7" s="926"/>
      <c r="F7" s="934"/>
      <c r="G7" s="931"/>
      <c r="H7" s="935"/>
      <c r="I7" s="936"/>
      <c r="J7" s="936"/>
      <c r="K7" s="936"/>
      <c r="L7" s="936"/>
      <c r="M7" s="937"/>
      <c r="N7" s="6"/>
      <c r="O7" s="6"/>
      <c r="P7" s="6"/>
      <c r="Q7" s="345"/>
      <c r="R7" s="922"/>
      <c r="S7" s="923"/>
      <c r="T7" s="924" t="s">
        <v>1301</v>
      </c>
      <c r="U7" s="924"/>
      <c r="V7" s="924"/>
      <c r="W7" s="924"/>
      <c r="X7" s="924"/>
      <c r="Y7" s="925"/>
      <c r="Z7" s="957"/>
    </row>
    <row r="8" spans="1:26" ht="15" customHeight="1">
      <c r="A8" s="921"/>
      <c r="B8" s="938"/>
      <c r="C8" s="939"/>
      <c r="D8" s="926"/>
      <c r="E8" s="926"/>
      <c r="F8" s="940"/>
      <c r="G8" s="926"/>
      <c r="H8" s="921"/>
      <c r="I8" s="921"/>
      <c r="J8" s="921"/>
      <c r="K8" s="6"/>
      <c r="L8" s="6"/>
      <c r="M8" s="6"/>
      <c r="N8" s="6"/>
      <c r="O8" s="6"/>
      <c r="P8" s="6"/>
      <c r="Q8" s="345"/>
      <c r="R8" s="6"/>
      <c r="S8" s="6"/>
      <c r="T8" s="924"/>
      <c r="U8" s="924"/>
      <c r="V8" s="924"/>
      <c r="W8" s="924"/>
      <c r="X8" s="924"/>
      <c r="Y8" s="925"/>
      <c r="Z8" s="957"/>
    </row>
    <row r="9" spans="1:26" ht="15" customHeight="1">
      <c r="A9" s="921"/>
      <c r="B9" s="938"/>
      <c r="C9" s="939"/>
      <c r="D9" s="926"/>
      <c r="E9" s="926"/>
      <c r="F9" s="940"/>
      <c r="G9" s="926"/>
      <c r="H9" s="6"/>
      <c r="I9" s="6"/>
      <c r="J9" s="6"/>
      <c r="K9" s="6"/>
      <c r="L9" s="6"/>
      <c r="M9" s="6"/>
      <c r="N9" s="6"/>
      <c r="O9" s="6"/>
      <c r="P9" s="6"/>
      <c r="Q9" s="345"/>
      <c r="R9" s="922"/>
      <c r="S9" s="923"/>
      <c r="T9" s="924" t="s">
        <v>1302</v>
      </c>
      <c r="U9" s="924"/>
      <c r="V9" s="924"/>
      <c r="W9" s="924"/>
      <c r="X9" s="924"/>
      <c r="Y9" s="925"/>
      <c r="Z9" s="957"/>
    </row>
    <row r="10" spans="1:26" ht="15" customHeight="1">
      <c r="A10" s="921"/>
      <c r="B10" s="938"/>
      <c r="C10" s="939"/>
      <c r="D10" s="926"/>
      <c r="E10" s="926"/>
      <c r="F10" s="940"/>
      <c r="G10" s="926"/>
      <c r="H10" s="6"/>
      <c r="I10" s="6"/>
      <c r="J10" s="6"/>
      <c r="K10" s="6"/>
      <c r="L10" s="6"/>
      <c r="M10" s="6"/>
      <c r="N10" s="6"/>
      <c r="O10" s="6"/>
      <c r="P10" s="6"/>
      <c r="Q10" s="6"/>
      <c r="R10" s="6"/>
      <c r="S10" s="6"/>
      <c r="T10" s="924"/>
      <c r="U10" s="924"/>
      <c r="V10" s="924"/>
      <c r="W10" s="924"/>
      <c r="X10" s="924"/>
      <c r="Y10" s="925"/>
      <c r="Z10" s="957"/>
    </row>
    <row r="11" spans="1:26" ht="15" customHeight="1">
      <c r="A11" s="921"/>
      <c r="B11" s="938"/>
      <c r="C11" s="939"/>
      <c r="D11" s="926"/>
      <c r="E11" s="926"/>
      <c r="F11" s="940"/>
      <c r="G11" s="926"/>
      <c r="H11" s="921"/>
      <c r="I11" s="921"/>
      <c r="J11" s="921"/>
      <c r="K11" s="6"/>
      <c r="L11" s="6"/>
      <c r="M11" s="6"/>
      <c r="N11" s="6"/>
      <c r="O11" s="6"/>
      <c r="P11" s="6"/>
      <c r="Q11" s="6"/>
      <c r="R11" s="6"/>
      <c r="S11" s="6"/>
      <c r="T11" s="941"/>
      <c r="U11" s="941"/>
      <c r="V11" s="941"/>
      <c r="W11" s="941"/>
      <c r="X11" s="941"/>
      <c r="Y11" s="941"/>
      <c r="Z11" s="957"/>
    </row>
    <row r="12" spans="1:26" ht="15" customHeight="1">
      <c r="A12" s="921"/>
      <c r="B12" s="938"/>
      <c r="C12" s="939"/>
      <c r="D12" s="926"/>
      <c r="E12" s="926"/>
      <c r="F12" s="940"/>
      <c r="G12" s="926"/>
      <c r="H12" s="921"/>
      <c r="I12" s="921"/>
      <c r="J12" s="921"/>
      <c r="K12" s="6"/>
      <c r="L12" s="6"/>
      <c r="M12" s="6"/>
      <c r="N12" s="6"/>
      <c r="O12" s="6"/>
      <c r="P12" s="6"/>
      <c r="Q12" s="6"/>
      <c r="R12" s="6"/>
      <c r="S12" s="6"/>
      <c r="T12" s="924" t="s">
        <v>1307</v>
      </c>
      <c r="U12" s="924"/>
      <c r="V12" s="924"/>
      <c r="W12" s="924"/>
      <c r="X12" s="924"/>
      <c r="Y12" s="925"/>
      <c r="Z12" s="957"/>
    </row>
    <row r="13" spans="1:26" ht="15" customHeight="1">
      <c r="A13" s="921"/>
      <c r="B13" s="938"/>
      <c r="C13" s="939"/>
      <c r="D13" s="926"/>
      <c r="E13" s="923"/>
      <c r="F13" s="942"/>
      <c r="G13" s="923"/>
      <c r="H13" s="6"/>
      <c r="I13" s="6"/>
      <c r="J13" s="6"/>
      <c r="K13" s="6"/>
      <c r="L13" s="6"/>
      <c r="M13" s="6"/>
      <c r="N13" s="6"/>
      <c r="O13" s="6"/>
      <c r="P13" s="6"/>
      <c r="Q13" s="6"/>
      <c r="R13" s="934"/>
      <c r="S13" s="923"/>
      <c r="T13" s="924"/>
      <c r="U13" s="924"/>
      <c r="V13" s="924"/>
      <c r="W13" s="924"/>
      <c r="X13" s="924"/>
      <c r="Y13" s="925"/>
      <c r="Z13" s="957"/>
    </row>
    <row r="14" spans="1:26" ht="15" customHeight="1">
      <c r="A14" s="921"/>
      <c r="B14" s="938"/>
      <c r="C14" s="939"/>
      <c r="D14" s="943"/>
      <c r="E14" s="943"/>
      <c r="F14" s="944"/>
      <c r="G14" s="922"/>
      <c r="H14" s="927" t="s">
        <v>1305</v>
      </c>
      <c r="I14" s="928"/>
      <c r="J14" s="928"/>
      <c r="K14" s="928"/>
      <c r="L14" s="928"/>
      <c r="M14" s="929"/>
      <c r="N14" s="922"/>
      <c r="O14" s="922"/>
      <c r="P14" s="922"/>
      <c r="Q14" s="345"/>
      <c r="R14" s="922"/>
      <c r="S14" s="923"/>
      <c r="T14" s="924" t="s">
        <v>1304</v>
      </c>
      <c r="U14" s="924"/>
      <c r="V14" s="924"/>
      <c r="W14" s="924"/>
      <c r="X14" s="924"/>
      <c r="Y14" s="925"/>
      <c r="Z14" s="957"/>
    </row>
    <row r="15" spans="1:26" ht="15" customHeight="1">
      <c r="A15" s="921"/>
      <c r="B15" s="938"/>
      <c r="C15" s="939"/>
      <c r="D15" s="926"/>
      <c r="E15" s="926"/>
      <c r="F15" s="942"/>
      <c r="G15" s="931"/>
      <c r="H15" s="935"/>
      <c r="I15" s="936"/>
      <c r="J15" s="936"/>
      <c r="K15" s="936"/>
      <c r="L15" s="936"/>
      <c r="M15" s="937"/>
      <c r="N15" s="6"/>
      <c r="O15" s="6"/>
      <c r="P15" s="6"/>
      <c r="Q15" s="346"/>
      <c r="R15" s="931"/>
      <c r="S15" s="923"/>
      <c r="T15" s="924"/>
      <c r="U15" s="924"/>
      <c r="V15" s="924"/>
      <c r="W15" s="924"/>
      <c r="X15" s="924"/>
      <c r="Y15" s="925"/>
      <c r="Z15" s="957"/>
    </row>
    <row r="16" spans="1:26" ht="15" customHeight="1">
      <c r="A16" s="921"/>
      <c r="B16" s="938"/>
      <c r="C16" s="939"/>
      <c r="D16" s="923"/>
      <c r="E16" s="923"/>
      <c r="F16" s="942"/>
      <c r="G16" s="923"/>
      <c r="H16" s="6"/>
      <c r="I16" s="6"/>
      <c r="J16" s="6"/>
      <c r="K16" s="6"/>
      <c r="L16" s="6"/>
      <c r="M16" s="6"/>
      <c r="N16" s="6"/>
      <c r="O16" s="6"/>
      <c r="P16" s="6"/>
      <c r="Q16" s="6"/>
      <c r="R16" s="944"/>
      <c r="S16" s="923"/>
      <c r="T16" s="924" t="s">
        <v>1306</v>
      </c>
      <c r="U16" s="924"/>
      <c r="V16" s="924"/>
      <c r="W16" s="924"/>
      <c r="X16" s="924"/>
      <c r="Y16" s="925"/>
      <c r="Z16" s="957"/>
    </row>
    <row r="17" spans="1:26" ht="15" customHeight="1">
      <c r="A17" s="921"/>
      <c r="B17" s="938"/>
      <c r="C17" s="939"/>
      <c r="D17" s="926"/>
      <c r="E17" s="923"/>
      <c r="F17" s="942"/>
      <c r="G17" s="923"/>
      <c r="H17" s="6"/>
      <c r="I17" s="6"/>
      <c r="J17" s="6"/>
      <c r="K17" s="6"/>
      <c r="L17" s="6"/>
      <c r="M17" s="6"/>
      <c r="N17" s="6"/>
      <c r="O17" s="6"/>
      <c r="P17" s="6"/>
      <c r="Q17" s="6"/>
      <c r="R17" s="6"/>
      <c r="S17" s="6"/>
      <c r="T17" s="924"/>
      <c r="U17" s="924"/>
      <c r="V17" s="924"/>
      <c r="W17" s="924"/>
      <c r="X17" s="924"/>
      <c r="Y17" s="925"/>
      <c r="Z17" s="957"/>
    </row>
    <row r="18" spans="1:26" ht="15" customHeight="1">
      <c r="A18" s="921"/>
      <c r="B18" s="938"/>
      <c r="C18" s="939"/>
      <c r="D18" s="926"/>
      <c r="E18" s="923"/>
      <c r="F18" s="942"/>
      <c r="G18" s="923"/>
      <c r="H18" s="6"/>
      <c r="I18" s="6"/>
      <c r="J18" s="6"/>
      <c r="K18" s="6"/>
      <c r="L18" s="6"/>
      <c r="M18" s="6"/>
      <c r="N18" s="6"/>
      <c r="O18" s="6"/>
      <c r="P18" s="6"/>
      <c r="Q18" s="923"/>
      <c r="R18" s="923"/>
      <c r="S18" s="6"/>
      <c r="T18" s="6"/>
      <c r="U18" s="6"/>
      <c r="V18" s="6"/>
      <c r="W18" s="6"/>
      <c r="X18" s="6"/>
      <c r="Y18" s="941"/>
      <c r="Z18" s="957"/>
    </row>
    <row r="19" spans="1:26" ht="15" customHeight="1">
      <c r="A19" s="921"/>
      <c r="B19" s="938"/>
      <c r="C19" s="939"/>
      <c r="D19" s="926"/>
      <c r="E19" s="923"/>
      <c r="F19" s="942"/>
      <c r="G19" s="923"/>
      <c r="H19" s="6"/>
      <c r="I19" s="6"/>
      <c r="J19" s="6"/>
      <c r="K19" s="6"/>
      <c r="L19" s="6"/>
      <c r="M19" s="6"/>
      <c r="N19" s="6"/>
      <c r="O19" s="6"/>
      <c r="P19" s="6"/>
      <c r="Q19" s="6"/>
      <c r="R19" s="921"/>
      <c r="S19" s="921"/>
      <c r="T19" s="924" t="s">
        <v>1308</v>
      </c>
      <c r="U19" s="924"/>
      <c r="V19" s="924"/>
      <c r="W19" s="924"/>
      <c r="X19" s="924"/>
      <c r="Y19" s="925"/>
      <c r="Z19" s="957"/>
    </row>
    <row r="20" spans="1:26" ht="15" customHeight="1">
      <c r="A20" s="921"/>
      <c r="B20" s="938"/>
      <c r="C20" s="939"/>
      <c r="D20" s="926"/>
      <c r="E20" s="923"/>
      <c r="F20" s="942"/>
      <c r="G20" s="923"/>
      <c r="H20" s="6"/>
      <c r="I20" s="6"/>
      <c r="J20" s="6"/>
      <c r="K20" s="6"/>
      <c r="L20" s="6"/>
      <c r="M20" s="6"/>
      <c r="N20" s="6"/>
      <c r="O20" s="6"/>
      <c r="P20" s="6"/>
      <c r="Q20" s="345"/>
      <c r="R20" s="945"/>
      <c r="S20" s="926"/>
      <c r="T20" s="924"/>
      <c r="U20" s="924"/>
      <c r="V20" s="924"/>
      <c r="W20" s="924"/>
      <c r="X20" s="924"/>
      <c r="Y20" s="925"/>
      <c r="Z20" s="957"/>
    </row>
    <row r="21" spans="1:26" ht="15" customHeight="1">
      <c r="A21" s="921"/>
      <c r="B21" s="946"/>
      <c r="C21" s="947"/>
      <c r="D21" s="926"/>
      <c r="E21" s="923"/>
      <c r="F21" s="944"/>
      <c r="G21" s="922"/>
      <c r="H21" s="927" t="s">
        <v>1309</v>
      </c>
      <c r="I21" s="928"/>
      <c r="J21" s="928"/>
      <c r="K21" s="928"/>
      <c r="L21" s="928"/>
      <c r="M21" s="929"/>
      <c r="N21" s="943"/>
      <c r="O21" s="943"/>
      <c r="P21" s="922"/>
      <c r="Q21" s="930"/>
      <c r="R21" s="943"/>
      <c r="S21" s="926"/>
      <c r="T21" s="924" t="s">
        <v>1314</v>
      </c>
      <c r="U21" s="924"/>
      <c r="V21" s="924"/>
      <c r="W21" s="924"/>
      <c r="X21" s="924"/>
      <c r="Y21" s="925"/>
      <c r="Z21" s="957"/>
    </row>
    <row r="22" spans="1:26" ht="15" customHeight="1">
      <c r="A22" s="921"/>
      <c r="B22" s="921"/>
      <c r="C22" s="940"/>
      <c r="D22" s="926"/>
      <c r="E22" s="6"/>
      <c r="F22" s="6"/>
      <c r="G22" s="6"/>
      <c r="H22" s="935"/>
      <c r="I22" s="936"/>
      <c r="J22" s="936"/>
      <c r="K22" s="936"/>
      <c r="L22" s="936"/>
      <c r="M22" s="937"/>
      <c r="N22" s="921"/>
      <c r="O22" s="921"/>
      <c r="P22" s="6"/>
      <c r="Q22" s="345"/>
      <c r="R22" s="921"/>
      <c r="S22" s="921"/>
      <c r="T22" s="924"/>
      <c r="U22" s="924"/>
      <c r="V22" s="924"/>
      <c r="W22" s="924"/>
      <c r="X22" s="924"/>
      <c r="Y22" s="925"/>
      <c r="Z22" s="957"/>
    </row>
    <row r="23" spans="1:26" ht="15" customHeight="1">
      <c r="A23" s="6"/>
      <c r="B23" s="248"/>
      <c r="C23" s="948"/>
      <c r="D23" s="926"/>
      <c r="E23" s="6"/>
      <c r="F23" s="6"/>
      <c r="G23" s="6"/>
      <c r="H23" s="6"/>
      <c r="I23" s="6"/>
      <c r="J23" s="6"/>
      <c r="K23" s="6"/>
      <c r="L23" s="6"/>
      <c r="M23" s="6"/>
      <c r="N23" s="6"/>
      <c r="O23" s="6"/>
      <c r="P23" s="6"/>
      <c r="Q23" s="345"/>
      <c r="R23" s="943"/>
      <c r="S23" s="6"/>
      <c r="T23" s="924" t="s">
        <v>1498</v>
      </c>
      <c r="U23" s="924"/>
      <c r="V23" s="924"/>
      <c r="W23" s="924"/>
      <c r="X23" s="924"/>
      <c r="Y23" s="6"/>
      <c r="Z23" s="957"/>
    </row>
    <row r="24" spans="1:26" ht="15" customHeight="1">
      <c r="A24" s="921"/>
      <c r="B24" s="921"/>
      <c r="C24" s="940"/>
      <c r="D24" s="926"/>
      <c r="E24" s="6"/>
      <c r="F24" s="6"/>
      <c r="G24" s="6"/>
      <c r="H24" s="6"/>
      <c r="I24" s="6"/>
      <c r="J24" s="6"/>
      <c r="K24" s="6"/>
      <c r="L24" s="6"/>
      <c r="M24" s="6"/>
      <c r="N24" s="6"/>
      <c r="O24" s="6"/>
      <c r="P24" s="6"/>
      <c r="Q24" s="923"/>
      <c r="R24" s="6"/>
      <c r="S24" s="6"/>
      <c r="T24" s="924"/>
      <c r="U24" s="924"/>
      <c r="V24" s="924"/>
      <c r="W24" s="924"/>
      <c r="X24" s="924"/>
      <c r="Y24" s="941"/>
      <c r="Z24" s="957"/>
    </row>
    <row r="25" spans="1:26" ht="15" customHeight="1">
      <c r="A25" s="921"/>
      <c r="B25" s="921"/>
      <c r="C25" s="940"/>
      <c r="D25" s="926"/>
      <c r="E25" s="6"/>
      <c r="F25" s="6"/>
      <c r="G25" s="6"/>
      <c r="H25" s="6"/>
      <c r="I25" s="6"/>
      <c r="J25" s="6"/>
      <c r="K25" s="6"/>
      <c r="L25" s="6"/>
      <c r="M25" s="6"/>
      <c r="N25" s="6"/>
      <c r="O25" s="6"/>
      <c r="P25" s="6"/>
      <c r="Q25" s="923"/>
      <c r="R25" s="923"/>
      <c r="S25" s="6"/>
      <c r="T25" s="949"/>
      <c r="U25" s="949"/>
      <c r="V25" s="949"/>
      <c r="W25" s="949"/>
      <c r="X25" s="949"/>
      <c r="Y25" s="941"/>
      <c r="Z25" s="957"/>
    </row>
    <row r="26" spans="1:26" ht="15" customHeight="1">
      <c r="A26" s="921"/>
      <c r="B26" s="6"/>
      <c r="C26" s="942"/>
      <c r="D26" s="926"/>
      <c r="E26" s="6"/>
      <c r="F26" s="6"/>
      <c r="G26" s="6"/>
      <c r="H26" s="6"/>
      <c r="I26" s="6"/>
      <c r="J26" s="6"/>
      <c r="K26" s="6"/>
      <c r="L26" s="6"/>
      <c r="M26" s="6"/>
      <c r="N26" s="6"/>
      <c r="O26" s="6"/>
      <c r="P26" s="6"/>
      <c r="Q26" s="923"/>
      <c r="R26" s="922"/>
      <c r="S26" s="923"/>
      <c r="T26" s="924" t="s">
        <v>1310</v>
      </c>
      <c r="U26" s="924"/>
      <c r="V26" s="924"/>
      <c r="W26" s="924"/>
      <c r="X26" s="924"/>
      <c r="Y26" s="925"/>
      <c r="Z26" s="957"/>
    </row>
    <row r="27" spans="1:26" ht="15" customHeight="1">
      <c r="A27" s="921"/>
      <c r="B27" s="6"/>
      <c r="C27" s="942"/>
      <c r="D27" s="926"/>
      <c r="E27" s="6"/>
      <c r="F27" s="6"/>
      <c r="G27" s="6"/>
      <c r="H27" s="6"/>
      <c r="I27" s="6"/>
      <c r="J27" s="6"/>
      <c r="K27" s="6"/>
      <c r="L27" s="6"/>
      <c r="M27" s="6"/>
      <c r="N27" s="6"/>
      <c r="O27" s="6"/>
      <c r="P27" s="6"/>
      <c r="Q27" s="6"/>
      <c r="R27" s="942"/>
      <c r="S27" s="6"/>
      <c r="T27" s="924"/>
      <c r="U27" s="924"/>
      <c r="V27" s="924"/>
      <c r="W27" s="924"/>
      <c r="X27" s="924"/>
      <c r="Y27" s="925"/>
      <c r="Z27" s="957"/>
    </row>
    <row r="28" spans="1:26" ht="15" customHeight="1">
      <c r="A28" s="921"/>
      <c r="B28" s="927" t="s">
        <v>1312</v>
      </c>
      <c r="C28" s="928"/>
      <c r="D28" s="928"/>
      <c r="E28" s="928"/>
      <c r="F28" s="928"/>
      <c r="G28" s="929"/>
      <c r="H28" s="6"/>
      <c r="I28" s="6"/>
      <c r="J28" s="6"/>
      <c r="K28" s="6"/>
      <c r="L28" s="926"/>
      <c r="M28" s="926"/>
      <c r="N28" s="926"/>
      <c r="O28" s="926"/>
      <c r="P28" s="923"/>
      <c r="Q28" s="345"/>
      <c r="R28" s="6"/>
      <c r="S28" s="6"/>
      <c r="T28" s="924" t="s">
        <v>1311</v>
      </c>
      <c r="U28" s="924"/>
      <c r="V28" s="924"/>
      <c r="W28" s="924"/>
      <c r="X28" s="924"/>
      <c r="Y28" s="925"/>
      <c r="Z28" s="957"/>
    </row>
    <row r="29" spans="1:26" ht="15" customHeight="1">
      <c r="A29" s="921"/>
      <c r="B29" s="950"/>
      <c r="C29" s="951"/>
      <c r="D29" s="951"/>
      <c r="E29" s="951"/>
      <c r="F29" s="951"/>
      <c r="G29" s="952"/>
      <c r="H29" s="922"/>
      <c r="I29" s="922"/>
      <c r="J29" s="922"/>
      <c r="K29" s="922"/>
      <c r="L29" s="943"/>
      <c r="M29" s="943"/>
      <c r="N29" s="943"/>
      <c r="O29" s="943"/>
      <c r="P29" s="922"/>
      <c r="Q29" s="930"/>
      <c r="R29" s="934"/>
      <c r="S29" s="923"/>
      <c r="T29" s="924"/>
      <c r="U29" s="924"/>
      <c r="V29" s="924"/>
      <c r="W29" s="924"/>
      <c r="X29" s="924"/>
      <c r="Y29" s="925"/>
      <c r="Z29" s="957"/>
    </row>
    <row r="30" spans="1:26" ht="15" customHeight="1">
      <c r="A30" s="921"/>
      <c r="B30" s="950"/>
      <c r="C30" s="951"/>
      <c r="D30" s="951"/>
      <c r="E30" s="951"/>
      <c r="F30" s="951"/>
      <c r="G30" s="952"/>
      <c r="H30" s="6"/>
      <c r="I30" s="6"/>
      <c r="J30" s="6"/>
      <c r="K30" s="6"/>
      <c r="L30" s="6"/>
      <c r="M30" s="6"/>
      <c r="N30" s="6"/>
      <c r="O30" s="6"/>
      <c r="P30" s="6"/>
      <c r="Q30" s="6"/>
      <c r="R30" s="944"/>
      <c r="S30" s="923"/>
      <c r="T30" s="924" t="s">
        <v>1313</v>
      </c>
      <c r="U30" s="924"/>
      <c r="V30" s="924"/>
      <c r="W30" s="924"/>
      <c r="X30" s="924"/>
      <c r="Y30" s="925"/>
      <c r="Z30" s="957"/>
    </row>
    <row r="31" spans="1:26" ht="15" customHeight="1">
      <c r="A31" s="921"/>
      <c r="B31" s="935"/>
      <c r="C31" s="936"/>
      <c r="D31" s="936"/>
      <c r="E31" s="936"/>
      <c r="F31" s="936"/>
      <c r="G31" s="937"/>
      <c r="H31" s="926"/>
      <c r="I31" s="926"/>
      <c r="J31" s="6"/>
      <c r="K31" s="6"/>
      <c r="L31" s="921"/>
      <c r="M31" s="921"/>
      <c r="N31" s="921"/>
      <c r="O31" s="921"/>
      <c r="P31" s="6"/>
      <c r="Q31" s="345"/>
      <c r="R31" s="6"/>
      <c r="S31" s="6"/>
      <c r="T31" s="924"/>
      <c r="U31" s="924"/>
      <c r="V31" s="924"/>
      <c r="W31" s="924"/>
      <c r="X31" s="924"/>
      <c r="Y31" s="925"/>
      <c r="Z31" s="957"/>
    </row>
    <row r="32" spans="1:26" ht="15" customHeight="1">
      <c r="A32" s="921"/>
      <c r="B32" s="6"/>
      <c r="C32" s="6"/>
      <c r="D32" s="921"/>
      <c r="E32" s="942"/>
      <c r="F32" s="923"/>
      <c r="G32" s="926"/>
      <c r="H32" s="926"/>
      <c r="I32" s="926"/>
      <c r="J32" s="6"/>
      <c r="K32" s="6"/>
      <c r="L32" s="921"/>
      <c r="M32" s="921"/>
      <c r="N32" s="921"/>
      <c r="O32" s="921"/>
      <c r="P32" s="6"/>
      <c r="Q32" s="345"/>
      <c r="R32" s="922"/>
      <c r="S32" s="923"/>
      <c r="T32" s="924" t="s">
        <v>1314</v>
      </c>
      <c r="U32" s="924"/>
      <c r="V32" s="924"/>
      <c r="W32" s="924"/>
      <c r="X32" s="924"/>
      <c r="Y32" s="925"/>
      <c r="Z32" s="957"/>
    </row>
    <row r="33" spans="1:26" ht="15" customHeight="1">
      <c r="A33" s="921"/>
      <c r="B33" s="6"/>
      <c r="C33" s="6"/>
      <c r="D33" s="6"/>
      <c r="E33" s="942"/>
      <c r="F33" s="923"/>
      <c r="G33" s="923"/>
      <c r="H33" s="926"/>
      <c r="I33" s="923"/>
      <c r="J33" s="6"/>
      <c r="K33" s="6"/>
      <c r="L33" s="6"/>
      <c r="M33" s="6"/>
      <c r="N33" s="6"/>
      <c r="O33" s="921"/>
      <c r="P33" s="6"/>
      <c r="Q33" s="6"/>
      <c r="R33" s="6"/>
      <c r="S33" s="6"/>
      <c r="T33" s="924"/>
      <c r="U33" s="924"/>
      <c r="V33" s="924"/>
      <c r="W33" s="924"/>
      <c r="X33" s="924"/>
      <c r="Y33" s="925"/>
      <c r="Z33" s="957"/>
    </row>
    <row r="34" spans="1:26" ht="15" customHeight="1">
      <c r="A34" s="921"/>
      <c r="B34" s="6"/>
      <c r="C34" s="6"/>
      <c r="D34" s="6"/>
      <c r="E34" s="942"/>
      <c r="F34" s="923"/>
      <c r="G34" s="923"/>
      <c r="H34" s="926"/>
      <c r="I34" s="923"/>
      <c r="J34" s="6"/>
      <c r="K34" s="6"/>
      <c r="L34" s="6"/>
      <c r="M34" s="6"/>
      <c r="N34" s="6"/>
      <c r="O34" s="6"/>
      <c r="P34" s="6"/>
      <c r="Q34" s="6"/>
      <c r="R34" s="6"/>
      <c r="S34" s="6"/>
      <c r="T34" s="941"/>
      <c r="U34" s="941"/>
      <c r="V34" s="941"/>
      <c r="W34" s="941"/>
      <c r="X34" s="941"/>
      <c r="Y34" s="941"/>
      <c r="Z34" s="957"/>
    </row>
    <row r="35" spans="1:26" ht="15" customHeight="1">
      <c r="A35" s="921"/>
      <c r="B35" s="921"/>
      <c r="C35" s="921"/>
      <c r="D35" s="921"/>
      <c r="E35" s="940"/>
      <c r="F35" s="926"/>
      <c r="G35" s="926"/>
      <c r="H35" s="926"/>
      <c r="I35" s="943"/>
      <c r="J35" s="6"/>
      <c r="K35" s="6"/>
      <c r="L35" s="6"/>
      <c r="M35" s="6"/>
      <c r="N35" s="6"/>
      <c r="O35" s="6"/>
      <c r="P35" s="6"/>
      <c r="Q35" s="6"/>
      <c r="R35" s="921"/>
      <c r="S35" s="921"/>
      <c r="T35" s="924" t="s">
        <v>1310</v>
      </c>
      <c r="U35" s="924"/>
      <c r="V35" s="924"/>
      <c r="W35" s="924"/>
      <c r="X35" s="924"/>
      <c r="Y35" s="925"/>
      <c r="Z35" s="957"/>
    </row>
    <row r="36" spans="1:26" ht="15" customHeight="1">
      <c r="A36" s="921"/>
      <c r="B36" s="921"/>
      <c r="C36" s="921"/>
      <c r="D36" s="921"/>
      <c r="E36" s="953"/>
      <c r="F36" s="922"/>
      <c r="G36" s="922"/>
      <c r="H36" s="927" t="s">
        <v>127</v>
      </c>
      <c r="I36" s="951"/>
      <c r="J36" s="928"/>
      <c r="K36" s="928"/>
      <c r="L36" s="928"/>
      <c r="M36" s="929"/>
      <c r="N36" s="6"/>
      <c r="O36" s="923"/>
      <c r="P36" s="922"/>
      <c r="Q36" s="930"/>
      <c r="R36" s="945"/>
      <c r="S36" s="926"/>
      <c r="T36" s="924"/>
      <c r="U36" s="924"/>
      <c r="V36" s="924"/>
      <c r="W36" s="924"/>
      <c r="X36" s="924"/>
      <c r="Y36" s="925"/>
      <c r="Z36" s="957"/>
    </row>
    <row r="37" spans="1:26" ht="15" customHeight="1">
      <c r="A37" s="921"/>
      <c r="B37" s="921"/>
      <c r="C37" s="921"/>
      <c r="D37" s="921"/>
      <c r="E37" s="954"/>
      <c r="F37" s="931"/>
      <c r="G37" s="931"/>
      <c r="H37" s="935"/>
      <c r="I37" s="936"/>
      <c r="J37" s="936"/>
      <c r="K37" s="936"/>
      <c r="L37" s="936"/>
      <c r="M37" s="937"/>
      <c r="N37" s="931"/>
      <c r="O37" s="931"/>
      <c r="P37" s="6"/>
      <c r="Q37" s="345"/>
      <c r="R37" s="943"/>
      <c r="S37" s="926"/>
      <c r="T37" s="924" t="s">
        <v>1314</v>
      </c>
      <c r="U37" s="924"/>
      <c r="V37" s="924"/>
      <c r="W37" s="924"/>
      <c r="X37" s="924"/>
      <c r="Y37" s="925"/>
      <c r="Z37" s="957"/>
    </row>
    <row r="38" spans="1:26" ht="15" customHeight="1">
      <c r="A38" s="921"/>
      <c r="B38" s="921"/>
      <c r="C38" s="921"/>
      <c r="D38" s="921"/>
      <c r="E38" s="940"/>
      <c r="F38" s="923"/>
      <c r="G38" s="923"/>
      <c r="H38" s="926"/>
      <c r="I38" s="931"/>
      <c r="J38" s="6"/>
      <c r="K38" s="6"/>
      <c r="L38" s="921"/>
      <c r="M38" s="921"/>
      <c r="N38" s="926"/>
      <c r="O38" s="926"/>
      <c r="P38" s="6"/>
      <c r="Q38" s="6"/>
      <c r="R38" s="921"/>
      <c r="S38" s="921"/>
      <c r="T38" s="924"/>
      <c r="U38" s="924"/>
      <c r="V38" s="924"/>
      <c r="W38" s="924"/>
      <c r="X38" s="924"/>
      <c r="Y38" s="925"/>
      <c r="Z38" s="957"/>
    </row>
    <row r="39" spans="1:26" ht="15" customHeight="1">
      <c r="A39" s="921"/>
      <c r="B39" s="921"/>
      <c r="C39" s="921"/>
      <c r="D39" s="921"/>
      <c r="E39" s="940"/>
      <c r="F39" s="923"/>
      <c r="G39" s="923"/>
      <c r="H39" s="926"/>
      <c r="I39" s="923"/>
      <c r="J39" s="6"/>
      <c r="K39" s="6"/>
      <c r="L39" s="6"/>
      <c r="M39" s="6"/>
      <c r="N39" s="923"/>
      <c r="O39" s="923"/>
      <c r="P39" s="6"/>
      <c r="Q39" s="6"/>
      <c r="R39" s="6"/>
      <c r="S39" s="6"/>
      <c r="T39" s="941"/>
      <c r="U39" s="941"/>
      <c r="V39" s="941"/>
      <c r="W39" s="941"/>
      <c r="X39" s="941"/>
      <c r="Y39" s="941"/>
      <c r="Z39" s="957"/>
    </row>
    <row r="40" spans="1:26" ht="15" customHeight="1">
      <c r="A40" s="921"/>
      <c r="B40" s="921"/>
      <c r="C40" s="921"/>
      <c r="D40" s="921"/>
      <c r="E40" s="940"/>
      <c r="F40" s="923"/>
      <c r="G40" s="923"/>
      <c r="H40" s="926"/>
      <c r="I40" s="922"/>
      <c r="J40" s="6"/>
      <c r="K40" s="6"/>
      <c r="L40" s="6"/>
      <c r="M40" s="6"/>
      <c r="N40" s="923"/>
      <c r="O40" s="923"/>
      <c r="P40" s="6"/>
      <c r="Q40" s="6"/>
      <c r="R40" s="921"/>
      <c r="S40" s="921"/>
      <c r="T40" s="924" t="s">
        <v>1310</v>
      </c>
      <c r="U40" s="924"/>
      <c r="V40" s="924"/>
      <c r="W40" s="924"/>
      <c r="X40" s="924"/>
      <c r="Y40" s="925"/>
      <c r="Z40" s="957"/>
    </row>
    <row r="41" spans="1:26" ht="15" customHeight="1">
      <c r="A41" s="921"/>
      <c r="B41" s="921"/>
      <c r="C41" s="921"/>
      <c r="D41" s="921"/>
      <c r="E41" s="953"/>
      <c r="F41" s="922"/>
      <c r="G41" s="922"/>
      <c r="H41" s="927" t="s">
        <v>129</v>
      </c>
      <c r="I41" s="928"/>
      <c r="J41" s="928"/>
      <c r="K41" s="928"/>
      <c r="L41" s="928"/>
      <c r="M41" s="929"/>
      <c r="N41" s="922"/>
      <c r="O41" s="922"/>
      <c r="P41" s="922"/>
      <c r="Q41" s="930"/>
      <c r="R41" s="945"/>
      <c r="S41" s="926"/>
      <c r="T41" s="924"/>
      <c r="U41" s="924"/>
      <c r="V41" s="924"/>
      <c r="W41" s="924"/>
      <c r="X41" s="924"/>
      <c r="Y41" s="925"/>
      <c r="Z41" s="957"/>
    </row>
    <row r="42" spans="1:26" ht="15" customHeight="1">
      <c r="A42" s="921"/>
      <c r="B42" s="921"/>
      <c r="C42" s="921"/>
      <c r="D42" s="921"/>
      <c r="E42" s="954"/>
      <c r="F42" s="931"/>
      <c r="G42" s="931"/>
      <c r="H42" s="935"/>
      <c r="I42" s="936"/>
      <c r="J42" s="936"/>
      <c r="K42" s="936"/>
      <c r="L42" s="936"/>
      <c r="M42" s="937"/>
      <c r="N42" s="6"/>
      <c r="O42" s="923"/>
      <c r="P42" s="6"/>
      <c r="Q42" s="345"/>
      <c r="R42" s="943"/>
      <c r="S42" s="926"/>
      <c r="T42" s="924" t="s">
        <v>1314</v>
      </c>
      <c r="U42" s="924"/>
      <c r="V42" s="924"/>
      <c r="W42" s="924"/>
      <c r="X42" s="924"/>
      <c r="Y42" s="925"/>
      <c r="Z42" s="957"/>
    </row>
    <row r="43" spans="1:26" ht="15" customHeight="1">
      <c r="A43" s="921"/>
      <c r="B43" s="921"/>
      <c r="C43" s="921"/>
      <c r="D43" s="921"/>
      <c r="E43" s="940"/>
      <c r="F43" s="923"/>
      <c r="G43" s="923"/>
      <c r="H43" s="6"/>
      <c r="I43" s="6"/>
      <c r="J43" s="921"/>
      <c r="K43" s="921"/>
      <c r="L43" s="921"/>
      <c r="M43" s="921"/>
      <c r="N43" s="6"/>
      <c r="O43" s="923"/>
      <c r="P43" s="6"/>
      <c r="Q43" s="6"/>
      <c r="R43" s="921"/>
      <c r="S43" s="921"/>
      <c r="T43" s="924"/>
      <c r="U43" s="924"/>
      <c r="V43" s="924"/>
      <c r="W43" s="924"/>
      <c r="X43" s="924"/>
      <c r="Y43" s="925"/>
      <c r="Z43" s="957"/>
    </row>
    <row r="44" spans="1:26" ht="15" customHeight="1">
      <c r="A44" s="921"/>
      <c r="B44" s="921"/>
      <c r="C44" s="921"/>
      <c r="D44" s="921"/>
      <c r="E44" s="940"/>
      <c r="F44" s="923"/>
      <c r="G44" s="923"/>
      <c r="H44" s="6"/>
      <c r="I44" s="6"/>
      <c r="J44" s="6"/>
      <c r="K44" s="6"/>
      <c r="L44" s="6"/>
      <c r="M44" s="6"/>
      <c r="N44" s="6"/>
      <c r="O44" s="923"/>
      <c r="P44" s="6"/>
      <c r="Q44" s="6"/>
      <c r="R44" s="6"/>
      <c r="S44" s="6"/>
      <c r="T44" s="941"/>
      <c r="U44" s="941"/>
      <c r="V44" s="941"/>
      <c r="W44" s="941"/>
      <c r="X44" s="941"/>
      <c r="Y44" s="941"/>
      <c r="Z44" s="957"/>
    </row>
    <row r="45" spans="1:26" ht="15" customHeight="1">
      <c r="A45" s="921"/>
      <c r="B45" s="921"/>
      <c r="C45" s="921"/>
      <c r="D45" s="921"/>
      <c r="E45" s="940"/>
      <c r="F45" s="923"/>
      <c r="G45" s="923"/>
      <c r="H45" s="6"/>
      <c r="I45" s="6"/>
      <c r="J45" s="6"/>
      <c r="K45" s="6"/>
      <c r="L45" s="6"/>
      <c r="M45" s="6"/>
      <c r="N45" s="6"/>
      <c r="O45" s="923"/>
      <c r="P45" s="923"/>
      <c r="Q45" s="923"/>
      <c r="R45" s="921"/>
      <c r="S45" s="921"/>
      <c r="T45" s="924" t="s">
        <v>1310</v>
      </c>
      <c r="U45" s="924"/>
      <c r="V45" s="924"/>
      <c r="W45" s="924"/>
      <c r="X45" s="924"/>
      <c r="Y45" s="925"/>
      <c r="Z45" s="957"/>
    </row>
    <row r="46" spans="1:26" ht="15" customHeight="1">
      <c r="A46" s="921"/>
      <c r="B46" s="921"/>
      <c r="C46" s="921"/>
      <c r="D46" s="921"/>
      <c r="E46" s="953"/>
      <c r="F46" s="922"/>
      <c r="G46" s="922"/>
      <c r="H46" s="927" t="s">
        <v>1315</v>
      </c>
      <c r="I46" s="928"/>
      <c r="J46" s="928"/>
      <c r="K46" s="928"/>
      <c r="L46" s="928"/>
      <c r="M46" s="929"/>
      <c r="N46" s="6"/>
      <c r="O46" s="923"/>
      <c r="P46" s="922"/>
      <c r="Q46" s="930"/>
      <c r="R46" s="945"/>
      <c r="S46" s="926"/>
      <c r="T46" s="924"/>
      <c r="U46" s="924"/>
      <c r="V46" s="924"/>
      <c r="W46" s="924"/>
      <c r="X46" s="924"/>
      <c r="Y46" s="925"/>
      <c r="Z46" s="957"/>
    </row>
    <row r="47" spans="1:26" ht="15" customHeight="1">
      <c r="A47" s="921"/>
      <c r="B47" s="921"/>
      <c r="C47" s="921"/>
      <c r="D47" s="921"/>
      <c r="E47" s="954"/>
      <c r="F47" s="931"/>
      <c r="G47" s="931"/>
      <c r="H47" s="935"/>
      <c r="I47" s="936"/>
      <c r="J47" s="936"/>
      <c r="K47" s="936"/>
      <c r="L47" s="936"/>
      <c r="M47" s="937"/>
      <c r="N47" s="931"/>
      <c r="O47" s="931"/>
      <c r="P47" s="6"/>
      <c r="Q47" s="345"/>
      <c r="R47" s="943"/>
      <c r="S47" s="926"/>
      <c r="T47" s="924" t="s">
        <v>1314</v>
      </c>
      <c r="U47" s="924"/>
      <c r="V47" s="924"/>
      <c r="W47" s="924"/>
      <c r="X47" s="924"/>
      <c r="Y47" s="925"/>
      <c r="Z47" s="957"/>
    </row>
    <row r="48" spans="1:26" ht="15" customHeight="1">
      <c r="A48" s="921"/>
      <c r="B48" s="921"/>
      <c r="C48" s="921"/>
      <c r="D48" s="921"/>
      <c r="E48" s="940"/>
      <c r="F48" s="923"/>
      <c r="G48" s="923"/>
      <c r="H48" s="6"/>
      <c r="I48" s="6"/>
      <c r="J48" s="921"/>
      <c r="K48" s="921"/>
      <c r="L48" s="921"/>
      <c r="M48" s="921"/>
      <c r="N48" s="923"/>
      <c r="O48" s="923"/>
      <c r="P48" s="6"/>
      <c r="Q48" s="6"/>
      <c r="R48" s="921"/>
      <c r="S48" s="921"/>
      <c r="T48" s="924"/>
      <c r="U48" s="924"/>
      <c r="V48" s="924"/>
      <c r="W48" s="924"/>
      <c r="X48" s="924"/>
      <c r="Y48" s="925"/>
      <c r="Z48" s="957"/>
    </row>
    <row r="49" spans="1:26" ht="15" customHeight="1">
      <c r="A49" s="921"/>
      <c r="B49" s="921"/>
      <c r="C49" s="921"/>
      <c r="D49" s="921"/>
      <c r="E49" s="940"/>
      <c r="F49" s="923"/>
      <c r="G49" s="923"/>
      <c r="H49" s="6"/>
      <c r="I49" s="6"/>
      <c r="J49" s="6"/>
      <c r="K49" s="6"/>
      <c r="L49" s="6"/>
      <c r="M49" s="6"/>
      <c r="N49" s="923"/>
      <c r="O49" s="923"/>
      <c r="P49" s="6"/>
      <c r="Q49" s="6"/>
      <c r="R49" s="6"/>
      <c r="S49" s="6"/>
      <c r="T49" s="941"/>
      <c r="U49" s="941"/>
      <c r="V49" s="941"/>
      <c r="W49" s="941"/>
      <c r="X49" s="941"/>
      <c r="Y49" s="941"/>
      <c r="Z49" s="957"/>
    </row>
    <row r="50" spans="1:26" ht="15" customHeight="1">
      <c r="A50" s="921"/>
      <c r="B50" s="921"/>
      <c r="C50" s="921"/>
      <c r="D50" s="921"/>
      <c r="E50" s="953"/>
      <c r="F50" s="922"/>
      <c r="G50" s="922"/>
      <c r="H50" s="927" t="s">
        <v>1316</v>
      </c>
      <c r="I50" s="928"/>
      <c r="J50" s="928"/>
      <c r="K50" s="928"/>
      <c r="L50" s="928"/>
      <c r="M50" s="929"/>
      <c r="N50" s="922"/>
      <c r="O50" s="922"/>
      <c r="P50" s="922"/>
      <c r="Q50" s="922"/>
      <c r="R50" s="943"/>
      <c r="S50" s="926"/>
      <c r="T50" s="924" t="s">
        <v>1310</v>
      </c>
      <c r="U50" s="924"/>
      <c r="V50" s="924"/>
      <c r="W50" s="924"/>
      <c r="X50" s="924"/>
      <c r="Y50" s="925"/>
      <c r="Z50" s="957"/>
    </row>
    <row r="51" spans="1:26" ht="15" customHeight="1">
      <c r="A51" s="921"/>
      <c r="B51" s="921"/>
      <c r="C51" s="921"/>
      <c r="D51" s="921"/>
      <c r="E51" s="954"/>
      <c r="F51" s="931"/>
      <c r="G51" s="931"/>
      <c r="H51" s="935"/>
      <c r="I51" s="936"/>
      <c r="J51" s="936"/>
      <c r="K51" s="936"/>
      <c r="L51" s="936"/>
      <c r="M51" s="937"/>
      <c r="N51" s="931"/>
      <c r="O51" s="931"/>
      <c r="P51" s="6"/>
      <c r="Q51" s="6"/>
      <c r="R51" s="921"/>
      <c r="S51" s="921"/>
      <c r="T51" s="924"/>
      <c r="U51" s="924"/>
      <c r="V51" s="924"/>
      <c r="W51" s="924"/>
      <c r="X51" s="924"/>
      <c r="Y51" s="925"/>
      <c r="Z51" s="957"/>
    </row>
    <row r="52" spans="1:26" ht="15" customHeight="1">
      <c r="A52" s="921"/>
      <c r="B52" s="921"/>
      <c r="C52" s="921"/>
      <c r="D52" s="921"/>
      <c r="E52" s="940"/>
      <c r="F52" s="923"/>
      <c r="G52" s="923"/>
      <c r="H52" s="6"/>
      <c r="I52" s="6"/>
      <c r="J52" s="6"/>
      <c r="K52" s="6"/>
      <c r="L52" s="6"/>
      <c r="M52" s="6"/>
      <c r="N52" s="923"/>
      <c r="O52" s="923"/>
      <c r="P52" s="6"/>
      <c r="Q52" s="6"/>
      <c r="R52" s="6"/>
      <c r="S52" s="6"/>
      <c r="T52" s="941"/>
      <c r="U52" s="941"/>
      <c r="V52" s="941"/>
      <c r="W52" s="941"/>
      <c r="X52" s="941"/>
      <c r="Y52" s="941"/>
      <c r="Z52" s="957"/>
    </row>
    <row r="53" spans="1:26" ht="15" customHeight="1">
      <c r="A53" s="921"/>
      <c r="B53" s="921"/>
      <c r="C53" s="921"/>
      <c r="D53" s="921"/>
      <c r="E53" s="940"/>
      <c r="F53" s="923"/>
      <c r="G53" s="923"/>
      <c r="H53" s="6"/>
      <c r="I53" s="6"/>
      <c r="J53" s="6"/>
      <c r="K53" s="6"/>
      <c r="L53" s="6"/>
      <c r="M53" s="6"/>
      <c r="N53" s="923"/>
      <c r="O53" s="923"/>
      <c r="P53" s="6"/>
      <c r="Q53" s="6"/>
      <c r="R53" s="6"/>
      <c r="S53" s="6"/>
      <c r="T53" s="941"/>
      <c r="U53" s="941"/>
      <c r="V53" s="941"/>
      <c r="W53" s="941"/>
      <c r="X53" s="941"/>
      <c r="Y53" s="941"/>
      <c r="Z53" s="957"/>
    </row>
    <row r="54" spans="1:26" ht="15" customHeight="1">
      <c r="A54" s="921"/>
      <c r="B54" s="921"/>
      <c r="C54" s="921"/>
      <c r="D54" s="921"/>
      <c r="E54" s="953"/>
      <c r="F54" s="922"/>
      <c r="G54" s="922"/>
      <c r="H54" s="927" t="s">
        <v>1317</v>
      </c>
      <c r="I54" s="928"/>
      <c r="J54" s="928"/>
      <c r="K54" s="928"/>
      <c r="L54" s="928"/>
      <c r="M54" s="929"/>
      <c r="N54" s="922"/>
      <c r="O54" s="922"/>
      <c r="P54" s="922"/>
      <c r="Q54" s="922"/>
      <c r="R54" s="943"/>
      <c r="S54" s="926"/>
      <c r="T54" s="924" t="s">
        <v>1310</v>
      </c>
      <c r="U54" s="924"/>
      <c r="V54" s="924"/>
      <c r="W54" s="924"/>
      <c r="X54" s="924"/>
      <c r="Y54" s="925"/>
      <c r="Z54" s="957"/>
    </row>
    <row r="55" spans="1:26" ht="15" customHeight="1">
      <c r="A55" s="921"/>
      <c r="B55" s="921"/>
      <c r="C55" s="921"/>
      <c r="D55" s="921"/>
      <c r="E55" s="921"/>
      <c r="F55" s="6"/>
      <c r="G55" s="6"/>
      <c r="H55" s="935"/>
      <c r="I55" s="936"/>
      <c r="J55" s="936"/>
      <c r="K55" s="936"/>
      <c r="L55" s="936"/>
      <c r="M55" s="937"/>
      <c r="N55" s="6"/>
      <c r="O55" s="6"/>
      <c r="P55" s="6"/>
      <c r="Q55" s="6"/>
      <c r="R55" s="921"/>
      <c r="S55" s="921"/>
      <c r="T55" s="924"/>
      <c r="U55" s="924"/>
      <c r="V55" s="924"/>
      <c r="W55" s="924"/>
      <c r="X55" s="924"/>
      <c r="Y55" s="925"/>
      <c r="Z55" s="957"/>
    </row>
    <row r="56" spans="1:26">
      <c r="A56" s="921"/>
      <c r="B56" s="921"/>
      <c r="C56" s="921"/>
      <c r="D56" s="921"/>
      <c r="E56" s="921"/>
      <c r="F56" s="921"/>
      <c r="G56" s="921"/>
      <c r="H56" s="921"/>
      <c r="I56" s="921"/>
      <c r="J56" s="921"/>
      <c r="K56" s="921"/>
      <c r="L56" s="921"/>
      <c r="M56" s="921"/>
      <c r="N56" s="921"/>
      <c r="O56" s="921"/>
      <c r="P56" s="6"/>
      <c r="Q56" s="6"/>
      <c r="R56" s="921"/>
      <c r="S56" s="921"/>
      <c r="T56" s="955"/>
      <c r="U56" s="955"/>
      <c r="V56" s="955"/>
      <c r="W56" s="955"/>
      <c r="X56" s="955"/>
      <c r="Y56" s="955"/>
      <c r="Z56" s="957"/>
    </row>
    <row r="57" spans="1:26">
      <c r="A57" s="956"/>
      <c r="B57" s="956"/>
      <c r="C57" s="956"/>
      <c r="D57" s="956"/>
      <c r="E57" s="956"/>
      <c r="F57" s="956"/>
      <c r="G57" s="956"/>
      <c r="H57" s="956"/>
      <c r="I57" s="956"/>
      <c r="J57" s="956"/>
      <c r="K57" s="956"/>
      <c r="L57" s="956"/>
      <c r="M57" s="956"/>
      <c r="N57" s="956"/>
      <c r="O57" s="956"/>
      <c r="P57" s="957"/>
      <c r="Q57" s="957"/>
      <c r="R57" s="957"/>
      <c r="S57" s="957"/>
      <c r="T57" s="957"/>
      <c r="U57" s="957"/>
      <c r="V57" s="957"/>
      <c r="W57" s="957"/>
      <c r="X57" s="957"/>
      <c r="Y57" s="957"/>
      <c r="Z57" s="957"/>
    </row>
    <row r="58" spans="1:26">
      <c r="A58" s="203"/>
      <c r="B58" s="203"/>
      <c r="C58" s="203"/>
      <c r="D58" s="203"/>
      <c r="E58" s="203"/>
      <c r="F58" s="203"/>
      <c r="G58" s="203"/>
      <c r="H58" s="203"/>
      <c r="I58" s="203"/>
      <c r="J58" s="203"/>
      <c r="K58" s="203"/>
      <c r="L58" s="203"/>
      <c r="M58" s="203"/>
      <c r="N58" s="203"/>
      <c r="O58" s="203"/>
    </row>
    <row r="59" spans="1:26">
      <c r="A59" s="203"/>
      <c r="B59" s="203"/>
      <c r="C59" s="203"/>
      <c r="D59" s="203"/>
      <c r="E59" s="203"/>
      <c r="F59" s="203"/>
      <c r="G59" s="203"/>
      <c r="H59" s="203"/>
      <c r="I59" s="203"/>
      <c r="J59" s="203"/>
      <c r="K59" s="203"/>
      <c r="L59" s="203"/>
      <c r="M59" s="203"/>
      <c r="N59" s="203"/>
      <c r="O59" s="203"/>
      <c r="P59" s="203"/>
      <c r="Q59" s="203"/>
      <c r="R59" s="203"/>
      <c r="S59" s="203"/>
      <c r="T59" s="204"/>
      <c r="U59" s="204"/>
      <c r="V59" s="204"/>
      <c r="W59" s="204"/>
      <c r="X59" s="204"/>
      <c r="Y59" s="204"/>
    </row>
    <row r="60" spans="1:26">
      <c r="A60" s="203"/>
      <c r="B60" s="203"/>
      <c r="C60" s="203"/>
      <c r="D60" s="203"/>
      <c r="E60" s="203"/>
      <c r="F60" s="203"/>
      <c r="G60" s="203"/>
      <c r="H60" s="203"/>
      <c r="I60" s="203"/>
      <c r="J60" s="203"/>
      <c r="K60" s="203"/>
      <c r="L60" s="203"/>
      <c r="M60" s="203"/>
      <c r="N60" s="203"/>
      <c r="O60" s="203"/>
    </row>
    <row r="61" spans="1:26">
      <c r="A61" s="203"/>
      <c r="B61" s="203"/>
      <c r="C61" s="203"/>
      <c r="D61" s="203"/>
      <c r="E61" s="203"/>
      <c r="F61" s="203"/>
      <c r="G61" s="203"/>
      <c r="H61" s="203"/>
      <c r="I61" s="203"/>
      <c r="J61" s="203"/>
      <c r="K61" s="203"/>
      <c r="L61" s="203"/>
      <c r="M61" s="203"/>
      <c r="N61" s="203"/>
      <c r="O61" s="203"/>
    </row>
  </sheetData>
  <sheetProtection selectLockedCells="1"/>
  <mergeCells count="33">
    <mergeCell ref="T3:X4"/>
    <mergeCell ref="T5:X6"/>
    <mergeCell ref="T7:X8"/>
    <mergeCell ref="T9:X10"/>
    <mergeCell ref="T12:X13"/>
    <mergeCell ref="T16:X17"/>
    <mergeCell ref="T19:X20"/>
    <mergeCell ref="T21:X22"/>
    <mergeCell ref="H21:M22"/>
    <mergeCell ref="T14:X15"/>
    <mergeCell ref="H6:M7"/>
    <mergeCell ref="B1:G2"/>
    <mergeCell ref="H14:M15"/>
    <mergeCell ref="B7:C21"/>
    <mergeCell ref="H36:M37"/>
    <mergeCell ref="T23:X24"/>
    <mergeCell ref="T26:X27"/>
    <mergeCell ref="T54:X55"/>
    <mergeCell ref="T32:X33"/>
    <mergeCell ref="T35:X36"/>
    <mergeCell ref="T37:X38"/>
    <mergeCell ref="T40:X41"/>
    <mergeCell ref="T42:X43"/>
    <mergeCell ref="T45:X46"/>
    <mergeCell ref="T47:X48"/>
    <mergeCell ref="T50:X51"/>
    <mergeCell ref="T30:X31"/>
    <mergeCell ref="T28:X29"/>
    <mergeCell ref="H41:M42"/>
    <mergeCell ref="H46:M47"/>
    <mergeCell ref="H54:M55"/>
    <mergeCell ref="H50:M51"/>
    <mergeCell ref="B28:G31"/>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1" orientation="portrait"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zoomScaleNormal="100" workbookViewId="0">
      <selection sqref="A1:B1"/>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574" t="s">
        <v>1275</v>
      </c>
      <c r="B1" s="574"/>
    </row>
    <row r="2" spans="1:4" ht="15.95" customHeight="1">
      <c r="A2" s="575" t="s">
        <v>0</v>
      </c>
      <c r="B2" s="575"/>
      <c r="C2" s="189"/>
      <c r="D2" s="189"/>
    </row>
    <row r="3" spans="1:4" ht="15.75" customHeight="1">
      <c r="A3" s="573" t="s">
        <v>1</v>
      </c>
      <c r="B3" s="573"/>
      <c r="C3" s="464">
        <v>2</v>
      </c>
      <c r="D3" s="466" t="s">
        <v>44</v>
      </c>
    </row>
    <row r="4" spans="1:4" ht="15.75" customHeight="1">
      <c r="A4" s="573" t="s">
        <v>2</v>
      </c>
      <c r="B4" s="573"/>
      <c r="C4" s="464">
        <v>3</v>
      </c>
      <c r="D4" s="466" t="s">
        <v>43</v>
      </c>
    </row>
    <row r="5" spans="1:4" ht="15.75" customHeight="1">
      <c r="A5" s="464">
        <v>1</v>
      </c>
      <c r="B5" s="473" t="s">
        <v>3</v>
      </c>
      <c r="C5" s="464">
        <v>4</v>
      </c>
      <c r="D5" s="572" t="s">
        <v>1443</v>
      </c>
    </row>
    <row r="6" spans="1:4" ht="15.75" customHeight="1">
      <c r="A6" s="464">
        <v>2</v>
      </c>
      <c r="B6" s="473" t="s">
        <v>4</v>
      </c>
      <c r="C6" s="464"/>
      <c r="D6" s="572"/>
    </row>
    <row r="7" spans="1:4" ht="15.75" customHeight="1">
      <c r="A7" s="464">
        <v>3</v>
      </c>
      <c r="B7" s="473" t="s">
        <v>5</v>
      </c>
      <c r="C7" s="464">
        <v>5</v>
      </c>
      <c r="D7" s="572" t="s">
        <v>1444</v>
      </c>
    </row>
    <row r="8" spans="1:4" ht="15.75" customHeight="1">
      <c r="A8" s="464">
        <v>4</v>
      </c>
      <c r="B8" s="473" t="s">
        <v>6</v>
      </c>
      <c r="C8" s="464"/>
      <c r="D8" s="572"/>
    </row>
    <row r="9" spans="1:4" ht="15.75" customHeight="1">
      <c r="A9" s="464">
        <v>5</v>
      </c>
      <c r="B9" s="572" t="s">
        <v>7</v>
      </c>
      <c r="C9" s="464">
        <v>6</v>
      </c>
      <c r="D9" s="572" t="s">
        <v>1445</v>
      </c>
    </row>
    <row r="10" spans="1:4" ht="15.75" customHeight="1">
      <c r="A10" s="464"/>
      <c r="B10" s="572"/>
      <c r="C10" s="464"/>
      <c r="D10" s="572"/>
    </row>
    <row r="11" spans="1:4" ht="15.75" customHeight="1">
      <c r="A11" s="464">
        <v>6</v>
      </c>
      <c r="B11" s="466" t="s">
        <v>8</v>
      </c>
      <c r="C11" s="461"/>
      <c r="D11" s="572"/>
    </row>
    <row r="12" spans="1:4" ht="15.75" customHeight="1">
      <c r="A12" s="464">
        <v>7</v>
      </c>
      <c r="B12" s="466" t="s">
        <v>9</v>
      </c>
      <c r="C12" s="464"/>
      <c r="D12" s="467"/>
    </row>
    <row r="13" spans="1:4" ht="15.75" customHeight="1">
      <c r="A13" s="464">
        <v>8</v>
      </c>
      <c r="B13" s="466" t="s">
        <v>10</v>
      </c>
      <c r="C13" s="573" t="s">
        <v>53</v>
      </c>
      <c r="D13" s="573"/>
    </row>
    <row r="14" spans="1:4" ht="15.75" customHeight="1">
      <c r="A14" s="464">
        <v>9</v>
      </c>
      <c r="B14" s="466" t="s">
        <v>1446</v>
      </c>
      <c r="C14" s="464">
        <v>1</v>
      </c>
      <c r="D14" s="466" t="s">
        <v>45</v>
      </c>
    </row>
    <row r="15" spans="1:4" ht="15.75" customHeight="1">
      <c r="A15" s="464">
        <v>10</v>
      </c>
      <c r="B15" s="466" t="s">
        <v>1447</v>
      </c>
      <c r="C15" s="464">
        <v>2</v>
      </c>
      <c r="D15" s="466" t="s">
        <v>46</v>
      </c>
    </row>
    <row r="16" spans="1:4" ht="15.75" customHeight="1">
      <c r="A16" s="464"/>
      <c r="B16" s="461"/>
      <c r="C16" s="464">
        <v>3</v>
      </c>
      <c r="D16" s="466" t="s">
        <v>47</v>
      </c>
    </row>
    <row r="17" spans="1:4" ht="15.75" customHeight="1">
      <c r="A17" s="573" t="s">
        <v>34</v>
      </c>
      <c r="B17" s="573"/>
      <c r="C17" s="464">
        <v>4</v>
      </c>
      <c r="D17" s="467" t="s">
        <v>48</v>
      </c>
    </row>
    <row r="18" spans="1:4" ht="15.75" customHeight="1">
      <c r="A18" s="464">
        <v>1</v>
      </c>
      <c r="B18" s="466" t="s">
        <v>35</v>
      </c>
      <c r="C18" s="464">
        <v>5</v>
      </c>
      <c r="D18" s="571" t="s">
        <v>49</v>
      </c>
    </row>
    <row r="19" spans="1:4" ht="15.75" customHeight="1">
      <c r="A19" s="464">
        <v>2</v>
      </c>
      <c r="B19" s="466" t="s">
        <v>36</v>
      </c>
      <c r="C19" s="464"/>
      <c r="D19" s="571"/>
    </row>
    <row r="20" spans="1:4" ht="15.75" customHeight="1">
      <c r="A20" s="464">
        <v>3</v>
      </c>
      <c r="B20" s="466" t="s">
        <v>37</v>
      </c>
      <c r="C20" s="464">
        <v>6</v>
      </c>
      <c r="D20" s="474" t="s">
        <v>50</v>
      </c>
    </row>
    <row r="21" spans="1:4" ht="15.75" customHeight="1">
      <c r="A21" s="464">
        <v>4</v>
      </c>
      <c r="B21" s="466" t="s">
        <v>38</v>
      </c>
      <c r="C21" s="464">
        <v>7</v>
      </c>
      <c r="D21" s="466" t="s">
        <v>51</v>
      </c>
    </row>
    <row r="22" spans="1:4" ht="15.75" customHeight="1">
      <c r="A22" s="464">
        <v>5</v>
      </c>
      <c r="B22" s="466" t="s">
        <v>39</v>
      </c>
      <c r="C22" s="464">
        <v>8</v>
      </c>
      <c r="D22" s="466" t="s">
        <v>52</v>
      </c>
    </row>
    <row r="23" spans="1:4" ht="15.75" customHeight="1">
      <c r="A23" s="464">
        <v>6</v>
      </c>
      <c r="B23" s="466" t="s">
        <v>40</v>
      </c>
      <c r="C23" s="461"/>
      <c r="D23" s="461"/>
    </row>
    <row r="24" spans="1:4" ht="15.75" customHeight="1">
      <c r="A24" s="461"/>
      <c r="B24" s="461"/>
      <c r="C24" s="573" t="s">
        <v>54</v>
      </c>
      <c r="D24" s="573"/>
    </row>
    <row r="25" spans="1:4" ht="15.75" customHeight="1">
      <c r="A25" s="573" t="s">
        <v>11</v>
      </c>
      <c r="B25" s="573"/>
      <c r="C25" s="573" t="s">
        <v>55</v>
      </c>
      <c r="D25" s="573"/>
    </row>
    <row r="26" spans="1:4" ht="15.75" customHeight="1">
      <c r="A26" s="464">
        <v>1</v>
      </c>
      <c r="B26" s="466" t="s">
        <v>12</v>
      </c>
      <c r="C26" s="464">
        <v>1</v>
      </c>
      <c r="D26" s="466" t="s">
        <v>56</v>
      </c>
    </row>
    <row r="27" spans="1:4" ht="15.75" customHeight="1">
      <c r="A27" s="464">
        <v>2</v>
      </c>
      <c r="B27" s="466" t="s">
        <v>13</v>
      </c>
      <c r="C27" s="464">
        <v>2</v>
      </c>
      <c r="D27" s="466" t="s">
        <v>58</v>
      </c>
    </row>
    <row r="28" spans="1:4" ht="15.75" customHeight="1">
      <c r="A28" s="464">
        <v>3</v>
      </c>
      <c r="B28" s="466" t="s">
        <v>14</v>
      </c>
      <c r="C28" s="464">
        <v>3</v>
      </c>
      <c r="D28" s="466" t="s">
        <v>59</v>
      </c>
    </row>
    <row r="29" spans="1:4" ht="15.75" customHeight="1">
      <c r="A29" s="464">
        <v>4</v>
      </c>
      <c r="B29" s="466" t="s">
        <v>15</v>
      </c>
      <c r="C29" s="464">
        <v>4</v>
      </c>
      <c r="D29" s="466" t="s">
        <v>60</v>
      </c>
    </row>
    <row r="30" spans="1:4" ht="15.75" customHeight="1">
      <c r="A30" s="464">
        <v>5</v>
      </c>
      <c r="B30" s="466" t="s">
        <v>16</v>
      </c>
      <c r="C30" s="464">
        <v>5</v>
      </c>
      <c r="D30" s="466" t="s">
        <v>57</v>
      </c>
    </row>
    <row r="31" spans="1:4" ht="15.75" customHeight="1">
      <c r="A31" s="464">
        <v>6</v>
      </c>
      <c r="B31" s="466" t="s">
        <v>17</v>
      </c>
      <c r="C31" s="464">
        <v>6</v>
      </c>
      <c r="D31" s="467" t="s">
        <v>61</v>
      </c>
    </row>
    <row r="32" spans="1:4" ht="15.75" customHeight="1">
      <c r="A32" s="464">
        <v>7</v>
      </c>
      <c r="B32" s="466" t="s">
        <v>18</v>
      </c>
      <c r="C32" s="464">
        <v>7</v>
      </c>
      <c r="D32" s="466" t="s">
        <v>62</v>
      </c>
    </row>
    <row r="33" spans="1:4" ht="15.75" customHeight="1">
      <c r="A33" s="461"/>
      <c r="B33" s="461"/>
      <c r="C33" s="464">
        <v>8</v>
      </c>
      <c r="D33" s="571" t="s">
        <v>63</v>
      </c>
    </row>
    <row r="34" spans="1:4" ht="15.75" customHeight="1">
      <c r="A34" s="573" t="s">
        <v>19</v>
      </c>
      <c r="B34" s="573"/>
      <c r="C34" s="461"/>
      <c r="D34" s="571"/>
    </row>
    <row r="35" spans="1:4" ht="15.75" customHeight="1">
      <c r="A35" s="464">
        <v>1</v>
      </c>
      <c r="B35" s="466" t="s">
        <v>20</v>
      </c>
      <c r="C35" s="464">
        <v>9</v>
      </c>
      <c r="D35" s="466" t="s">
        <v>64</v>
      </c>
    </row>
    <row r="36" spans="1:4" ht="15.75" customHeight="1">
      <c r="A36" s="464">
        <v>2</v>
      </c>
      <c r="B36" s="466" t="s">
        <v>21</v>
      </c>
      <c r="C36" s="573"/>
      <c r="D36" s="573"/>
    </row>
    <row r="37" spans="1:4" ht="15.75" customHeight="1">
      <c r="A37" s="464">
        <v>3</v>
      </c>
      <c r="B37" s="474" t="s">
        <v>22</v>
      </c>
      <c r="C37" s="573" t="s">
        <v>1448</v>
      </c>
      <c r="D37" s="573"/>
    </row>
    <row r="38" spans="1:4" ht="15.75" customHeight="1">
      <c r="A38" s="464">
        <v>4</v>
      </c>
      <c r="B38" s="466" t="s">
        <v>23</v>
      </c>
      <c r="C38" s="464">
        <v>1</v>
      </c>
      <c r="D38" s="576" t="s">
        <v>1449</v>
      </c>
    </row>
    <row r="39" spans="1:4" ht="15.75" customHeight="1">
      <c r="A39" s="464">
        <v>5</v>
      </c>
      <c r="B39" s="474" t="s">
        <v>26</v>
      </c>
      <c r="C39" s="471"/>
      <c r="D39" s="577"/>
    </row>
    <row r="40" spans="1:4" ht="15.75" customHeight="1">
      <c r="A40" s="464">
        <v>6</v>
      </c>
      <c r="B40" s="466" t="s">
        <v>24</v>
      </c>
      <c r="C40" s="471">
        <v>2</v>
      </c>
      <c r="D40" s="472" t="s">
        <v>1450</v>
      </c>
    </row>
    <row r="41" spans="1:4" ht="15.75" customHeight="1">
      <c r="A41" s="464">
        <v>7</v>
      </c>
      <c r="B41" s="466" t="s">
        <v>25</v>
      </c>
      <c r="C41" s="471">
        <v>3</v>
      </c>
      <c r="D41" s="472" t="s">
        <v>1451</v>
      </c>
    </row>
    <row r="42" spans="1:4" ht="15.75" customHeight="1">
      <c r="A42" s="461"/>
      <c r="B42" s="461"/>
      <c r="C42" s="469"/>
      <c r="D42" s="469"/>
    </row>
    <row r="43" spans="1:4" ht="15.75" customHeight="1">
      <c r="A43" s="573" t="s">
        <v>27</v>
      </c>
      <c r="B43" s="573"/>
      <c r="C43" s="573" t="s">
        <v>1510</v>
      </c>
      <c r="D43" s="573"/>
    </row>
    <row r="44" spans="1:4" ht="15.75" customHeight="1">
      <c r="A44" s="573" t="s">
        <v>28</v>
      </c>
      <c r="B44" s="573"/>
      <c r="C44" s="464">
        <v>1</v>
      </c>
      <c r="D44" s="466" t="s">
        <v>65</v>
      </c>
    </row>
    <row r="45" spans="1:4" ht="15.75" customHeight="1">
      <c r="A45" s="464">
        <v>1</v>
      </c>
      <c r="B45" s="466" t="s">
        <v>29</v>
      </c>
      <c r="C45" s="464">
        <v>2</v>
      </c>
      <c r="D45" s="466" t="s">
        <v>66</v>
      </c>
    </row>
    <row r="46" spans="1:4" ht="15.75" customHeight="1">
      <c r="A46" s="464">
        <v>2</v>
      </c>
      <c r="B46" s="474" t="s">
        <v>30</v>
      </c>
      <c r="C46" s="464">
        <v>3</v>
      </c>
      <c r="D46" s="466" t="s">
        <v>67</v>
      </c>
    </row>
    <row r="47" spans="1:4" ht="15.75" customHeight="1">
      <c r="A47" s="464">
        <v>3</v>
      </c>
      <c r="B47" s="466" t="s">
        <v>31</v>
      </c>
      <c r="C47" s="464">
        <v>4</v>
      </c>
      <c r="D47" s="466" t="s">
        <v>68</v>
      </c>
    </row>
    <row r="48" spans="1:4" ht="15.75" customHeight="1">
      <c r="A48" s="464">
        <v>4</v>
      </c>
      <c r="B48" s="466" t="s">
        <v>32</v>
      </c>
      <c r="C48" s="464">
        <v>5</v>
      </c>
      <c r="D48" s="466" t="s">
        <v>69</v>
      </c>
    </row>
    <row r="49" spans="1:4" ht="15.75" customHeight="1">
      <c r="A49" s="464">
        <v>5</v>
      </c>
      <c r="B49" s="466" t="s">
        <v>33</v>
      </c>
      <c r="C49" s="464">
        <v>6</v>
      </c>
      <c r="D49" s="466" t="s">
        <v>70</v>
      </c>
    </row>
    <row r="50" spans="1:4" ht="15.75" customHeight="1">
      <c r="A50" s="461"/>
      <c r="B50" s="461"/>
      <c r="C50" s="464">
        <v>7</v>
      </c>
      <c r="D50" s="466" t="s">
        <v>71</v>
      </c>
    </row>
    <row r="51" spans="1:4" ht="15.75" customHeight="1">
      <c r="A51" s="573" t="s">
        <v>42</v>
      </c>
      <c r="B51" s="573"/>
      <c r="C51" s="464">
        <v>8</v>
      </c>
      <c r="D51" s="466" t="s">
        <v>72</v>
      </c>
    </row>
    <row r="52" spans="1:4" ht="15.75" customHeight="1">
      <c r="A52" s="464">
        <v>1</v>
      </c>
      <c r="B52" s="466" t="s">
        <v>41</v>
      </c>
      <c r="C52" s="464">
        <v>9</v>
      </c>
      <c r="D52" s="461" t="s">
        <v>73</v>
      </c>
    </row>
    <row r="53" spans="1:4" ht="15.75" customHeight="1">
      <c r="C53" s="462"/>
      <c r="D53" s="465"/>
    </row>
    <row r="54" spans="1:4" ht="15.75" customHeight="1">
      <c r="C54" s="461"/>
      <c r="D54" s="463"/>
    </row>
    <row r="55" spans="1:4" ht="15" customHeight="1">
      <c r="A55" s="461"/>
      <c r="B55" s="461"/>
      <c r="C55" s="462"/>
      <c r="D55" s="463"/>
    </row>
    <row r="56" spans="1:4" ht="15" customHeight="1">
      <c r="A56" s="461"/>
      <c r="B56" s="461"/>
      <c r="C56" s="461"/>
      <c r="D56" s="461"/>
    </row>
    <row r="57" spans="1:4" ht="15" customHeight="1">
      <c r="A57" s="461"/>
      <c r="B57" s="461"/>
      <c r="C57" s="461"/>
      <c r="D57" s="461"/>
    </row>
    <row r="58" spans="1:4" ht="15" customHeight="1">
      <c r="A58" s="461"/>
      <c r="B58" s="461"/>
      <c r="C58" s="461"/>
      <c r="D58" s="461"/>
    </row>
    <row r="59" spans="1:4">
      <c r="A59" s="461"/>
      <c r="B59" s="461"/>
      <c r="C59" s="461"/>
      <c r="D59" s="461"/>
    </row>
    <row r="60" spans="1:4">
      <c r="A60" s="461"/>
      <c r="B60" s="461"/>
      <c r="C60" s="461"/>
      <c r="D60" s="461"/>
    </row>
    <row r="61" spans="1:4">
      <c r="A61" s="461"/>
      <c r="B61" s="461"/>
      <c r="C61" s="461"/>
      <c r="D61" s="461"/>
    </row>
    <row r="62" spans="1:4">
      <c r="A62" s="461"/>
      <c r="B62" s="461"/>
      <c r="C62" s="461"/>
      <c r="D62" s="461"/>
    </row>
    <row r="63" spans="1:4">
      <c r="A63" s="461"/>
      <c r="B63" s="461"/>
      <c r="C63" s="461"/>
      <c r="D63" s="461"/>
    </row>
    <row r="64" spans="1:4">
      <c r="A64" s="461"/>
      <c r="B64" s="461"/>
      <c r="C64" s="461"/>
      <c r="D64" s="461"/>
    </row>
    <row r="65" spans="1:4">
      <c r="A65" s="461"/>
      <c r="B65" s="461"/>
      <c r="C65" s="461"/>
      <c r="D65" s="461"/>
    </row>
    <row r="66" spans="1:4">
      <c r="A66" s="461"/>
      <c r="B66" s="461"/>
      <c r="C66" s="461"/>
      <c r="D66" s="461"/>
    </row>
    <row r="67" spans="1:4">
      <c r="A67" s="461"/>
      <c r="B67" s="461"/>
      <c r="C67" s="461"/>
      <c r="D67" s="461"/>
    </row>
    <row r="68" spans="1:4">
      <c r="A68" s="461"/>
      <c r="B68" s="461"/>
      <c r="C68" s="461"/>
      <c r="D68" s="461"/>
    </row>
    <row r="69" spans="1:4">
      <c r="A69" s="461"/>
      <c r="B69" s="461"/>
      <c r="C69" s="461"/>
      <c r="D69" s="461"/>
    </row>
    <row r="70" spans="1:4">
      <c r="A70" s="461"/>
      <c r="B70" s="461"/>
      <c r="C70" s="461"/>
      <c r="D70" s="461"/>
    </row>
    <row r="71" spans="1:4">
      <c r="A71" s="461"/>
      <c r="B71" s="461"/>
      <c r="C71" s="461"/>
      <c r="D71" s="461"/>
    </row>
    <row r="72" spans="1:4">
      <c r="A72" s="461"/>
      <c r="B72" s="461"/>
      <c r="C72" s="461"/>
      <c r="D72" s="461"/>
    </row>
    <row r="73" spans="1:4">
      <c r="A73" s="461"/>
      <c r="B73" s="461"/>
      <c r="C73" s="461"/>
      <c r="D73" s="461"/>
    </row>
    <row r="74" spans="1:4">
      <c r="A74" s="461"/>
      <c r="B74" s="461"/>
      <c r="C74" s="461"/>
      <c r="D74" s="461"/>
    </row>
    <row r="75" spans="1:4">
      <c r="A75" s="461"/>
      <c r="B75" s="461"/>
      <c r="C75" s="461"/>
      <c r="D75" s="461"/>
    </row>
    <row r="76" spans="1:4">
      <c r="A76" s="461"/>
      <c r="B76" s="461"/>
      <c r="C76" s="461"/>
      <c r="D76" s="461"/>
    </row>
    <row r="77" spans="1:4">
      <c r="A77" s="461"/>
      <c r="B77" s="461"/>
      <c r="C77" s="461"/>
      <c r="D77" s="461"/>
    </row>
    <row r="78" spans="1:4">
      <c r="A78" s="461"/>
      <c r="B78" s="461"/>
      <c r="C78" s="461"/>
      <c r="D78" s="461"/>
    </row>
    <row r="79" spans="1:4">
      <c r="A79" s="461"/>
      <c r="B79" s="461"/>
      <c r="C79" s="461"/>
      <c r="D79" s="461"/>
    </row>
    <row r="80" spans="1:4">
      <c r="A80" s="461"/>
      <c r="B80" s="461"/>
      <c r="C80" s="461"/>
      <c r="D80" s="461"/>
    </row>
    <row r="81" spans="1:4">
      <c r="A81" s="461"/>
      <c r="B81" s="461"/>
      <c r="C81" s="461"/>
      <c r="D81" s="461"/>
    </row>
    <row r="82" spans="1:4">
      <c r="A82" s="461"/>
      <c r="B82" s="461"/>
      <c r="C82" s="461"/>
      <c r="D82" s="461"/>
    </row>
    <row r="83" spans="1:4">
      <c r="A83" s="461"/>
      <c r="B83" s="461"/>
      <c r="C83" s="461"/>
      <c r="D83" s="461"/>
    </row>
    <row r="84" spans="1:4">
      <c r="A84" s="461"/>
      <c r="B84" s="461"/>
      <c r="C84" s="461"/>
      <c r="D84" s="461"/>
    </row>
    <row r="85" spans="1:4">
      <c r="A85" s="461"/>
      <c r="B85" s="461"/>
      <c r="C85" s="461"/>
      <c r="D85" s="461"/>
    </row>
    <row r="86" spans="1:4">
      <c r="A86" s="461"/>
      <c r="B86" s="461"/>
      <c r="C86" s="461"/>
      <c r="D86" s="461"/>
    </row>
    <row r="87" spans="1:4">
      <c r="A87" s="461"/>
      <c r="B87" s="461"/>
      <c r="C87" s="461"/>
      <c r="D87" s="461"/>
    </row>
    <row r="88" spans="1:4">
      <c r="A88" s="461"/>
      <c r="B88" s="461"/>
      <c r="C88" s="461"/>
      <c r="D88" s="461"/>
    </row>
    <row r="89" spans="1:4">
      <c r="A89" s="461"/>
      <c r="B89" s="461"/>
      <c r="C89" s="461"/>
      <c r="D89" s="461"/>
    </row>
    <row r="90" spans="1:4">
      <c r="A90" s="461"/>
      <c r="B90" s="461"/>
      <c r="C90" s="461"/>
      <c r="D90" s="461"/>
    </row>
    <row r="91" spans="1:4">
      <c r="A91" s="461"/>
      <c r="B91" s="461"/>
      <c r="C91" s="461"/>
      <c r="D91" s="461"/>
    </row>
    <row r="92" spans="1:4">
      <c r="A92" s="461"/>
      <c r="B92" s="461"/>
      <c r="C92" s="461"/>
      <c r="D92" s="461"/>
    </row>
    <row r="93" spans="1:4">
      <c r="A93" s="461"/>
      <c r="B93" s="461"/>
      <c r="C93" s="461"/>
      <c r="D93" s="461"/>
    </row>
    <row r="94" spans="1:4">
      <c r="A94" s="461"/>
      <c r="B94" s="461"/>
      <c r="C94" s="461"/>
      <c r="D94" s="461"/>
    </row>
    <row r="95" spans="1:4">
      <c r="A95" s="461"/>
      <c r="B95" s="461"/>
      <c r="C95" s="461"/>
      <c r="D95" s="461"/>
    </row>
    <row r="96" spans="1:4">
      <c r="A96" s="461"/>
      <c r="B96" s="461"/>
      <c r="C96" s="461"/>
      <c r="D96" s="461"/>
    </row>
    <row r="97" spans="1:4">
      <c r="A97" s="461"/>
      <c r="B97" s="461"/>
      <c r="C97" s="461"/>
      <c r="D97" s="461"/>
    </row>
    <row r="98" spans="1:4">
      <c r="A98" s="461"/>
      <c r="B98" s="461"/>
      <c r="C98" s="461"/>
      <c r="D98" s="461"/>
    </row>
    <row r="99" spans="1:4">
      <c r="C99" s="461"/>
      <c r="D99" s="461"/>
    </row>
    <row r="100" spans="1:4">
      <c r="C100" s="461"/>
      <c r="D100" s="461"/>
    </row>
    <row r="176" spans="3:4">
      <c r="C176" s="205"/>
      <c r="D176" s="206"/>
    </row>
  </sheetData>
  <sheetProtection selectLockedCells="1"/>
  <mergeCells count="23">
    <mergeCell ref="A51:B51"/>
    <mergeCell ref="C43:D43"/>
    <mergeCell ref="A34:B34"/>
    <mergeCell ref="C24:D24"/>
    <mergeCell ref="C25:D25"/>
    <mergeCell ref="D33:D34"/>
    <mergeCell ref="A44:B44"/>
    <mergeCell ref="A43:B43"/>
    <mergeCell ref="A25:B25"/>
    <mergeCell ref="C36:D36"/>
    <mergeCell ref="C37:D37"/>
    <mergeCell ref="D38:D39"/>
    <mergeCell ref="A1:B1"/>
    <mergeCell ref="A2:B2"/>
    <mergeCell ref="A3:B3"/>
    <mergeCell ref="A4:B4"/>
    <mergeCell ref="B9:B10"/>
    <mergeCell ref="D18:D19"/>
    <mergeCell ref="D5:D6"/>
    <mergeCell ref="D7:D8"/>
    <mergeCell ref="D9:D11"/>
    <mergeCell ref="A17:B17"/>
    <mergeCell ref="C13:D13"/>
  </mergeCells>
  <phoneticPr fontId="1"/>
  <dataValidations count="2">
    <dataValidation imeMode="hiragana" allowBlank="1" showInputMessage="1" showErrorMessage="1" sqref="D52 A34:B34 C43:D43 A44:B44 C1:D1 A4:B4 A51:B51 A1 A25:D25 B58:B1048576 A17:B17 B1:B2 A55:A1048576 C13:D13 B16 C56:D175 C177:D1048576 C36:D37 E1:XFD1048576"/>
    <dataValidation imeMode="off" allowBlank="1" showInputMessage="1" showErrorMessage="1" sqref="C44:C52 C24 C14:C22 C26:C33 A35:A41 A43 A18:A23 A45:A49 A2:A3 A26:A32 A5:A16 C5:C10 C176 C12 C35 C3:C4 A52"/>
  </dataValidations>
  <pageMargins left="0.70866141732283472" right="0.15748031496062992" top="0.51181102362204722" bottom="0.59055118110236227" header="0.31496062992125984" footer="0.31496062992125984"/>
  <pageSetup paperSize="9" firstPageNumber="22" orientation="portrait"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sqref="A1:B1"/>
    </sheetView>
  </sheetViews>
  <sheetFormatPr defaultRowHeight="13.5"/>
  <cols>
    <col min="1" max="1" width="3.875" style="469" customWidth="1"/>
    <col min="2" max="2" width="42.75" style="469" customWidth="1"/>
    <col min="3" max="3" width="3.875" style="469" customWidth="1"/>
    <col min="4" max="4" width="44.875" style="469" customWidth="1"/>
    <col min="5" max="16384" width="9" style="469"/>
  </cols>
  <sheetData>
    <row r="1" spans="1:4" ht="15.95" customHeight="1">
      <c r="A1" s="578" t="s">
        <v>1400</v>
      </c>
      <c r="B1" s="578"/>
    </row>
    <row r="2" spans="1:4" ht="15.75" customHeight="1">
      <c r="A2" s="573" t="s">
        <v>74</v>
      </c>
      <c r="B2" s="573"/>
      <c r="C2" s="573" t="s">
        <v>106</v>
      </c>
      <c r="D2" s="573"/>
    </row>
    <row r="3" spans="1:4" ht="15.75" customHeight="1">
      <c r="A3" s="464">
        <v>1</v>
      </c>
      <c r="B3" s="466" t="s">
        <v>75</v>
      </c>
      <c r="C3" s="573" t="s">
        <v>74</v>
      </c>
      <c r="D3" s="573"/>
    </row>
    <row r="4" spans="1:4" ht="15.75" customHeight="1">
      <c r="A4" s="464">
        <v>2</v>
      </c>
      <c r="B4" s="571" t="s">
        <v>81</v>
      </c>
      <c r="C4" s="464">
        <v>1</v>
      </c>
      <c r="D4" s="466" t="s">
        <v>75</v>
      </c>
    </row>
    <row r="5" spans="1:4" ht="15.75" customHeight="1">
      <c r="A5" s="461"/>
      <c r="B5" s="571"/>
      <c r="C5" s="464">
        <v>2</v>
      </c>
      <c r="D5" s="517" t="s">
        <v>81</v>
      </c>
    </row>
    <row r="6" spans="1:4" ht="15.75" customHeight="1">
      <c r="A6" s="464">
        <v>3</v>
      </c>
      <c r="B6" s="466" t="s">
        <v>76</v>
      </c>
      <c r="C6" s="464">
        <v>3</v>
      </c>
      <c r="D6" s="466" t="s">
        <v>77</v>
      </c>
    </row>
    <row r="7" spans="1:4" ht="15.75" customHeight="1">
      <c r="A7" s="464">
        <v>4</v>
      </c>
      <c r="B7" s="466" t="s">
        <v>77</v>
      </c>
      <c r="C7" s="464">
        <v>4</v>
      </c>
      <c r="D7" s="466" t="s">
        <v>78</v>
      </c>
    </row>
    <row r="8" spans="1:4" ht="15.75" customHeight="1">
      <c r="A8" s="464">
        <v>5</v>
      </c>
      <c r="B8" s="466" t="s">
        <v>78</v>
      </c>
      <c r="C8" s="464">
        <v>5</v>
      </c>
      <c r="D8" s="474" t="s">
        <v>79</v>
      </c>
    </row>
    <row r="9" spans="1:4" ht="15.75" customHeight="1">
      <c r="A9" s="464">
        <v>6</v>
      </c>
      <c r="B9" s="474" t="s">
        <v>79</v>
      </c>
      <c r="C9" s="464">
        <v>6</v>
      </c>
      <c r="D9" s="467" t="s">
        <v>80</v>
      </c>
    </row>
    <row r="10" spans="1:4" ht="15.75" customHeight="1">
      <c r="A10" s="464">
        <v>7</v>
      </c>
      <c r="B10" s="467" t="s">
        <v>80</v>
      </c>
      <c r="C10" s="464">
        <v>7</v>
      </c>
      <c r="D10" s="466" t="s">
        <v>82</v>
      </c>
    </row>
    <row r="11" spans="1:4" ht="15.75" customHeight="1">
      <c r="A11" s="464">
        <v>8</v>
      </c>
      <c r="B11" s="466" t="s">
        <v>82</v>
      </c>
      <c r="C11" s="518">
        <v>8</v>
      </c>
      <c r="D11" s="461" t="s">
        <v>1461</v>
      </c>
    </row>
    <row r="12" spans="1:4" ht="15.75" customHeight="1">
      <c r="A12" s="464">
        <v>9</v>
      </c>
      <c r="B12" s="461" t="s">
        <v>1461</v>
      </c>
      <c r="C12" s="464">
        <v>9</v>
      </c>
      <c r="D12" s="517" t="s">
        <v>1462</v>
      </c>
    </row>
    <row r="13" spans="1:4" ht="15.75" customHeight="1">
      <c r="A13" s="464">
        <v>10</v>
      </c>
      <c r="B13" s="517" t="s">
        <v>1462</v>
      </c>
      <c r="C13" s="464">
        <v>10</v>
      </c>
      <c r="D13" s="517" t="s">
        <v>83</v>
      </c>
    </row>
    <row r="14" spans="1:4" ht="15.75" customHeight="1">
      <c r="A14" s="464">
        <v>11</v>
      </c>
      <c r="B14" s="571" t="s">
        <v>83</v>
      </c>
    </row>
    <row r="15" spans="1:4" ht="15.75" customHeight="1">
      <c r="B15" s="571"/>
      <c r="C15" s="573" t="s">
        <v>97</v>
      </c>
      <c r="D15" s="573"/>
    </row>
    <row r="16" spans="1:4" ht="15.75" customHeight="1">
      <c r="C16" s="464">
        <v>1</v>
      </c>
      <c r="D16" s="467" t="s">
        <v>98</v>
      </c>
    </row>
    <row r="17" spans="1:4" ht="15.75" customHeight="1">
      <c r="A17" s="573" t="s">
        <v>84</v>
      </c>
      <c r="B17" s="573"/>
      <c r="C17" s="464">
        <v>2</v>
      </c>
      <c r="D17" s="467" t="s">
        <v>99</v>
      </c>
    </row>
    <row r="18" spans="1:4" ht="15.75" customHeight="1">
      <c r="A18" s="464">
        <v>1</v>
      </c>
      <c r="B18" s="466" t="s">
        <v>85</v>
      </c>
      <c r="C18" s="464">
        <v>3</v>
      </c>
      <c r="D18" s="467" t="s">
        <v>100</v>
      </c>
    </row>
    <row r="19" spans="1:4" ht="15.75" customHeight="1">
      <c r="A19" s="464">
        <v>2</v>
      </c>
      <c r="B19" s="466" t="s">
        <v>86</v>
      </c>
      <c r="C19" s="464">
        <v>4</v>
      </c>
      <c r="D19" s="467" t="s">
        <v>101</v>
      </c>
    </row>
    <row r="20" spans="1:4" ht="15.75" customHeight="1">
      <c r="A20" s="464">
        <v>3</v>
      </c>
      <c r="B20" s="571" t="s">
        <v>87</v>
      </c>
      <c r="C20" s="464">
        <v>5</v>
      </c>
      <c r="D20" s="467" t="s">
        <v>102</v>
      </c>
    </row>
    <row r="21" spans="1:4" ht="15.75" customHeight="1">
      <c r="A21" s="461"/>
      <c r="B21" s="571"/>
      <c r="C21" s="464">
        <v>6</v>
      </c>
      <c r="D21" s="467" t="s">
        <v>103</v>
      </c>
    </row>
    <row r="22" spans="1:4" ht="15.75" customHeight="1">
      <c r="A22" s="464">
        <v>4</v>
      </c>
      <c r="B22" s="466" t="s">
        <v>88</v>
      </c>
      <c r="C22" s="464"/>
      <c r="D22" s="474"/>
    </row>
    <row r="23" spans="1:4" ht="15.75" customHeight="1">
      <c r="A23" s="464">
        <v>5</v>
      </c>
      <c r="B23" s="466" t="s">
        <v>89</v>
      </c>
      <c r="C23" s="464"/>
      <c r="D23" s="467"/>
    </row>
    <row r="24" spans="1:4" ht="15.75" customHeight="1">
      <c r="A24" s="464">
        <v>6</v>
      </c>
      <c r="B24" s="466" t="s">
        <v>90</v>
      </c>
      <c r="C24" s="573" t="s">
        <v>107</v>
      </c>
      <c r="D24" s="573"/>
    </row>
    <row r="25" spans="1:4" ht="15.75" customHeight="1">
      <c r="C25" s="573" t="s">
        <v>74</v>
      </c>
      <c r="D25" s="573"/>
    </row>
    <row r="26" spans="1:4" ht="15.75" customHeight="1">
      <c r="A26" s="573" t="s">
        <v>91</v>
      </c>
      <c r="B26" s="573"/>
      <c r="C26" s="464">
        <v>1</v>
      </c>
      <c r="D26" s="466" t="s">
        <v>75</v>
      </c>
    </row>
    <row r="27" spans="1:4" ht="15.75" customHeight="1">
      <c r="A27" s="464">
        <v>1</v>
      </c>
      <c r="B27" s="466" t="s">
        <v>92</v>
      </c>
      <c r="C27" s="464">
        <v>2</v>
      </c>
      <c r="D27" s="467" t="s">
        <v>81</v>
      </c>
    </row>
    <row r="28" spans="1:4" ht="15.75" customHeight="1">
      <c r="A28" s="464">
        <v>2</v>
      </c>
      <c r="B28" s="466" t="s">
        <v>93</v>
      </c>
      <c r="C28" s="464">
        <v>3</v>
      </c>
      <c r="D28" s="466" t="s">
        <v>77</v>
      </c>
    </row>
    <row r="29" spans="1:4" ht="15.75" customHeight="1">
      <c r="A29" s="464">
        <v>3</v>
      </c>
      <c r="B29" s="466" t="s">
        <v>94</v>
      </c>
      <c r="C29" s="464">
        <v>4</v>
      </c>
      <c r="D29" s="466" t="s">
        <v>78</v>
      </c>
    </row>
    <row r="30" spans="1:4" ht="15.75" customHeight="1">
      <c r="A30" s="464">
        <v>4</v>
      </c>
      <c r="B30" s="466" t="s">
        <v>95</v>
      </c>
      <c r="C30" s="464">
        <v>5</v>
      </c>
      <c r="D30" s="474" t="s">
        <v>79</v>
      </c>
    </row>
    <row r="31" spans="1:4" ht="15.75" customHeight="1">
      <c r="A31" s="464">
        <v>5</v>
      </c>
      <c r="B31" s="474" t="s">
        <v>96</v>
      </c>
      <c r="C31" s="464">
        <v>6</v>
      </c>
      <c r="D31" s="474" t="s">
        <v>80</v>
      </c>
    </row>
    <row r="32" spans="1:4" ht="15.75" customHeight="1">
      <c r="C32" s="464">
        <v>7</v>
      </c>
      <c r="D32" s="466" t="s">
        <v>82</v>
      </c>
    </row>
    <row r="33" spans="1:4" ht="15.75" customHeight="1">
      <c r="A33" s="573" t="s">
        <v>97</v>
      </c>
      <c r="B33" s="573"/>
      <c r="C33" s="464">
        <v>8</v>
      </c>
      <c r="D33" s="461" t="s">
        <v>1461</v>
      </c>
    </row>
    <row r="34" spans="1:4" ht="15.75" customHeight="1">
      <c r="A34" s="464">
        <v>1</v>
      </c>
      <c r="B34" s="467" t="s">
        <v>98</v>
      </c>
      <c r="C34" s="464">
        <v>9</v>
      </c>
      <c r="D34" s="467" t="s">
        <v>1462</v>
      </c>
    </row>
    <row r="35" spans="1:4" ht="15.75" customHeight="1">
      <c r="A35" s="464">
        <v>2</v>
      </c>
      <c r="B35" s="467" t="s">
        <v>99</v>
      </c>
      <c r="C35" s="464">
        <v>10</v>
      </c>
      <c r="D35" s="467" t="s">
        <v>83</v>
      </c>
    </row>
    <row r="36" spans="1:4" ht="15.75" customHeight="1">
      <c r="A36" s="464">
        <v>3</v>
      </c>
      <c r="B36" s="467" t="s">
        <v>100</v>
      </c>
      <c r="C36" s="464"/>
      <c r="D36" s="467"/>
    </row>
    <row r="37" spans="1:4" ht="15.75" customHeight="1">
      <c r="A37" s="464">
        <v>4</v>
      </c>
      <c r="B37" s="467" t="s">
        <v>101</v>
      </c>
      <c r="C37" s="464"/>
      <c r="D37" s="467"/>
    </row>
    <row r="38" spans="1:4" ht="15.75" customHeight="1">
      <c r="A38" s="464">
        <v>5</v>
      </c>
      <c r="B38" s="467" t="s">
        <v>102</v>
      </c>
      <c r="C38" s="464"/>
      <c r="D38" s="467"/>
    </row>
    <row r="39" spans="1:4" ht="15.75" customHeight="1">
      <c r="A39" s="464">
        <v>6</v>
      </c>
      <c r="B39" s="467" t="s">
        <v>103</v>
      </c>
      <c r="C39" s="464"/>
      <c r="D39" s="467"/>
    </row>
    <row r="40" spans="1:4" ht="15.75" customHeight="1">
      <c r="A40" s="464">
        <v>7</v>
      </c>
      <c r="B40" s="467" t="s">
        <v>104</v>
      </c>
      <c r="C40" s="464"/>
      <c r="D40" s="467"/>
    </row>
    <row r="41" spans="1:4" ht="15.75" customHeight="1">
      <c r="A41" s="464">
        <v>8</v>
      </c>
      <c r="B41" s="467" t="s">
        <v>105</v>
      </c>
      <c r="C41" s="464"/>
      <c r="D41" s="467"/>
    </row>
    <row r="42" spans="1:4" ht="15.75" customHeight="1">
      <c r="C42" s="464"/>
      <c r="D42" s="467"/>
    </row>
    <row r="43" spans="1:4" ht="15.75" customHeight="1">
      <c r="C43" s="464"/>
      <c r="D43" s="467"/>
    </row>
    <row r="44" spans="1:4" ht="15.75" customHeight="1">
      <c r="C44" s="464"/>
      <c r="D44" s="467"/>
    </row>
    <row r="45" spans="1:4" ht="15.75" customHeight="1">
      <c r="C45" s="464"/>
      <c r="D45" s="467"/>
    </row>
    <row r="46" spans="1:4" ht="15.75" customHeight="1">
      <c r="C46" s="464"/>
      <c r="D46" s="467"/>
    </row>
    <row r="47" spans="1:4" ht="15.75" customHeight="1">
      <c r="C47" s="464"/>
      <c r="D47" s="467"/>
    </row>
    <row r="48" spans="1:4" ht="15.75" customHeight="1">
      <c r="C48" s="464"/>
      <c r="D48" s="467"/>
    </row>
    <row r="49" spans="3:4" ht="15.75" customHeight="1">
      <c r="C49" s="464"/>
      <c r="D49" s="467"/>
    </row>
    <row r="50" spans="3:4" ht="15.75" customHeight="1">
      <c r="C50" s="464"/>
      <c r="D50" s="467"/>
    </row>
    <row r="51" spans="3:4" ht="15.75" customHeight="1">
      <c r="C51" s="464"/>
      <c r="D51" s="467"/>
    </row>
    <row r="52" spans="3:4">
      <c r="C52" s="464"/>
      <c r="D52" s="467"/>
    </row>
    <row r="53" spans="3:4">
      <c r="C53" s="186"/>
      <c r="D53" s="187"/>
    </row>
  </sheetData>
  <sheetProtection selectLockedCells="1"/>
  <mergeCells count="13">
    <mergeCell ref="A1:B1"/>
    <mergeCell ref="A2:B2"/>
    <mergeCell ref="C15:D15"/>
    <mergeCell ref="B14:B15"/>
    <mergeCell ref="C24:D24"/>
    <mergeCell ref="A33:B33"/>
    <mergeCell ref="C2:D2"/>
    <mergeCell ref="C3:D3"/>
    <mergeCell ref="C25:D25"/>
    <mergeCell ref="B4:B5"/>
    <mergeCell ref="B20:B21"/>
    <mergeCell ref="A17:B17"/>
    <mergeCell ref="A26:B26"/>
  </mergeCells>
  <phoneticPr fontId="1"/>
  <dataValidations count="2">
    <dataValidation imeMode="hiragana" allowBlank="1" showInputMessage="1" showErrorMessage="1" sqref="D9 C54:C1048576 A26:B26 B59:B1048576 D16:D21 D23 C25:D25 C15:D15 A54:A1048576 A33:B33 B34:B41 C3:D3 B1 D36:D1048576 A2:B2 A17:B17 E1:XFD1048576"/>
    <dataValidation imeMode="off" allowBlank="1" showInputMessage="1" showErrorMessage="1" sqref="A34:A41 A18:A20 A6:A12 C2 A22:A24 A27:A31 A1 A3:A4 C16:C24 C26:C33 C36:C53 C4:C10 C12"/>
  </dataValidations>
  <pageMargins left="0.23622047244094491" right="0.70866141732283472" top="0.51181102362204722" bottom="0.59055118110236227" header="0.31496062992125984" footer="0.31496062992125984"/>
  <pageSetup paperSize="9" firstPageNumber="23" orientation="portrait"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4"/>
  <sheetViews>
    <sheetView zoomScaleNormal="100" workbookViewId="0">
      <selection activeCell="V7" sqref="V7"/>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15" customHeight="1">
      <c r="A1" s="585"/>
      <c r="B1" s="585"/>
      <c r="C1" s="585"/>
      <c r="D1" s="4"/>
      <c r="E1" s="4"/>
      <c r="F1" s="4"/>
      <c r="G1" s="4"/>
      <c r="H1" s="4"/>
      <c r="I1" s="4"/>
      <c r="J1" s="4"/>
      <c r="K1" s="4"/>
      <c r="L1" s="4"/>
      <c r="M1" s="4"/>
      <c r="N1" s="4"/>
      <c r="O1" s="4"/>
      <c r="P1" s="4"/>
      <c r="Q1" s="4"/>
      <c r="R1" s="4"/>
      <c r="S1" s="4"/>
      <c r="T1" s="4"/>
      <c r="U1" s="4"/>
      <c r="V1" s="4"/>
    </row>
    <row r="2" spans="1:22" ht="17.100000000000001" customHeight="1" thickBot="1">
      <c r="A2" s="586" t="s">
        <v>108</v>
      </c>
      <c r="B2" s="586"/>
      <c r="C2" s="586"/>
      <c r="D2" s="586"/>
      <c r="E2" s="586"/>
      <c r="F2" s="586"/>
      <c r="G2" s="586"/>
      <c r="H2" s="586"/>
      <c r="I2" s="586"/>
      <c r="J2" s="586"/>
      <c r="K2" s="586"/>
      <c r="L2" s="586"/>
      <c r="M2" s="586"/>
      <c r="N2" s="5"/>
      <c r="O2" s="6"/>
      <c r="P2" s="7"/>
      <c r="Q2" s="592" t="s">
        <v>1463</v>
      </c>
      <c r="R2" s="592"/>
      <c r="S2" s="592"/>
      <c r="T2" s="592"/>
      <c r="U2" s="592"/>
      <c r="V2" s="592"/>
    </row>
    <row r="3" spans="1:22" ht="30.6" customHeight="1" thickBot="1">
      <c r="A3" s="587" t="s">
        <v>1342</v>
      </c>
      <c r="B3" s="588"/>
      <c r="C3" s="588"/>
      <c r="D3" s="589"/>
      <c r="E3" s="590" t="s">
        <v>109</v>
      </c>
      <c r="F3" s="591"/>
      <c r="G3" s="593" t="s">
        <v>110</v>
      </c>
      <c r="H3" s="594"/>
      <c r="I3" s="595" t="s">
        <v>111</v>
      </c>
      <c r="J3" s="595"/>
      <c r="K3" s="598" t="s">
        <v>112</v>
      </c>
      <c r="L3" s="598"/>
      <c r="M3" s="598" t="s">
        <v>113</v>
      </c>
      <c r="N3" s="598"/>
      <c r="O3" s="598" t="s">
        <v>117</v>
      </c>
      <c r="P3" s="598"/>
      <c r="Q3" s="598" t="s">
        <v>114</v>
      </c>
      <c r="R3" s="598"/>
      <c r="S3" s="599" t="s">
        <v>115</v>
      </c>
      <c r="T3" s="599"/>
      <c r="U3" s="596" t="s">
        <v>116</v>
      </c>
      <c r="V3" s="597"/>
    </row>
    <row r="4" spans="1:22" ht="18.95" customHeight="1" thickBot="1">
      <c r="A4" s="579" t="s">
        <v>118</v>
      </c>
      <c r="B4" s="580"/>
      <c r="C4" s="580"/>
      <c r="D4" s="581"/>
      <c r="E4" s="159">
        <f>IF(SUM(E5:E9)=0,"",SUM(E5:E9)+SUM(E11:E16))</f>
        <v>181</v>
      </c>
      <c r="F4" s="142">
        <f>F10+F17</f>
        <v>12</v>
      </c>
      <c r="G4" s="115">
        <f>IF(COUNTA(G5:G9)+COUNTA(G11:G16)=0,"",SUM(G5:G9)+SUM(G11:G16))</f>
        <v>1</v>
      </c>
      <c r="H4" s="129" t="str">
        <f>IF(COUNTA(H5:H9)+COUNTA(H11:H16)=0,"",SUM(H5:H9)+SUM(H11:H16))</f>
        <v/>
      </c>
      <c r="I4" s="120">
        <f t="shared" ref="I4:V4" si="0">IF(COUNTA(I5:I9)+COUNTA(I11:I16)=0,"",SUM(I5:I9)+SUM(I11:I16))</f>
        <v>12</v>
      </c>
      <c r="J4" s="129" t="str">
        <f t="shared" si="0"/>
        <v/>
      </c>
      <c r="K4" s="120">
        <f t="shared" si="0"/>
        <v>27</v>
      </c>
      <c r="L4" s="129" t="str">
        <f t="shared" si="0"/>
        <v/>
      </c>
      <c r="M4" s="120">
        <f t="shared" si="0"/>
        <v>43</v>
      </c>
      <c r="N4" s="129" t="str">
        <f t="shared" si="0"/>
        <v/>
      </c>
      <c r="O4" s="120">
        <f>IF(COUNTA(O5:O9)+COUNTA(O11:O16)=0,"",SUM(O5:O9)+SUM(O11:O16))</f>
        <v>47</v>
      </c>
      <c r="P4" s="129">
        <f>IF(COUNTA(P5:P9)+COUNTA(P11:P16)=0,"",SUM(P5:P9)+SUM(P11:P16))</f>
        <v>12</v>
      </c>
      <c r="Q4" s="120" t="str">
        <f t="shared" si="0"/>
        <v/>
      </c>
      <c r="R4" s="129" t="str">
        <f t="shared" si="0"/>
        <v/>
      </c>
      <c r="S4" s="120">
        <f t="shared" si="0"/>
        <v>50</v>
      </c>
      <c r="T4" s="129" t="str">
        <f t="shared" si="0"/>
        <v/>
      </c>
      <c r="U4" s="120">
        <f t="shared" si="0"/>
        <v>1</v>
      </c>
      <c r="V4" s="138" t="str">
        <f t="shared" si="0"/>
        <v/>
      </c>
    </row>
    <row r="5" spans="1:22" ht="18.95" customHeight="1">
      <c r="A5" s="603" t="s">
        <v>132</v>
      </c>
      <c r="B5" s="582" t="s">
        <v>121</v>
      </c>
      <c r="C5" s="583"/>
      <c r="D5" s="584"/>
      <c r="E5" s="152">
        <f>G5</f>
        <v>1</v>
      </c>
      <c r="F5" s="153" t="str">
        <f>IF(H5+J5+L5+N5+P5+R5+T5+V5=0,"",H5+J5+L5+N5+P5+R5+T5+V5)</f>
        <v/>
      </c>
      <c r="G5" s="116">
        <v>1</v>
      </c>
      <c r="H5" s="125"/>
      <c r="I5" s="121"/>
      <c r="J5" s="125"/>
      <c r="K5" s="121"/>
      <c r="L5" s="130"/>
      <c r="M5" s="134"/>
      <c r="N5" s="125"/>
      <c r="O5" s="121"/>
      <c r="P5" s="130"/>
      <c r="Q5" s="121"/>
      <c r="R5" s="130"/>
      <c r="S5" s="121"/>
      <c r="T5" s="130"/>
      <c r="U5" s="121"/>
      <c r="V5" s="139"/>
    </row>
    <row r="6" spans="1:22" ht="18.95" customHeight="1">
      <c r="A6" s="604"/>
      <c r="B6" s="600" t="s">
        <v>122</v>
      </c>
      <c r="C6" s="601"/>
      <c r="D6" s="602"/>
      <c r="E6" s="154">
        <f>I6</f>
        <v>1</v>
      </c>
      <c r="F6" s="155" t="str">
        <f>IF(H6+J6+L6+N6+P6+R6+T6+V6=0,"",H6+J6+L6+N6+P6+R6+T6+V6)</f>
        <v/>
      </c>
      <c r="G6" s="117"/>
      <c r="H6" s="126"/>
      <c r="I6" s="122">
        <v>1</v>
      </c>
      <c r="J6" s="126"/>
      <c r="K6" s="122"/>
      <c r="L6" s="131"/>
      <c r="M6" s="135"/>
      <c r="N6" s="126"/>
      <c r="O6" s="122"/>
      <c r="P6" s="131"/>
      <c r="Q6" s="122"/>
      <c r="R6" s="131"/>
      <c r="S6" s="122"/>
      <c r="T6" s="131"/>
      <c r="U6" s="122"/>
      <c r="V6" s="140"/>
    </row>
    <row r="7" spans="1:22" ht="18.95" customHeight="1">
      <c r="A7" s="604"/>
      <c r="B7" s="600" t="s">
        <v>123</v>
      </c>
      <c r="C7" s="601"/>
      <c r="D7" s="602"/>
      <c r="E7" s="154">
        <f>G7+I7+K7+M7+O7+Q7+S7+U7</f>
        <v>15</v>
      </c>
      <c r="F7" s="155"/>
      <c r="G7" s="117"/>
      <c r="H7" s="126"/>
      <c r="I7" s="122">
        <v>1</v>
      </c>
      <c r="J7" s="126"/>
      <c r="K7" s="122">
        <v>1</v>
      </c>
      <c r="L7" s="131"/>
      <c r="M7" s="135">
        <v>3</v>
      </c>
      <c r="N7" s="126"/>
      <c r="O7" s="122">
        <v>3</v>
      </c>
      <c r="P7" s="131"/>
      <c r="Q7" s="122"/>
      <c r="R7" s="131"/>
      <c r="S7" s="122">
        <v>6</v>
      </c>
      <c r="T7" s="131"/>
      <c r="U7" s="122">
        <v>1</v>
      </c>
      <c r="V7" s="140"/>
    </row>
    <row r="8" spans="1:22" ht="18.95" customHeight="1">
      <c r="A8" s="604"/>
      <c r="B8" s="600" t="s">
        <v>124</v>
      </c>
      <c r="C8" s="601"/>
      <c r="D8" s="602"/>
      <c r="E8" s="154">
        <f>G8+I8+K8+M8+O8+Q8+S8+U8</f>
        <v>11</v>
      </c>
      <c r="F8" s="155">
        <f t="shared" ref="F8:F9" si="1">IF(H8+J8+L8+N8+P8+R8+T8+V8=0,"",H8+J8+L8+N8+P8+R8+T8+V8)</f>
        <v>2</v>
      </c>
      <c r="G8" s="117"/>
      <c r="H8" s="126"/>
      <c r="I8" s="122">
        <v>2</v>
      </c>
      <c r="J8" s="126"/>
      <c r="K8" s="122">
        <v>1</v>
      </c>
      <c r="L8" s="131"/>
      <c r="M8" s="135">
        <v>5</v>
      </c>
      <c r="N8" s="126"/>
      <c r="O8" s="122">
        <v>2</v>
      </c>
      <c r="P8" s="131">
        <v>2</v>
      </c>
      <c r="Q8" s="122"/>
      <c r="R8" s="131"/>
      <c r="S8" s="122">
        <v>1</v>
      </c>
      <c r="T8" s="131"/>
      <c r="U8" s="122"/>
      <c r="V8" s="140"/>
    </row>
    <row r="9" spans="1:22" ht="18.95" customHeight="1" thickBot="1">
      <c r="A9" s="605"/>
      <c r="B9" s="606" t="s">
        <v>125</v>
      </c>
      <c r="C9" s="607"/>
      <c r="D9" s="608"/>
      <c r="E9" s="154">
        <f t="shared" ref="E9" si="2">G9+I9+K9+M9+O9+Q9+S9+U9</f>
        <v>11</v>
      </c>
      <c r="F9" s="155">
        <f t="shared" si="1"/>
        <v>6</v>
      </c>
      <c r="G9" s="118"/>
      <c r="H9" s="127"/>
      <c r="I9" s="123">
        <v>2</v>
      </c>
      <c r="J9" s="127"/>
      <c r="K9" s="123">
        <v>5</v>
      </c>
      <c r="L9" s="132"/>
      <c r="M9" s="136">
        <v>1</v>
      </c>
      <c r="N9" s="127"/>
      <c r="O9" s="123">
        <v>3</v>
      </c>
      <c r="P9" s="132">
        <v>6</v>
      </c>
      <c r="Q9" s="123"/>
      <c r="R9" s="132"/>
      <c r="S9" s="123"/>
      <c r="T9" s="132"/>
      <c r="U9" s="123"/>
      <c r="V9" s="141"/>
    </row>
    <row r="10" spans="1:22" ht="18.95" customHeight="1" thickTop="1" thickBot="1">
      <c r="A10" s="609" t="s">
        <v>119</v>
      </c>
      <c r="B10" s="610"/>
      <c r="C10" s="610"/>
      <c r="D10" s="611"/>
      <c r="E10" s="158">
        <f>SUM(E5:E9)</f>
        <v>39</v>
      </c>
      <c r="F10" s="460">
        <f>SUM(F5:F9)</f>
        <v>8</v>
      </c>
      <c r="G10" s="119">
        <f>IF(SUM(G5:G9)=0,"",SUM(G5:G9))</f>
        <v>1</v>
      </c>
      <c r="H10" s="456" t="str">
        <f>IF(SUM(H5:H9)=0,"",SUM(H5:H9))</f>
        <v/>
      </c>
      <c r="I10" s="457">
        <f t="shared" ref="I10:V10" si="3">IF(SUM(I5:I9)=0,"",SUM(I5:I9))</f>
        <v>6</v>
      </c>
      <c r="J10" s="113" t="str">
        <f t="shared" si="3"/>
        <v/>
      </c>
      <c r="K10" s="124">
        <f t="shared" si="3"/>
        <v>7</v>
      </c>
      <c r="L10" s="456" t="str">
        <f t="shared" si="3"/>
        <v/>
      </c>
      <c r="M10" s="457">
        <f t="shared" si="3"/>
        <v>9</v>
      </c>
      <c r="N10" s="113" t="str">
        <f t="shared" si="3"/>
        <v/>
      </c>
      <c r="O10" s="457">
        <f t="shared" si="3"/>
        <v>8</v>
      </c>
      <c r="P10" s="113">
        <f t="shared" si="3"/>
        <v>8</v>
      </c>
      <c r="Q10" s="457" t="str">
        <f t="shared" si="3"/>
        <v/>
      </c>
      <c r="R10" s="113" t="str">
        <f t="shared" si="3"/>
        <v/>
      </c>
      <c r="S10" s="457">
        <f t="shared" si="3"/>
        <v>7</v>
      </c>
      <c r="T10" s="113" t="str">
        <f t="shared" si="3"/>
        <v/>
      </c>
      <c r="U10" s="124">
        <f t="shared" si="3"/>
        <v>1</v>
      </c>
      <c r="V10" s="106" t="str">
        <f t="shared" si="3"/>
        <v/>
      </c>
    </row>
    <row r="11" spans="1:22" ht="18.95" customHeight="1">
      <c r="A11" s="603" t="s">
        <v>133</v>
      </c>
      <c r="B11" s="582" t="s">
        <v>126</v>
      </c>
      <c r="C11" s="583"/>
      <c r="D11" s="584"/>
      <c r="E11" s="154">
        <f>G11+I11+K11+M11+O11+Q11+S11+U11</f>
        <v>58</v>
      </c>
      <c r="F11" s="153">
        <f>IF(H11+J11+L11+N11+P11+R11+T11+V11=0,"",H11+J11+L11+N11+P11+R11+T11+V11)</f>
        <v>3</v>
      </c>
      <c r="G11" s="116"/>
      <c r="H11" s="125"/>
      <c r="I11" s="121">
        <v>6</v>
      </c>
      <c r="J11" s="125"/>
      <c r="K11" s="121">
        <v>14</v>
      </c>
      <c r="L11" s="130"/>
      <c r="M11" s="134">
        <v>11</v>
      </c>
      <c r="N11" s="125"/>
      <c r="O11" s="121">
        <v>10</v>
      </c>
      <c r="P11" s="130">
        <v>3</v>
      </c>
      <c r="Q11" s="121"/>
      <c r="R11" s="130"/>
      <c r="S11" s="121">
        <v>17</v>
      </c>
      <c r="T11" s="130"/>
      <c r="U11" s="121"/>
      <c r="V11" s="139"/>
    </row>
    <row r="12" spans="1:22" ht="18.95" customHeight="1">
      <c r="A12" s="604"/>
      <c r="B12" s="600" t="s">
        <v>127</v>
      </c>
      <c r="C12" s="601"/>
      <c r="D12" s="602"/>
      <c r="E12" s="154">
        <f>G12+I12+K12+M12+O12+Q12+S12+U12</f>
        <v>22</v>
      </c>
      <c r="F12" s="155" t="str">
        <f>IF(H12+J12+L12+N12+P12+R12+T12+V12=0,"",H12+J12+L12+N12+P12+R12+T12+V12)</f>
        <v/>
      </c>
      <c r="G12" s="117"/>
      <c r="H12" s="126"/>
      <c r="I12" s="122"/>
      <c r="J12" s="126"/>
      <c r="K12" s="122">
        <v>2</v>
      </c>
      <c r="L12" s="131"/>
      <c r="M12" s="135">
        <v>6</v>
      </c>
      <c r="N12" s="126"/>
      <c r="O12" s="122">
        <v>5</v>
      </c>
      <c r="P12" s="131"/>
      <c r="Q12" s="122"/>
      <c r="R12" s="131"/>
      <c r="S12" s="122">
        <v>9</v>
      </c>
      <c r="T12" s="131"/>
      <c r="U12" s="122"/>
      <c r="V12" s="140"/>
    </row>
    <row r="13" spans="1:22" ht="18.95" customHeight="1">
      <c r="A13" s="604"/>
      <c r="B13" s="600" t="s">
        <v>128</v>
      </c>
      <c r="C13" s="601"/>
      <c r="D13" s="602"/>
      <c r="E13" s="154">
        <f t="shared" ref="E13:E16" si="4">G13+I13+K13+M13+O13+Q13+S13+U13</f>
        <v>22</v>
      </c>
      <c r="F13" s="155" t="str">
        <f t="shared" ref="F13:F16" si="5">IF(H13+J13+L13+N13+P13+R13+T13+V13=0,"",H13+J13+L13+N13+P13+R13+T13+V13)</f>
        <v/>
      </c>
      <c r="G13" s="117"/>
      <c r="H13" s="126"/>
      <c r="I13" s="122"/>
      <c r="J13" s="126"/>
      <c r="K13" s="122">
        <v>2</v>
      </c>
      <c r="L13" s="131"/>
      <c r="M13" s="135">
        <v>7</v>
      </c>
      <c r="N13" s="126"/>
      <c r="O13" s="122">
        <v>7</v>
      </c>
      <c r="P13" s="131"/>
      <c r="Q13" s="122"/>
      <c r="R13" s="131"/>
      <c r="S13" s="122">
        <v>6</v>
      </c>
      <c r="T13" s="131"/>
      <c r="U13" s="122"/>
      <c r="V13" s="140"/>
    </row>
    <row r="14" spans="1:22" ht="18.95" customHeight="1">
      <c r="A14" s="604"/>
      <c r="B14" s="600" t="s">
        <v>129</v>
      </c>
      <c r="C14" s="601"/>
      <c r="D14" s="602"/>
      <c r="E14" s="154">
        <f t="shared" si="4"/>
        <v>20</v>
      </c>
      <c r="F14" s="155">
        <f t="shared" si="5"/>
        <v>1</v>
      </c>
      <c r="G14" s="117"/>
      <c r="H14" s="126"/>
      <c r="I14" s="122"/>
      <c r="J14" s="126"/>
      <c r="K14" s="122">
        <v>2</v>
      </c>
      <c r="L14" s="131"/>
      <c r="M14" s="135">
        <v>4</v>
      </c>
      <c r="N14" s="126"/>
      <c r="O14" s="122">
        <v>8</v>
      </c>
      <c r="P14" s="131">
        <v>1</v>
      </c>
      <c r="Q14" s="122"/>
      <c r="R14" s="131"/>
      <c r="S14" s="122">
        <v>6</v>
      </c>
      <c r="T14" s="131"/>
      <c r="U14" s="122"/>
      <c r="V14" s="140"/>
    </row>
    <row r="15" spans="1:22" ht="18.95" customHeight="1">
      <c r="A15" s="604"/>
      <c r="B15" s="600" t="s">
        <v>131</v>
      </c>
      <c r="C15" s="601"/>
      <c r="D15" s="602"/>
      <c r="E15" s="154">
        <f t="shared" si="4"/>
        <v>10</v>
      </c>
      <c r="F15" s="155" t="str">
        <f t="shared" si="5"/>
        <v/>
      </c>
      <c r="G15" s="117"/>
      <c r="H15" s="126"/>
      <c r="I15" s="122"/>
      <c r="J15" s="126"/>
      <c r="K15" s="122"/>
      <c r="L15" s="131"/>
      <c r="M15" s="135">
        <v>4</v>
      </c>
      <c r="N15" s="126"/>
      <c r="O15" s="122">
        <v>4</v>
      </c>
      <c r="P15" s="131"/>
      <c r="Q15" s="122"/>
      <c r="R15" s="131"/>
      <c r="S15" s="122">
        <v>2</v>
      </c>
      <c r="T15" s="131"/>
      <c r="U15" s="122"/>
      <c r="V15" s="140"/>
    </row>
    <row r="16" spans="1:22" ht="18.95" customHeight="1" thickBot="1">
      <c r="A16" s="605"/>
      <c r="B16" s="606" t="s">
        <v>130</v>
      </c>
      <c r="C16" s="607"/>
      <c r="D16" s="608"/>
      <c r="E16" s="154">
        <f t="shared" si="4"/>
        <v>10</v>
      </c>
      <c r="F16" s="155" t="str">
        <f t="shared" si="5"/>
        <v/>
      </c>
      <c r="G16" s="118"/>
      <c r="H16" s="127"/>
      <c r="I16" s="123"/>
      <c r="J16" s="127"/>
      <c r="K16" s="123"/>
      <c r="L16" s="132"/>
      <c r="M16" s="136">
        <v>2</v>
      </c>
      <c r="N16" s="127"/>
      <c r="O16" s="123">
        <v>5</v>
      </c>
      <c r="P16" s="132"/>
      <c r="Q16" s="123"/>
      <c r="R16" s="132"/>
      <c r="S16" s="123">
        <v>3</v>
      </c>
      <c r="T16" s="132"/>
      <c r="U16" s="123"/>
      <c r="V16" s="141"/>
    </row>
    <row r="17" spans="1:27" ht="18.95" customHeight="1" thickTop="1" thickBot="1">
      <c r="A17" s="609" t="s">
        <v>119</v>
      </c>
      <c r="B17" s="610"/>
      <c r="C17" s="610"/>
      <c r="D17" s="611"/>
      <c r="E17" s="158">
        <f>SUM(E11:E16)</f>
        <v>142</v>
      </c>
      <c r="F17" s="460">
        <f>SUM(F11:F16)</f>
        <v>4</v>
      </c>
      <c r="G17" s="119" t="str">
        <f>IF(SUM(G11:G16)=0,"",SUM(G11:G16))</f>
        <v/>
      </c>
      <c r="H17" s="128" t="str">
        <f>IF(SUM(H11:H16)=0,"",SUM(H11:H16))</f>
        <v/>
      </c>
      <c r="I17" s="124">
        <f t="shared" ref="I17:V17" si="6">IF(SUM(I11:I16)=0,"",SUM(I11:I16))</f>
        <v>6</v>
      </c>
      <c r="J17" s="128" t="str">
        <f t="shared" si="6"/>
        <v/>
      </c>
      <c r="K17" s="124">
        <f t="shared" si="6"/>
        <v>20</v>
      </c>
      <c r="L17" s="133" t="str">
        <f t="shared" si="6"/>
        <v/>
      </c>
      <c r="M17" s="137">
        <f t="shared" si="6"/>
        <v>34</v>
      </c>
      <c r="N17" s="128" t="str">
        <f t="shared" si="6"/>
        <v/>
      </c>
      <c r="O17" s="124">
        <f>IF(SUM(O11:O16)=0,"",SUM(O11:O16))</f>
        <v>39</v>
      </c>
      <c r="P17" s="133">
        <f t="shared" si="6"/>
        <v>4</v>
      </c>
      <c r="Q17" s="124" t="str">
        <f t="shared" si="6"/>
        <v/>
      </c>
      <c r="R17" s="133" t="str">
        <f t="shared" si="6"/>
        <v/>
      </c>
      <c r="S17" s="124">
        <f t="shared" si="6"/>
        <v>43</v>
      </c>
      <c r="T17" s="133" t="str">
        <f t="shared" si="6"/>
        <v/>
      </c>
      <c r="U17" s="124" t="str">
        <f t="shared" si="6"/>
        <v/>
      </c>
      <c r="V17" s="106" t="str">
        <f t="shared" si="6"/>
        <v/>
      </c>
    </row>
    <row r="18" spans="1:27" ht="17.100000000000001" customHeight="1">
      <c r="A18" s="621" t="s">
        <v>1361</v>
      </c>
      <c r="B18" s="621"/>
      <c r="C18" s="621"/>
      <c r="D18" s="621"/>
      <c r="E18" s="621"/>
      <c r="F18" s="621"/>
      <c r="G18" s="621"/>
      <c r="H18" s="6"/>
      <c r="I18" s="6"/>
      <c r="J18" s="6"/>
      <c r="K18" s="6"/>
      <c r="L18" s="6"/>
      <c r="M18" s="6"/>
      <c r="N18" s="6"/>
      <c r="O18" s="6"/>
      <c r="P18" s="6"/>
      <c r="Q18" s="6"/>
      <c r="R18" s="6"/>
      <c r="S18" s="6"/>
      <c r="T18" s="6"/>
      <c r="U18" s="6"/>
      <c r="V18" s="6"/>
    </row>
    <row r="19" spans="1:27">
      <c r="A19" s="6"/>
      <c r="B19" s="6"/>
      <c r="C19" s="6"/>
      <c r="D19" s="6"/>
      <c r="E19" s="6"/>
      <c r="F19" s="6"/>
      <c r="G19" s="6"/>
      <c r="H19" s="6"/>
      <c r="I19" s="6"/>
      <c r="J19" s="6"/>
      <c r="K19" s="6"/>
      <c r="L19" s="6"/>
      <c r="M19" s="6"/>
      <c r="N19" s="6"/>
      <c r="O19" s="6"/>
      <c r="P19" s="6"/>
      <c r="Q19" s="6"/>
      <c r="R19" s="6"/>
      <c r="S19" s="6"/>
      <c r="T19" s="6"/>
      <c r="U19" s="6"/>
      <c r="V19" s="6"/>
    </row>
    <row r="20" spans="1:27" ht="17.100000000000001" customHeight="1" thickBot="1">
      <c r="A20" s="586" t="s">
        <v>187</v>
      </c>
      <c r="B20" s="586"/>
      <c r="C20" s="586"/>
      <c r="D20" s="586"/>
      <c r="E20" s="586"/>
      <c r="F20" s="586"/>
      <c r="G20" s="586"/>
      <c r="H20" s="586"/>
      <c r="I20" s="586"/>
      <c r="J20" s="586"/>
      <c r="K20" s="586"/>
      <c r="L20" s="586"/>
      <c r="M20" s="586"/>
      <c r="N20" s="5"/>
      <c r="O20" s="6"/>
      <c r="P20" s="7"/>
      <c r="Q20" s="592" t="str">
        <f>Q2</f>
        <v>（令和2年4月1日現在）</v>
      </c>
      <c r="R20" s="592"/>
      <c r="S20" s="592"/>
      <c r="T20" s="592"/>
      <c r="U20" s="592"/>
      <c r="V20" s="592"/>
    </row>
    <row r="21" spans="1:27" ht="30.6" customHeight="1" thickBot="1">
      <c r="A21" s="612" t="s">
        <v>1328</v>
      </c>
      <c r="B21" s="613"/>
      <c r="C21" s="613"/>
      <c r="D21" s="614"/>
      <c r="E21" s="649" t="s">
        <v>109</v>
      </c>
      <c r="F21" s="650"/>
      <c r="G21" s="640" t="s">
        <v>110</v>
      </c>
      <c r="H21" s="641"/>
      <c r="I21" s="642" t="s">
        <v>111</v>
      </c>
      <c r="J21" s="643"/>
      <c r="K21" s="644" t="s">
        <v>112</v>
      </c>
      <c r="L21" s="645"/>
      <c r="M21" s="644" t="s">
        <v>113</v>
      </c>
      <c r="N21" s="645"/>
      <c r="O21" s="644" t="s">
        <v>117</v>
      </c>
      <c r="P21" s="645"/>
      <c r="Q21" s="644" t="s">
        <v>114</v>
      </c>
      <c r="R21" s="645"/>
      <c r="S21" s="646" t="s">
        <v>115</v>
      </c>
      <c r="T21" s="647"/>
      <c r="U21" s="646" t="s">
        <v>116</v>
      </c>
      <c r="V21" s="648"/>
    </row>
    <row r="22" spans="1:27" ht="18.95" customHeight="1">
      <c r="A22" s="615" t="s">
        <v>1468</v>
      </c>
      <c r="B22" s="616"/>
      <c r="C22" s="616"/>
      <c r="D22" s="617"/>
      <c r="E22" s="152">
        <f t="shared" ref="E22:F24" si="7">IF(G22+I22+K22+M22+O22+Q22+S22+U22=0,"",G22+I22+K22+M22+O22+Q22+S22+U22)</f>
        <v>72</v>
      </c>
      <c r="F22" s="153">
        <f t="shared" si="7"/>
        <v>9</v>
      </c>
      <c r="G22" s="116"/>
      <c r="H22" s="143"/>
      <c r="I22" s="134">
        <v>4</v>
      </c>
      <c r="J22" s="125"/>
      <c r="K22" s="121">
        <v>12</v>
      </c>
      <c r="L22" s="130"/>
      <c r="M22" s="121">
        <v>23</v>
      </c>
      <c r="N22" s="125"/>
      <c r="O22" s="121">
        <v>23</v>
      </c>
      <c r="P22" s="125">
        <v>9</v>
      </c>
      <c r="Q22" s="121"/>
      <c r="R22" s="125"/>
      <c r="S22" s="121">
        <v>10</v>
      </c>
      <c r="T22" s="125"/>
      <c r="U22" s="121"/>
      <c r="V22" s="139"/>
    </row>
    <row r="23" spans="1:27" s="180" customFormat="1" ht="18.95" customHeight="1">
      <c r="A23" s="615" t="s">
        <v>1474</v>
      </c>
      <c r="B23" s="616"/>
      <c r="C23" s="616"/>
      <c r="D23" s="617"/>
      <c r="E23" s="154">
        <f t="shared" si="7"/>
        <v>1</v>
      </c>
      <c r="F23" s="155">
        <f t="shared" si="7"/>
        <v>1</v>
      </c>
      <c r="G23" s="523"/>
      <c r="H23" s="524"/>
      <c r="I23" s="525"/>
      <c r="J23" s="526"/>
      <c r="K23" s="527"/>
      <c r="L23" s="528"/>
      <c r="M23" s="527">
        <v>1</v>
      </c>
      <c r="N23" s="526"/>
      <c r="O23" s="527"/>
      <c r="P23" s="526">
        <v>1</v>
      </c>
      <c r="Q23" s="527"/>
      <c r="R23" s="526"/>
      <c r="S23" s="527"/>
      <c r="T23" s="526"/>
      <c r="U23" s="527"/>
      <c r="V23" s="529"/>
    </row>
    <row r="24" spans="1:27" ht="18.95" customHeight="1">
      <c r="A24" s="618" t="s">
        <v>1469</v>
      </c>
      <c r="B24" s="619"/>
      <c r="C24" s="619"/>
      <c r="D24" s="620"/>
      <c r="E24" s="154">
        <f t="shared" si="7"/>
        <v>14</v>
      </c>
      <c r="F24" s="155" t="str">
        <f t="shared" si="7"/>
        <v/>
      </c>
      <c r="G24" s="117"/>
      <c r="H24" s="144"/>
      <c r="I24" s="135"/>
      <c r="J24" s="126"/>
      <c r="K24" s="122"/>
      <c r="L24" s="131"/>
      <c r="M24" s="122">
        <v>2</v>
      </c>
      <c r="N24" s="126"/>
      <c r="O24" s="122">
        <v>6</v>
      </c>
      <c r="P24" s="126"/>
      <c r="Q24" s="122"/>
      <c r="R24" s="126"/>
      <c r="S24" s="122">
        <v>6</v>
      </c>
      <c r="T24" s="126"/>
      <c r="U24" s="122"/>
      <c r="V24" s="140"/>
    </row>
    <row r="25" spans="1:27" ht="18.95" customHeight="1">
      <c r="A25" s="625" t="s">
        <v>1470</v>
      </c>
      <c r="B25" s="626"/>
      <c r="C25" s="626"/>
      <c r="D25" s="627"/>
      <c r="E25" s="154">
        <f t="shared" ref="E25:E43" si="8">IF(G25+I25+K25+M25+O25+Q25+S25+U25=0,"",G25+I25+K25+M25+O25+Q25+S25+U25)</f>
        <v>53</v>
      </c>
      <c r="F25" s="155">
        <f t="shared" ref="F25:F43" si="9">IF(H25+J25+L25+N25+P25+R25+T25+V25=0,"",H25+J25+L25+N25+P25+R25+T25+V25)</f>
        <v>3</v>
      </c>
      <c r="G25" s="117">
        <v>1</v>
      </c>
      <c r="H25" s="144"/>
      <c r="I25" s="135">
        <v>9</v>
      </c>
      <c r="J25" s="126"/>
      <c r="K25" s="122">
        <v>15</v>
      </c>
      <c r="L25" s="131"/>
      <c r="M25" s="122">
        <v>18</v>
      </c>
      <c r="N25" s="126"/>
      <c r="O25" s="122">
        <v>10</v>
      </c>
      <c r="P25" s="126">
        <v>3</v>
      </c>
      <c r="Q25" s="122"/>
      <c r="R25" s="126"/>
      <c r="S25" s="122"/>
      <c r="T25" s="126"/>
      <c r="U25" s="122"/>
      <c r="V25" s="140"/>
    </row>
    <row r="26" spans="1:27" s="180" customFormat="1" ht="18.95" customHeight="1">
      <c r="A26" s="622" t="s">
        <v>1471</v>
      </c>
      <c r="B26" s="623"/>
      <c r="C26" s="623"/>
      <c r="D26" s="624"/>
      <c r="E26" s="154">
        <f t="shared" ref="E26" si="10">IF(G26+I26+K26+M26+O26+Q26+S26+U26=0,"",G26+I26+K26+M26+O26+Q26+S26+U26)</f>
        <v>27</v>
      </c>
      <c r="F26" s="155" t="str">
        <f t="shared" ref="F26" si="11">IF(H26+J26+L26+N26+P26+R26+T26+V26=0,"",H26+J26+L26+N26+P26+R26+T26+V26)</f>
        <v/>
      </c>
      <c r="G26" s="117"/>
      <c r="H26" s="144"/>
      <c r="I26" s="135"/>
      <c r="J26" s="126"/>
      <c r="K26" s="122"/>
      <c r="L26" s="131"/>
      <c r="M26" s="122"/>
      <c r="N26" s="126"/>
      <c r="O26" s="122">
        <v>6</v>
      </c>
      <c r="P26" s="126"/>
      <c r="Q26" s="122"/>
      <c r="R26" s="126"/>
      <c r="S26" s="122">
        <v>21</v>
      </c>
      <c r="T26" s="126"/>
      <c r="U26" s="122"/>
      <c r="V26" s="140"/>
      <c r="X26"/>
      <c r="Y26"/>
      <c r="Z26"/>
      <c r="AA26"/>
    </row>
    <row r="27" spans="1:27" s="180" customFormat="1" ht="18.95" customHeight="1">
      <c r="A27" s="622" t="s">
        <v>1472</v>
      </c>
      <c r="B27" s="623"/>
      <c r="C27" s="623"/>
      <c r="D27" s="624"/>
      <c r="E27" s="154">
        <f>IF(G27+I27+K27+M27+O27+Q27+S27+U27=0,"",G27+I27+K27+M27+O27+Q27+S27+U27)</f>
        <v>9</v>
      </c>
      <c r="F27" s="155" t="str">
        <f t="shared" ref="F27" si="12">IF(H27+J27+L27+N27+P27+R27+T27+V27=0,"",H27+J27+L27+N27+P27+R27+T27+V27)</f>
        <v/>
      </c>
      <c r="G27" s="117"/>
      <c r="H27" s="144"/>
      <c r="I27" s="135"/>
      <c r="J27" s="126"/>
      <c r="K27" s="122"/>
      <c r="L27" s="131"/>
      <c r="M27" s="122"/>
      <c r="N27" s="126"/>
      <c r="O27" s="122">
        <v>2</v>
      </c>
      <c r="P27" s="126"/>
      <c r="Q27" s="122"/>
      <c r="R27" s="126"/>
      <c r="S27" s="122">
        <v>7</v>
      </c>
      <c r="T27" s="126"/>
      <c r="U27" s="122"/>
      <c r="V27" s="140"/>
    </row>
    <row r="28" spans="1:27" ht="18.95" customHeight="1">
      <c r="A28" s="625" t="s">
        <v>1473</v>
      </c>
      <c r="B28" s="626"/>
      <c r="C28" s="626"/>
      <c r="D28" s="627"/>
      <c r="E28" s="366">
        <f t="shared" si="8"/>
        <v>3</v>
      </c>
      <c r="F28" s="367" t="str">
        <f t="shared" si="9"/>
        <v/>
      </c>
      <c r="G28" s="368"/>
      <c r="H28" s="369"/>
      <c r="I28" s="370"/>
      <c r="J28" s="371"/>
      <c r="K28" s="372"/>
      <c r="L28" s="373"/>
      <c r="M28" s="372"/>
      <c r="N28" s="371"/>
      <c r="O28" s="372"/>
      <c r="P28" s="371"/>
      <c r="Q28" s="372"/>
      <c r="R28" s="371"/>
      <c r="S28" s="372">
        <v>3</v>
      </c>
      <c r="T28" s="371"/>
      <c r="U28" s="122"/>
      <c r="V28" s="140"/>
    </row>
    <row r="29" spans="1:27" ht="18.95" customHeight="1">
      <c r="A29" s="625" t="s">
        <v>134</v>
      </c>
      <c r="B29" s="626"/>
      <c r="C29" s="626"/>
      <c r="D29" s="627"/>
      <c r="E29" s="154">
        <f t="shared" si="8"/>
        <v>10</v>
      </c>
      <c r="F29" s="155">
        <f t="shared" si="9"/>
        <v>3</v>
      </c>
      <c r="G29" s="117"/>
      <c r="H29" s="144"/>
      <c r="I29" s="135">
        <v>3</v>
      </c>
      <c r="J29" s="126"/>
      <c r="K29" s="122">
        <v>1</v>
      </c>
      <c r="L29" s="131"/>
      <c r="M29" s="122">
        <v>4</v>
      </c>
      <c r="N29" s="126"/>
      <c r="O29" s="122">
        <v>2</v>
      </c>
      <c r="P29" s="126">
        <v>3</v>
      </c>
      <c r="Q29" s="122"/>
      <c r="R29" s="126"/>
      <c r="S29" s="122"/>
      <c r="T29" s="126"/>
      <c r="U29" s="122"/>
      <c r="V29" s="140"/>
    </row>
    <row r="30" spans="1:27" ht="18.95" customHeight="1">
      <c r="A30" s="622" t="s">
        <v>135</v>
      </c>
      <c r="B30" s="623"/>
      <c r="C30" s="623"/>
      <c r="D30" s="624"/>
      <c r="E30" s="154">
        <f t="shared" si="8"/>
        <v>22</v>
      </c>
      <c r="F30" s="155">
        <f t="shared" si="9"/>
        <v>5</v>
      </c>
      <c r="G30" s="117"/>
      <c r="H30" s="144"/>
      <c r="I30" s="135">
        <v>6</v>
      </c>
      <c r="J30" s="126"/>
      <c r="K30" s="122">
        <v>10</v>
      </c>
      <c r="L30" s="131"/>
      <c r="M30" s="122">
        <v>2</v>
      </c>
      <c r="N30" s="126"/>
      <c r="O30" s="122">
        <v>2</v>
      </c>
      <c r="P30" s="126">
        <v>5</v>
      </c>
      <c r="Q30" s="122"/>
      <c r="R30" s="126"/>
      <c r="S30" s="122">
        <v>2</v>
      </c>
      <c r="T30" s="126"/>
      <c r="U30" s="122"/>
      <c r="V30" s="140"/>
    </row>
    <row r="31" spans="1:27" ht="18.95" customHeight="1">
      <c r="A31" s="625" t="s">
        <v>136</v>
      </c>
      <c r="B31" s="626"/>
      <c r="C31" s="626"/>
      <c r="D31" s="627"/>
      <c r="E31" s="154">
        <f t="shared" si="8"/>
        <v>6</v>
      </c>
      <c r="F31" s="155">
        <f t="shared" si="9"/>
        <v>2</v>
      </c>
      <c r="G31" s="117"/>
      <c r="H31" s="144"/>
      <c r="I31" s="135"/>
      <c r="J31" s="126"/>
      <c r="K31" s="122">
        <v>1</v>
      </c>
      <c r="L31" s="131"/>
      <c r="M31" s="122">
        <v>3</v>
      </c>
      <c r="N31" s="126"/>
      <c r="O31" s="122">
        <v>2</v>
      </c>
      <c r="P31" s="126">
        <v>2</v>
      </c>
      <c r="Q31" s="122"/>
      <c r="R31" s="126"/>
      <c r="S31" s="122"/>
      <c r="T31" s="126"/>
      <c r="U31" s="122"/>
      <c r="V31" s="140"/>
    </row>
    <row r="32" spans="1:27" ht="18.95" customHeight="1">
      <c r="A32" s="625" t="s">
        <v>137</v>
      </c>
      <c r="B32" s="626"/>
      <c r="C32" s="626"/>
      <c r="D32" s="627"/>
      <c r="E32" s="154">
        <f t="shared" si="8"/>
        <v>44</v>
      </c>
      <c r="F32" s="155">
        <f t="shared" si="9"/>
        <v>3</v>
      </c>
      <c r="G32" s="117"/>
      <c r="H32" s="144"/>
      <c r="I32" s="135">
        <v>5</v>
      </c>
      <c r="J32" s="126"/>
      <c r="K32" s="122">
        <v>10</v>
      </c>
      <c r="L32" s="131"/>
      <c r="M32" s="122">
        <v>12</v>
      </c>
      <c r="N32" s="126"/>
      <c r="O32" s="122">
        <v>15</v>
      </c>
      <c r="P32" s="126">
        <v>3</v>
      </c>
      <c r="Q32" s="122"/>
      <c r="R32" s="126"/>
      <c r="S32" s="122">
        <v>2</v>
      </c>
      <c r="T32" s="126"/>
      <c r="U32" s="122"/>
      <c r="V32" s="140"/>
    </row>
    <row r="33" spans="1:22" ht="18.95" customHeight="1">
      <c r="A33" s="625" t="s">
        <v>138</v>
      </c>
      <c r="B33" s="626"/>
      <c r="C33" s="626"/>
      <c r="D33" s="627"/>
      <c r="E33" s="154">
        <f t="shared" si="8"/>
        <v>35</v>
      </c>
      <c r="F33" s="155">
        <f t="shared" si="9"/>
        <v>3</v>
      </c>
      <c r="G33" s="117"/>
      <c r="H33" s="144"/>
      <c r="I33" s="135">
        <v>1</v>
      </c>
      <c r="J33" s="126"/>
      <c r="K33" s="122">
        <v>5</v>
      </c>
      <c r="L33" s="131"/>
      <c r="M33" s="122">
        <v>9</v>
      </c>
      <c r="N33" s="126"/>
      <c r="O33" s="122">
        <v>11</v>
      </c>
      <c r="P33" s="126">
        <v>3</v>
      </c>
      <c r="Q33" s="122"/>
      <c r="R33" s="126"/>
      <c r="S33" s="122">
        <v>9</v>
      </c>
      <c r="T33" s="126"/>
      <c r="U33" s="122"/>
      <c r="V33" s="140"/>
    </row>
    <row r="34" spans="1:22" ht="18.95" customHeight="1">
      <c r="A34" s="625" t="s">
        <v>1475</v>
      </c>
      <c r="B34" s="626"/>
      <c r="C34" s="626"/>
      <c r="D34" s="627"/>
      <c r="E34" s="154">
        <f t="shared" si="8"/>
        <v>2</v>
      </c>
      <c r="F34" s="155" t="str">
        <f t="shared" si="9"/>
        <v/>
      </c>
      <c r="G34" s="117"/>
      <c r="H34" s="144"/>
      <c r="I34" s="135"/>
      <c r="J34" s="126"/>
      <c r="K34" s="122">
        <v>1</v>
      </c>
      <c r="L34" s="131"/>
      <c r="M34" s="122"/>
      <c r="N34" s="126"/>
      <c r="O34" s="122">
        <v>1</v>
      </c>
      <c r="P34" s="126"/>
      <c r="Q34" s="122"/>
      <c r="R34" s="126"/>
      <c r="S34" s="122"/>
      <c r="T34" s="126"/>
      <c r="U34" s="122"/>
      <c r="V34" s="140"/>
    </row>
    <row r="35" spans="1:22" ht="18.95" customHeight="1">
      <c r="A35" s="625" t="s">
        <v>139</v>
      </c>
      <c r="B35" s="626"/>
      <c r="C35" s="626"/>
      <c r="D35" s="627"/>
      <c r="E35" s="154">
        <f t="shared" si="8"/>
        <v>3</v>
      </c>
      <c r="F35" s="155" t="str">
        <f t="shared" si="9"/>
        <v/>
      </c>
      <c r="G35" s="117"/>
      <c r="H35" s="144"/>
      <c r="I35" s="135"/>
      <c r="J35" s="126"/>
      <c r="K35" s="122"/>
      <c r="L35" s="131"/>
      <c r="M35" s="122">
        <v>1</v>
      </c>
      <c r="N35" s="126"/>
      <c r="O35" s="122">
        <v>1</v>
      </c>
      <c r="P35" s="126"/>
      <c r="Q35" s="122"/>
      <c r="R35" s="126"/>
      <c r="S35" s="122">
        <v>1</v>
      </c>
      <c r="T35" s="126"/>
      <c r="U35" s="122"/>
      <c r="V35" s="140"/>
    </row>
    <row r="36" spans="1:22" ht="18.95" customHeight="1">
      <c r="A36" s="625" t="s">
        <v>140</v>
      </c>
      <c r="B36" s="626"/>
      <c r="C36" s="626"/>
      <c r="D36" s="627"/>
      <c r="E36" s="154">
        <f t="shared" si="8"/>
        <v>43</v>
      </c>
      <c r="F36" s="155">
        <f t="shared" si="9"/>
        <v>5</v>
      </c>
      <c r="G36" s="117">
        <v>1</v>
      </c>
      <c r="H36" s="144"/>
      <c r="I36" s="135">
        <v>2</v>
      </c>
      <c r="J36" s="126"/>
      <c r="K36" s="122">
        <v>7</v>
      </c>
      <c r="L36" s="131"/>
      <c r="M36" s="122">
        <v>18</v>
      </c>
      <c r="N36" s="126"/>
      <c r="O36" s="122">
        <v>11</v>
      </c>
      <c r="P36" s="126">
        <v>5</v>
      </c>
      <c r="Q36" s="122"/>
      <c r="R36" s="126"/>
      <c r="S36" s="122">
        <v>4</v>
      </c>
      <c r="T36" s="126"/>
      <c r="U36" s="122"/>
      <c r="V36" s="140"/>
    </row>
    <row r="37" spans="1:22" ht="18.95" customHeight="1">
      <c r="A37" s="634" t="s">
        <v>1496</v>
      </c>
      <c r="B37" s="635"/>
      <c r="C37" s="635"/>
      <c r="D37" s="636"/>
      <c r="E37" s="154">
        <f t="shared" si="8"/>
        <v>12</v>
      </c>
      <c r="F37" s="155">
        <f t="shared" si="9"/>
        <v>1</v>
      </c>
      <c r="G37" s="117">
        <v>1</v>
      </c>
      <c r="H37" s="144"/>
      <c r="I37" s="135">
        <v>1</v>
      </c>
      <c r="J37" s="126"/>
      <c r="K37" s="122">
        <v>2</v>
      </c>
      <c r="L37" s="131"/>
      <c r="M37" s="122">
        <v>5</v>
      </c>
      <c r="N37" s="126"/>
      <c r="O37" s="122">
        <v>3</v>
      </c>
      <c r="P37" s="126">
        <v>1</v>
      </c>
      <c r="Q37" s="122"/>
      <c r="R37" s="126"/>
      <c r="S37" s="122"/>
      <c r="T37" s="126"/>
      <c r="U37" s="122"/>
      <c r="V37" s="140"/>
    </row>
    <row r="38" spans="1:22" ht="18.95" customHeight="1">
      <c r="A38" s="625" t="s">
        <v>141</v>
      </c>
      <c r="B38" s="626"/>
      <c r="C38" s="626"/>
      <c r="D38" s="627"/>
      <c r="E38" s="154">
        <f t="shared" si="8"/>
        <v>25</v>
      </c>
      <c r="F38" s="155">
        <f t="shared" si="9"/>
        <v>1</v>
      </c>
      <c r="G38" s="117"/>
      <c r="H38" s="144"/>
      <c r="I38" s="135">
        <v>2</v>
      </c>
      <c r="J38" s="126"/>
      <c r="K38" s="122">
        <v>5</v>
      </c>
      <c r="L38" s="131"/>
      <c r="M38" s="122">
        <v>6</v>
      </c>
      <c r="N38" s="126"/>
      <c r="O38" s="122">
        <v>9</v>
      </c>
      <c r="P38" s="126">
        <v>1</v>
      </c>
      <c r="Q38" s="122"/>
      <c r="R38" s="126"/>
      <c r="S38" s="122">
        <v>3</v>
      </c>
      <c r="T38" s="126"/>
      <c r="U38" s="122"/>
      <c r="V38" s="140"/>
    </row>
    <row r="39" spans="1:22" ht="18.95" customHeight="1">
      <c r="A39" s="625" t="s">
        <v>142</v>
      </c>
      <c r="B39" s="626"/>
      <c r="C39" s="626"/>
      <c r="D39" s="627"/>
      <c r="E39" s="154">
        <f t="shared" si="8"/>
        <v>25</v>
      </c>
      <c r="F39" s="155">
        <f t="shared" si="9"/>
        <v>1</v>
      </c>
      <c r="G39" s="117"/>
      <c r="H39" s="144"/>
      <c r="I39" s="135">
        <v>2</v>
      </c>
      <c r="J39" s="126"/>
      <c r="K39" s="122">
        <v>5</v>
      </c>
      <c r="L39" s="131"/>
      <c r="M39" s="122">
        <v>6</v>
      </c>
      <c r="N39" s="126"/>
      <c r="O39" s="122">
        <v>9</v>
      </c>
      <c r="P39" s="126">
        <v>1</v>
      </c>
      <c r="Q39" s="122"/>
      <c r="R39" s="126"/>
      <c r="S39" s="122">
        <v>3</v>
      </c>
      <c r="T39" s="126"/>
      <c r="U39" s="122"/>
      <c r="V39" s="140"/>
    </row>
    <row r="40" spans="1:22" ht="18.95" customHeight="1">
      <c r="A40" s="625" t="s">
        <v>143</v>
      </c>
      <c r="B40" s="626"/>
      <c r="C40" s="626"/>
      <c r="D40" s="627"/>
      <c r="E40" s="154">
        <f t="shared" si="8"/>
        <v>1</v>
      </c>
      <c r="F40" s="155">
        <f t="shared" si="9"/>
        <v>1</v>
      </c>
      <c r="G40" s="117"/>
      <c r="H40" s="144"/>
      <c r="I40" s="135"/>
      <c r="J40" s="126"/>
      <c r="K40" s="122">
        <v>1</v>
      </c>
      <c r="L40" s="131"/>
      <c r="M40" s="122"/>
      <c r="N40" s="126"/>
      <c r="O40" s="122"/>
      <c r="P40" s="126">
        <v>1</v>
      </c>
      <c r="Q40" s="122"/>
      <c r="R40" s="126"/>
      <c r="S40" s="122"/>
      <c r="T40" s="126"/>
      <c r="U40" s="122"/>
      <c r="V40" s="140"/>
    </row>
    <row r="41" spans="1:22" ht="18.95" customHeight="1">
      <c r="A41" s="637" t="s">
        <v>120</v>
      </c>
      <c r="B41" s="638"/>
      <c r="C41" s="638"/>
      <c r="D41" s="639"/>
      <c r="E41" s="154">
        <f t="shared" si="8"/>
        <v>7</v>
      </c>
      <c r="F41" s="155">
        <f t="shared" si="9"/>
        <v>1</v>
      </c>
      <c r="G41" s="117"/>
      <c r="H41" s="144"/>
      <c r="I41" s="135">
        <v>3</v>
      </c>
      <c r="J41" s="126"/>
      <c r="K41" s="122">
        <v>1</v>
      </c>
      <c r="L41" s="131"/>
      <c r="M41" s="122">
        <v>1</v>
      </c>
      <c r="N41" s="126"/>
      <c r="O41" s="122">
        <v>2</v>
      </c>
      <c r="P41" s="126">
        <v>1</v>
      </c>
      <c r="Q41" s="122"/>
      <c r="R41" s="126"/>
      <c r="S41" s="122"/>
      <c r="T41" s="126"/>
      <c r="U41" s="122"/>
      <c r="V41" s="140"/>
    </row>
    <row r="42" spans="1:22" ht="18.95" customHeight="1">
      <c r="A42" s="628" t="s">
        <v>144</v>
      </c>
      <c r="B42" s="629"/>
      <c r="C42" s="629"/>
      <c r="D42" s="630"/>
      <c r="E42" s="154">
        <f t="shared" si="8"/>
        <v>19</v>
      </c>
      <c r="F42" s="155" t="str">
        <f t="shared" si="9"/>
        <v/>
      </c>
      <c r="G42" s="117"/>
      <c r="H42" s="144"/>
      <c r="I42" s="135"/>
      <c r="J42" s="126"/>
      <c r="K42" s="122">
        <v>4</v>
      </c>
      <c r="L42" s="131"/>
      <c r="M42" s="122">
        <v>7</v>
      </c>
      <c r="N42" s="126"/>
      <c r="O42" s="122">
        <v>7</v>
      </c>
      <c r="P42" s="126"/>
      <c r="Q42" s="122"/>
      <c r="R42" s="126"/>
      <c r="S42" s="122">
        <v>1</v>
      </c>
      <c r="T42" s="126"/>
      <c r="U42" s="122"/>
      <c r="V42" s="140"/>
    </row>
    <row r="43" spans="1:22" ht="18.95" customHeight="1" thickBot="1">
      <c r="A43" s="631" t="s">
        <v>145</v>
      </c>
      <c r="B43" s="632"/>
      <c r="C43" s="632"/>
      <c r="D43" s="633"/>
      <c r="E43" s="156">
        <f t="shared" si="8"/>
        <v>1</v>
      </c>
      <c r="F43" s="157" t="str">
        <f t="shared" si="9"/>
        <v/>
      </c>
      <c r="G43" s="146"/>
      <c r="H43" s="145"/>
      <c r="I43" s="147"/>
      <c r="J43" s="149"/>
      <c r="K43" s="148">
        <v>1</v>
      </c>
      <c r="L43" s="150"/>
      <c r="M43" s="148"/>
      <c r="N43" s="149"/>
      <c r="O43" s="148"/>
      <c r="P43" s="149"/>
      <c r="Q43" s="148"/>
      <c r="R43" s="149"/>
      <c r="S43" s="148"/>
      <c r="T43" s="149"/>
      <c r="U43" s="148"/>
      <c r="V43" s="151"/>
    </row>
    <row r="44" spans="1:22" ht="17.100000000000001" customHeight="1">
      <c r="A44" s="621" t="s">
        <v>1361</v>
      </c>
      <c r="B44" s="621"/>
      <c r="C44" s="621"/>
      <c r="D44" s="621"/>
      <c r="E44" s="621"/>
      <c r="F44" s="621"/>
      <c r="G44" s="621"/>
      <c r="H44" s="6"/>
      <c r="I44" s="6"/>
      <c r="J44" s="6"/>
      <c r="K44" s="6"/>
      <c r="L44" s="6"/>
      <c r="M44" s="6"/>
      <c r="N44" s="6"/>
      <c r="O44" s="6"/>
      <c r="P44" s="6"/>
      <c r="Q44" s="6"/>
      <c r="R44" s="6"/>
      <c r="S44" s="6"/>
      <c r="T44" s="6"/>
      <c r="U44" s="6"/>
      <c r="V44" s="6"/>
    </row>
  </sheetData>
  <sheetProtection selectLockedCells="1"/>
  <mergeCells count="65">
    <mergeCell ref="A29:D29"/>
    <mergeCell ref="Q20:V20"/>
    <mergeCell ref="G21:H21"/>
    <mergeCell ref="I21:J21"/>
    <mergeCell ref="K21:L21"/>
    <mergeCell ref="M21:N21"/>
    <mergeCell ref="O21:P21"/>
    <mergeCell ref="Q21:R21"/>
    <mergeCell ref="S21:T21"/>
    <mergeCell ref="U21:V21"/>
    <mergeCell ref="A28:D28"/>
    <mergeCell ref="E21:F21"/>
    <mergeCell ref="A25:D25"/>
    <mergeCell ref="A26:D26"/>
    <mergeCell ref="A27:D27"/>
    <mergeCell ref="A23:D23"/>
    <mergeCell ref="A44:G44"/>
    <mergeCell ref="A30:D30"/>
    <mergeCell ref="A31:D31"/>
    <mergeCell ref="A32:D32"/>
    <mergeCell ref="A33:D33"/>
    <mergeCell ref="A34:D34"/>
    <mergeCell ref="A42:D42"/>
    <mergeCell ref="A43:D43"/>
    <mergeCell ref="A36:D36"/>
    <mergeCell ref="A37:D37"/>
    <mergeCell ref="A38:D38"/>
    <mergeCell ref="A39:D39"/>
    <mergeCell ref="A40:D40"/>
    <mergeCell ref="A41:D41"/>
    <mergeCell ref="A35:D35"/>
    <mergeCell ref="A10:D10"/>
    <mergeCell ref="B15:D15"/>
    <mergeCell ref="A21:D21"/>
    <mergeCell ref="A22:D22"/>
    <mergeCell ref="A24:D24"/>
    <mergeCell ref="B11:D11"/>
    <mergeCell ref="B12:D12"/>
    <mergeCell ref="B13:D13"/>
    <mergeCell ref="B14:D14"/>
    <mergeCell ref="A11:A16"/>
    <mergeCell ref="B16:D16"/>
    <mergeCell ref="A17:D17"/>
    <mergeCell ref="A18:G18"/>
    <mergeCell ref="A20:M20"/>
    <mergeCell ref="B6:D6"/>
    <mergeCell ref="B7:D7"/>
    <mergeCell ref="B8:D8"/>
    <mergeCell ref="A5:A9"/>
    <mergeCell ref="B9:D9"/>
    <mergeCell ref="Q2:V2"/>
    <mergeCell ref="G3:H3"/>
    <mergeCell ref="I3:J3"/>
    <mergeCell ref="U3:V3"/>
    <mergeCell ref="K3:L3"/>
    <mergeCell ref="M3:N3"/>
    <mergeCell ref="O3:P3"/>
    <mergeCell ref="Q3:R3"/>
    <mergeCell ref="S3:T3"/>
    <mergeCell ref="A4:D4"/>
    <mergeCell ref="B5:D5"/>
    <mergeCell ref="A1:C1"/>
    <mergeCell ref="A2:M2"/>
    <mergeCell ref="A3:D3"/>
    <mergeCell ref="E3:F3"/>
  </mergeCells>
  <phoneticPr fontId="1"/>
  <dataValidations count="2">
    <dataValidation imeMode="hiragana" allowBlank="1" showInputMessage="1" showErrorMessage="1" sqref="A5:D9 A1:N1 A11:D16 V1:XFD1 A22:D43"/>
    <dataValidation imeMode="off" allowBlank="1" showInputMessage="1" showErrorMessage="1" sqref="E4:V17 E22:V43"/>
  </dataValidations>
  <pageMargins left="0.70866141732283472" right="0.23622047244094491" top="0.51181102362204722" bottom="0.59055118110236227" header="0.31496062992125984" footer="0.31496062992125984"/>
  <pageSetup paperSize="9" firstPageNumber="24" orientation="portrait" useFirstPageNumber="1"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1"/>
  <sheetViews>
    <sheetView workbookViewId="0">
      <selection activeCell="C30" sqref="C30"/>
    </sheetView>
  </sheetViews>
  <sheetFormatPr defaultRowHeight="11.25"/>
  <cols>
    <col min="1" max="1" width="7.125" style="50" customWidth="1"/>
    <col min="2" max="2" width="10" style="50" bestFit="1" customWidth="1"/>
    <col min="3" max="3" width="12.625" style="50" customWidth="1"/>
    <col min="4" max="4" width="21.625" style="50" customWidth="1"/>
    <col min="5" max="5" width="33.25" style="50" bestFit="1" customWidth="1"/>
    <col min="6" max="256" width="9" style="50"/>
    <col min="257" max="257" width="7.125" style="50" customWidth="1"/>
    <col min="258" max="258" width="10" style="50" bestFit="1" customWidth="1"/>
    <col min="259" max="259" width="12.625" style="50" customWidth="1"/>
    <col min="260" max="260" width="21.625" style="50" customWidth="1"/>
    <col min="261" max="261" width="33.25" style="50" bestFit="1" customWidth="1"/>
    <col min="262" max="512" width="9" style="50"/>
    <col min="513" max="513" width="7.125" style="50" customWidth="1"/>
    <col min="514" max="514" width="10" style="50" bestFit="1" customWidth="1"/>
    <col min="515" max="515" width="12.625" style="50" customWidth="1"/>
    <col min="516" max="516" width="21.625" style="50" customWidth="1"/>
    <col min="517" max="517" width="33.25" style="50" bestFit="1" customWidth="1"/>
    <col min="518" max="768" width="9" style="50"/>
    <col min="769" max="769" width="7.125" style="50" customWidth="1"/>
    <col min="770" max="770" width="10" style="50" bestFit="1" customWidth="1"/>
    <col min="771" max="771" width="12.625" style="50" customWidth="1"/>
    <col min="772" max="772" width="21.625" style="50" customWidth="1"/>
    <col min="773" max="773" width="33.25" style="50" bestFit="1" customWidth="1"/>
    <col min="774" max="1024" width="9" style="50"/>
    <col min="1025" max="1025" width="7.125" style="50" customWidth="1"/>
    <col min="1026" max="1026" width="10" style="50" bestFit="1" customWidth="1"/>
    <col min="1027" max="1027" width="12.625" style="50" customWidth="1"/>
    <col min="1028" max="1028" width="21.625" style="50" customWidth="1"/>
    <col min="1029" max="1029" width="33.25" style="50" bestFit="1" customWidth="1"/>
    <col min="1030" max="1280" width="9" style="50"/>
    <col min="1281" max="1281" width="7.125" style="50" customWidth="1"/>
    <col min="1282" max="1282" width="10" style="50" bestFit="1" customWidth="1"/>
    <col min="1283" max="1283" width="12.625" style="50" customWidth="1"/>
    <col min="1284" max="1284" width="21.625" style="50" customWidth="1"/>
    <col min="1285" max="1285" width="33.25" style="50" bestFit="1" customWidth="1"/>
    <col min="1286" max="1536" width="9" style="50"/>
    <col min="1537" max="1537" width="7.125" style="50" customWidth="1"/>
    <col min="1538" max="1538" width="10" style="50" bestFit="1" customWidth="1"/>
    <col min="1539" max="1539" width="12.625" style="50" customWidth="1"/>
    <col min="1540" max="1540" width="21.625" style="50" customWidth="1"/>
    <col min="1541" max="1541" width="33.25" style="50" bestFit="1" customWidth="1"/>
    <col min="1542" max="1792" width="9" style="50"/>
    <col min="1793" max="1793" width="7.125" style="50" customWidth="1"/>
    <col min="1794" max="1794" width="10" style="50" bestFit="1" customWidth="1"/>
    <col min="1795" max="1795" width="12.625" style="50" customWidth="1"/>
    <col min="1796" max="1796" width="21.625" style="50" customWidth="1"/>
    <col min="1797" max="1797" width="33.25" style="50" bestFit="1" customWidth="1"/>
    <col min="1798" max="2048" width="9" style="50"/>
    <col min="2049" max="2049" width="7.125" style="50" customWidth="1"/>
    <col min="2050" max="2050" width="10" style="50" bestFit="1" customWidth="1"/>
    <col min="2051" max="2051" width="12.625" style="50" customWidth="1"/>
    <col min="2052" max="2052" width="21.625" style="50" customWidth="1"/>
    <col min="2053" max="2053" width="33.25" style="50" bestFit="1" customWidth="1"/>
    <col min="2054" max="2304" width="9" style="50"/>
    <col min="2305" max="2305" width="7.125" style="50" customWidth="1"/>
    <col min="2306" max="2306" width="10" style="50" bestFit="1" customWidth="1"/>
    <col min="2307" max="2307" width="12.625" style="50" customWidth="1"/>
    <col min="2308" max="2308" width="21.625" style="50" customWidth="1"/>
    <col min="2309" max="2309" width="33.25" style="50" bestFit="1" customWidth="1"/>
    <col min="2310" max="2560" width="9" style="50"/>
    <col min="2561" max="2561" width="7.125" style="50" customWidth="1"/>
    <col min="2562" max="2562" width="10" style="50" bestFit="1" customWidth="1"/>
    <col min="2563" max="2563" width="12.625" style="50" customWidth="1"/>
    <col min="2564" max="2564" width="21.625" style="50" customWidth="1"/>
    <col min="2565" max="2565" width="33.25" style="50" bestFit="1" customWidth="1"/>
    <col min="2566" max="2816" width="9" style="50"/>
    <col min="2817" max="2817" width="7.125" style="50" customWidth="1"/>
    <col min="2818" max="2818" width="10" style="50" bestFit="1" customWidth="1"/>
    <col min="2819" max="2819" width="12.625" style="50" customWidth="1"/>
    <col min="2820" max="2820" width="21.625" style="50" customWidth="1"/>
    <col min="2821" max="2821" width="33.25" style="50" bestFit="1" customWidth="1"/>
    <col min="2822" max="3072" width="9" style="50"/>
    <col min="3073" max="3073" width="7.125" style="50" customWidth="1"/>
    <col min="3074" max="3074" width="10" style="50" bestFit="1" customWidth="1"/>
    <col min="3075" max="3075" width="12.625" style="50" customWidth="1"/>
    <col min="3076" max="3076" width="21.625" style="50" customWidth="1"/>
    <col min="3077" max="3077" width="33.25" style="50" bestFit="1" customWidth="1"/>
    <col min="3078" max="3328" width="9" style="50"/>
    <col min="3329" max="3329" width="7.125" style="50" customWidth="1"/>
    <col min="3330" max="3330" width="10" style="50" bestFit="1" customWidth="1"/>
    <col min="3331" max="3331" width="12.625" style="50" customWidth="1"/>
    <col min="3332" max="3332" width="21.625" style="50" customWidth="1"/>
    <col min="3333" max="3333" width="33.25" style="50" bestFit="1" customWidth="1"/>
    <col min="3334" max="3584" width="9" style="50"/>
    <col min="3585" max="3585" width="7.125" style="50" customWidth="1"/>
    <col min="3586" max="3586" width="10" style="50" bestFit="1" customWidth="1"/>
    <col min="3587" max="3587" width="12.625" style="50" customWidth="1"/>
    <col min="3588" max="3588" width="21.625" style="50" customWidth="1"/>
    <col min="3589" max="3589" width="33.25" style="50" bestFit="1" customWidth="1"/>
    <col min="3590" max="3840" width="9" style="50"/>
    <col min="3841" max="3841" width="7.125" style="50" customWidth="1"/>
    <col min="3842" max="3842" width="10" style="50" bestFit="1" customWidth="1"/>
    <col min="3843" max="3843" width="12.625" style="50" customWidth="1"/>
    <col min="3844" max="3844" width="21.625" style="50" customWidth="1"/>
    <col min="3845" max="3845" width="33.25" style="50" bestFit="1" customWidth="1"/>
    <col min="3846" max="4096" width="9" style="50"/>
    <col min="4097" max="4097" width="7.125" style="50" customWidth="1"/>
    <col min="4098" max="4098" width="10" style="50" bestFit="1" customWidth="1"/>
    <col min="4099" max="4099" width="12.625" style="50" customWidth="1"/>
    <col min="4100" max="4100" width="21.625" style="50" customWidth="1"/>
    <col min="4101" max="4101" width="33.25" style="50" bestFit="1" customWidth="1"/>
    <col min="4102" max="4352" width="9" style="50"/>
    <col min="4353" max="4353" width="7.125" style="50" customWidth="1"/>
    <col min="4354" max="4354" width="10" style="50" bestFit="1" customWidth="1"/>
    <col min="4355" max="4355" width="12.625" style="50" customWidth="1"/>
    <col min="4356" max="4356" width="21.625" style="50" customWidth="1"/>
    <col min="4357" max="4357" width="33.25" style="50" bestFit="1" customWidth="1"/>
    <col min="4358" max="4608" width="9" style="50"/>
    <col min="4609" max="4609" width="7.125" style="50" customWidth="1"/>
    <col min="4610" max="4610" width="10" style="50" bestFit="1" customWidth="1"/>
    <col min="4611" max="4611" width="12.625" style="50" customWidth="1"/>
    <col min="4612" max="4612" width="21.625" style="50" customWidth="1"/>
    <col min="4613" max="4613" width="33.25" style="50" bestFit="1" customWidth="1"/>
    <col min="4614" max="4864" width="9" style="50"/>
    <col min="4865" max="4865" width="7.125" style="50" customWidth="1"/>
    <col min="4866" max="4866" width="10" style="50" bestFit="1" customWidth="1"/>
    <col min="4867" max="4867" width="12.625" style="50" customWidth="1"/>
    <col min="4868" max="4868" width="21.625" style="50" customWidth="1"/>
    <col min="4869" max="4869" width="33.25" style="50" bestFit="1" customWidth="1"/>
    <col min="4870" max="5120" width="9" style="50"/>
    <col min="5121" max="5121" width="7.125" style="50" customWidth="1"/>
    <col min="5122" max="5122" width="10" style="50" bestFit="1" customWidth="1"/>
    <col min="5123" max="5123" width="12.625" style="50" customWidth="1"/>
    <col min="5124" max="5124" width="21.625" style="50" customWidth="1"/>
    <col min="5125" max="5125" width="33.25" style="50" bestFit="1" customWidth="1"/>
    <col min="5126" max="5376" width="9" style="50"/>
    <col min="5377" max="5377" width="7.125" style="50" customWidth="1"/>
    <col min="5378" max="5378" width="10" style="50" bestFit="1" customWidth="1"/>
    <col min="5379" max="5379" width="12.625" style="50" customWidth="1"/>
    <col min="5380" max="5380" width="21.625" style="50" customWidth="1"/>
    <col min="5381" max="5381" width="33.25" style="50" bestFit="1" customWidth="1"/>
    <col min="5382" max="5632" width="9" style="50"/>
    <col min="5633" max="5633" width="7.125" style="50" customWidth="1"/>
    <col min="5634" max="5634" width="10" style="50" bestFit="1" customWidth="1"/>
    <col min="5635" max="5635" width="12.625" style="50" customWidth="1"/>
    <col min="5636" max="5636" width="21.625" style="50" customWidth="1"/>
    <col min="5637" max="5637" width="33.25" style="50" bestFit="1" customWidth="1"/>
    <col min="5638" max="5888" width="9" style="50"/>
    <col min="5889" max="5889" width="7.125" style="50" customWidth="1"/>
    <col min="5890" max="5890" width="10" style="50" bestFit="1" customWidth="1"/>
    <col min="5891" max="5891" width="12.625" style="50" customWidth="1"/>
    <col min="5892" max="5892" width="21.625" style="50" customWidth="1"/>
    <col min="5893" max="5893" width="33.25" style="50" bestFit="1" customWidth="1"/>
    <col min="5894" max="6144" width="9" style="50"/>
    <col min="6145" max="6145" width="7.125" style="50" customWidth="1"/>
    <col min="6146" max="6146" width="10" style="50" bestFit="1" customWidth="1"/>
    <col min="6147" max="6147" width="12.625" style="50" customWidth="1"/>
    <col min="6148" max="6148" width="21.625" style="50" customWidth="1"/>
    <col min="6149" max="6149" width="33.25" style="50" bestFit="1" customWidth="1"/>
    <col min="6150" max="6400" width="9" style="50"/>
    <col min="6401" max="6401" width="7.125" style="50" customWidth="1"/>
    <col min="6402" max="6402" width="10" style="50" bestFit="1" customWidth="1"/>
    <col min="6403" max="6403" width="12.625" style="50" customWidth="1"/>
    <col min="6404" max="6404" width="21.625" style="50" customWidth="1"/>
    <col min="6405" max="6405" width="33.25" style="50" bestFit="1" customWidth="1"/>
    <col min="6406" max="6656" width="9" style="50"/>
    <col min="6657" max="6657" width="7.125" style="50" customWidth="1"/>
    <col min="6658" max="6658" width="10" style="50" bestFit="1" customWidth="1"/>
    <col min="6659" max="6659" width="12.625" style="50" customWidth="1"/>
    <col min="6660" max="6660" width="21.625" style="50" customWidth="1"/>
    <col min="6661" max="6661" width="33.25" style="50" bestFit="1" customWidth="1"/>
    <col min="6662" max="6912" width="9" style="50"/>
    <col min="6913" max="6913" width="7.125" style="50" customWidth="1"/>
    <col min="6914" max="6914" width="10" style="50" bestFit="1" customWidth="1"/>
    <col min="6915" max="6915" width="12.625" style="50" customWidth="1"/>
    <col min="6916" max="6916" width="21.625" style="50" customWidth="1"/>
    <col min="6917" max="6917" width="33.25" style="50" bestFit="1" customWidth="1"/>
    <col min="6918" max="7168" width="9" style="50"/>
    <col min="7169" max="7169" width="7.125" style="50" customWidth="1"/>
    <col min="7170" max="7170" width="10" style="50" bestFit="1" customWidth="1"/>
    <col min="7171" max="7171" width="12.625" style="50" customWidth="1"/>
    <col min="7172" max="7172" width="21.625" style="50" customWidth="1"/>
    <col min="7173" max="7173" width="33.25" style="50" bestFit="1" customWidth="1"/>
    <col min="7174" max="7424" width="9" style="50"/>
    <col min="7425" max="7425" width="7.125" style="50" customWidth="1"/>
    <col min="7426" max="7426" width="10" style="50" bestFit="1" customWidth="1"/>
    <col min="7427" max="7427" width="12.625" style="50" customWidth="1"/>
    <col min="7428" max="7428" width="21.625" style="50" customWidth="1"/>
    <col min="7429" max="7429" width="33.25" style="50" bestFit="1" customWidth="1"/>
    <col min="7430" max="7680" width="9" style="50"/>
    <col min="7681" max="7681" width="7.125" style="50" customWidth="1"/>
    <col min="7682" max="7682" width="10" style="50" bestFit="1" customWidth="1"/>
    <col min="7683" max="7683" width="12.625" style="50" customWidth="1"/>
    <col min="7684" max="7684" width="21.625" style="50" customWidth="1"/>
    <col min="7685" max="7685" width="33.25" style="50" bestFit="1" customWidth="1"/>
    <col min="7686" max="7936" width="9" style="50"/>
    <col min="7937" max="7937" width="7.125" style="50" customWidth="1"/>
    <col min="7938" max="7938" width="10" style="50" bestFit="1" customWidth="1"/>
    <col min="7939" max="7939" width="12.625" style="50" customWidth="1"/>
    <col min="7940" max="7940" width="21.625" style="50" customWidth="1"/>
    <col min="7941" max="7941" width="33.25" style="50" bestFit="1" customWidth="1"/>
    <col min="7942" max="8192" width="9" style="50"/>
    <col min="8193" max="8193" width="7.125" style="50" customWidth="1"/>
    <col min="8194" max="8194" width="10" style="50" bestFit="1" customWidth="1"/>
    <col min="8195" max="8195" width="12.625" style="50" customWidth="1"/>
    <col min="8196" max="8196" width="21.625" style="50" customWidth="1"/>
    <col min="8197" max="8197" width="33.25" style="50" bestFit="1" customWidth="1"/>
    <col min="8198" max="8448" width="9" style="50"/>
    <col min="8449" max="8449" width="7.125" style="50" customWidth="1"/>
    <col min="8450" max="8450" width="10" style="50" bestFit="1" customWidth="1"/>
    <col min="8451" max="8451" width="12.625" style="50" customWidth="1"/>
    <col min="8452" max="8452" width="21.625" style="50" customWidth="1"/>
    <col min="8453" max="8453" width="33.25" style="50" bestFit="1" customWidth="1"/>
    <col min="8454" max="8704" width="9" style="50"/>
    <col min="8705" max="8705" width="7.125" style="50" customWidth="1"/>
    <col min="8706" max="8706" width="10" style="50" bestFit="1" customWidth="1"/>
    <col min="8707" max="8707" width="12.625" style="50" customWidth="1"/>
    <col min="8708" max="8708" width="21.625" style="50" customWidth="1"/>
    <col min="8709" max="8709" width="33.25" style="50" bestFit="1" customWidth="1"/>
    <col min="8710" max="8960" width="9" style="50"/>
    <col min="8961" max="8961" width="7.125" style="50" customWidth="1"/>
    <col min="8962" max="8962" width="10" style="50" bestFit="1" customWidth="1"/>
    <col min="8963" max="8963" width="12.625" style="50" customWidth="1"/>
    <col min="8964" max="8964" width="21.625" style="50" customWidth="1"/>
    <col min="8965" max="8965" width="33.25" style="50" bestFit="1" customWidth="1"/>
    <col min="8966" max="9216" width="9" style="50"/>
    <col min="9217" max="9217" width="7.125" style="50" customWidth="1"/>
    <col min="9218" max="9218" width="10" style="50" bestFit="1" customWidth="1"/>
    <col min="9219" max="9219" width="12.625" style="50" customWidth="1"/>
    <col min="9220" max="9220" width="21.625" style="50" customWidth="1"/>
    <col min="9221" max="9221" width="33.25" style="50" bestFit="1" customWidth="1"/>
    <col min="9222" max="9472" width="9" style="50"/>
    <col min="9473" max="9473" width="7.125" style="50" customWidth="1"/>
    <col min="9474" max="9474" width="10" style="50" bestFit="1" customWidth="1"/>
    <col min="9475" max="9475" width="12.625" style="50" customWidth="1"/>
    <col min="9476" max="9476" width="21.625" style="50" customWidth="1"/>
    <col min="9477" max="9477" width="33.25" style="50" bestFit="1" customWidth="1"/>
    <col min="9478" max="9728" width="9" style="50"/>
    <col min="9729" max="9729" width="7.125" style="50" customWidth="1"/>
    <col min="9730" max="9730" width="10" style="50" bestFit="1" customWidth="1"/>
    <col min="9731" max="9731" width="12.625" style="50" customWidth="1"/>
    <col min="9732" max="9732" width="21.625" style="50" customWidth="1"/>
    <col min="9733" max="9733" width="33.25" style="50" bestFit="1" customWidth="1"/>
    <col min="9734" max="9984" width="9" style="50"/>
    <col min="9985" max="9985" width="7.125" style="50" customWidth="1"/>
    <col min="9986" max="9986" width="10" style="50" bestFit="1" customWidth="1"/>
    <col min="9987" max="9987" width="12.625" style="50" customWidth="1"/>
    <col min="9988" max="9988" width="21.625" style="50" customWidth="1"/>
    <col min="9989" max="9989" width="33.25" style="50" bestFit="1" customWidth="1"/>
    <col min="9990" max="10240" width="9" style="50"/>
    <col min="10241" max="10241" width="7.125" style="50" customWidth="1"/>
    <col min="10242" max="10242" width="10" style="50" bestFit="1" customWidth="1"/>
    <col min="10243" max="10243" width="12.625" style="50" customWidth="1"/>
    <col min="10244" max="10244" width="21.625" style="50" customWidth="1"/>
    <col min="10245" max="10245" width="33.25" style="50" bestFit="1" customWidth="1"/>
    <col min="10246" max="10496" width="9" style="50"/>
    <col min="10497" max="10497" width="7.125" style="50" customWidth="1"/>
    <col min="10498" max="10498" width="10" style="50" bestFit="1" customWidth="1"/>
    <col min="10499" max="10499" width="12.625" style="50" customWidth="1"/>
    <col min="10500" max="10500" width="21.625" style="50" customWidth="1"/>
    <col min="10501" max="10501" width="33.25" style="50" bestFit="1" customWidth="1"/>
    <col min="10502" max="10752" width="9" style="50"/>
    <col min="10753" max="10753" width="7.125" style="50" customWidth="1"/>
    <col min="10754" max="10754" width="10" style="50" bestFit="1" customWidth="1"/>
    <col min="10755" max="10755" width="12.625" style="50" customWidth="1"/>
    <col min="10756" max="10756" width="21.625" style="50" customWidth="1"/>
    <col min="10757" max="10757" width="33.25" style="50" bestFit="1" customWidth="1"/>
    <col min="10758" max="11008" width="9" style="50"/>
    <col min="11009" max="11009" width="7.125" style="50" customWidth="1"/>
    <col min="11010" max="11010" width="10" style="50" bestFit="1" customWidth="1"/>
    <col min="11011" max="11011" width="12.625" style="50" customWidth="1"/>
    <col min="11012" max="11012" width="21.625" style="50" customWidth="1"/>
    <col min="11013" max="11013" width="33.25" style="50" bestFit="1" customWidth="1"/>
    <col min="11014" max="11264" width="9" style="50"/>
    <col min="11265" max="11265" width="7.125" style="50" customWidth="1"/>
    <col min="11266" max="11266" width="10" style="50" bestFit="1" customWidth="1"/>
    <col min="11267" max="11267" width="12.625" style="50" customWidth="1"/>
    <col min="11268" max="11268" width="21.625" style="50" customWidth="1"/>
    <col min="11269" max="11269" width="33.25" style="50" bestFit="1" customWidth="1"/>
    <col min="11270" max="11520" width="9" style="50"/>
    <col min="11521" max="11521" width="7.125" style="50" customWidth="1"/>
    <col min="11522" max="11522" width="10" style="50" bestFit="1" customWidth="1"/>
    <col min="11523" max="11523" width="12.625" style="50" customWidth="1"/>
    <col min="11524" max="11524" width="21.625" style="50" customWidth="1"/>
    <col min="11525" max="11525" width="33.25" style="50" bestFit="1" customWidth="1"/>
    <col min="11526" max="11776" width="9" style="50"/>
    <col min="11777" max="11777" width="7.125" style="50" customWidth="1"/>
    <col min="11778" max="11778" width="10" style="50" bestFit="1" customWidth="1"/>
    <col min="11779" max="11779" width="12.625" style="50" customWidth="1"/>
    <col min="11780" max="11780" width="21.625" style="50" customWidth="1"/>
    <col min="11781" max="11781" width="33.25" style="50" bestFit="1" customWidth="1"/>
    <col min="11782" max="12032" width="9" style="50"/>
    <col min="12033" max="12033" width="7.125" style="50" customWidth="1"/>
    <col min="12034" max="12034" width="10" style="50" bestFit="1" customWidth="1"/>
    <col min="12035" max="12035" width="12.625" style="50" customWidth="1"/>
    <col min="12036" max="12036" width="21.625" style="50" customWidth="1"/>
    <col min="12037" max="12037" width="33.25" style="50" bestFit="1" customWidth="1"/>
    <col min="12038" max="12288" width="9" style="50"/>
    <col min="12289" max="12289" width="7.125" style="50" customWidth="1"/>
    <col min="12290" max="12290" width="10" style="50" bestFit="1" customWidth="1"/>
    <col min="12291" max="12291" width="12.625" style="50" customWidth="1"/>
    <col min="12292" max="12292" width="21.625" style="50" customWidth="1"/>
    <col min="12293" max="12293" width="33.25" style="50" bestFit="1" customWidth="1"/>
    <col min="12294" max="12544" width="9" style="50"/>
    <col min="12545" max="12545" width="7.125" style="50" customWidth="1"/>
    <col min="12546" max="12546" width="10" style="50" bestFit="1" customWidth="1"/>
    <col min="12547" max="12547" width="12.625" style="50" customWidth="1"/>
    <col min="12548" max="12548" width="21.625" style="50" customWidth="1"/>
    <col min="12549" max="12549" width="33.25" style="50" bestFit="1" customWidth="1"/>
    <col min="12550" max="12800" width="9" style="50"/>
    <col min="12801" max="12801" width="7.125" style="50" customWidth="1"/>
    <col min="12802" max="12802" width="10" style="50" bestFit="1" customWidth="1"/>
    <col min="12803" max="12803" width="12.625" style="50" customWidth="1"/>
    <col min="12804" max="12804" width="21.625" style="50" customWidth="1"/>
    <col min="12805" max="12805" width="33.25" style="50" bestFit="1" customWidth="1"/>
    <col min="12806" max="13056" width="9" style="50"/>
    <col min="13057" max="13057" width="7.125" style="50" customWidth="1"/>
    <col min="13058" max="13058" width="10" style="50" bestFit="1" customWidth="1"/>
    <col min="13059" max="13059" width="12.625" style="50" customWidth="1"/>
    <col min="13060" max="13060" width="21.625" style="50" customWidth="1"/>
    <col min="13061" max="13061" width="33.25" style="50" bestFit="1" customWidth="1"/>
    <col min="13062" max="13312" width="9" style="50"/>
    <col min="13313" max="13313" width="7.125" style="50" customWidth="1"/>
    <col min="13314" max="13314" width="10" style="50" bestFit="1" customWidth="1"/>
    <col min="13315" max="13315" width="12.625" style="50" customWidth="1"/>
    <col min="13316" max="13316" width="21.625" style="50" customWidth="1"/>
    <col min="13317" max="13317" width="33.25" style="50" bestFit="1" customWidth="1"/>
    <col min="13318" max="13568" width="9" style="50"/>
    <col min="13569" max="13569" width="7.125" style="50" customWidth="1"/>
    <col min="13570" max="13570" width="10" style="50" bestFit="1" customWidth="1"/>
    <col min="13571" max="13571" width="12.625" style="50" customWidth="1"/>
    <col min="13572" max="13572" width="21.625" style="50" customWidth="1"/>
    <col min="13573" max="13573" width="33.25" style="50" bestFit="1" customWidth="1"/>
    <col min="13574" max="13824" width="9" style="50"/>
    <col min="13825" max="13825" width="7.125" style="50" customWidth="1"/>
    <col min="13826" max="13826" width="10" style="50" bestFit="1" customWidth="1"/>
    <col min="13827" max="13827" width="12.625" style="50" customWidth="1"/>
    <col min="13828" max="13828" width="21.625" style="50" customWidth="1"/>
    <col min="13829" max="13829" width="33.25" style="50" bestFit="1" customWidth="1"/>
    <col min="13830" max="14080" width="9" style="50"/>
    <col min="14081" max="14081" width="7.125" style="50" customWidth="1"/>
    <col min="14082" max="14082" width="10" style="50" bestFit="1" customWidth="1"/>
    <col min="14083" max="14083" width="12.625" style="50" customWidth="1"/>
    <col min="14084" max="14084" width="21.625" style="50" customWidth="1"/>
    <col min="14085" max="14085" width="33.25" style="50" bestFit="1" customWidth="1"/>
    <col min="14086" max="14336" width="9" style="50"/>
    <col min="14337" max="14337" width="7.125" style="50" customWidth="1"/>
    <col min="14338" max="14338" width="10" style="50" bestFit="1" customWidth="1"/>
    <col min="14339" max="14339" width="12.625" style="50" customWidth="1"/>
    <col min="14340" max="14340" width="21.625" style="50" customWidth="1"/>
    <col min="14341" max="14341" width="33.25" style="50" bestFit="1" customWidth="1"/>
    <col min="14342" max="14592" width="9" style="50"/>
    <col min="14593" max="14593" width="7.125" style="50" customWidth="1"/>
    <col min="14594" max="14594" width="10" style="50" bestFit="1" customWidth="1"/>
    <col min="14595" max="14595" width="12.625" style="50" customWidth="1"/>
    <col min="14596" max="14596" width="21.625" style="50" customWidth="1"/>
    <col min="14597" max="14597" width="33.25" style="50" bestFit="1" customWidth="1"/>
    <col min="14598" max="14848" width="9" style="50"/>
    <col min="14849" max="14849" width="7.125" style="50" customWidth="1"/>
    <col min="14850" max="14850" width="10" style="50" bestFit="1" customWidth="1"/>
    <col min="14851" max="14851" width="12.625" style="50" customWidth="1"/>
    <col min="14852" max="14852" width="21.625" style="50" customWidth="1"/>
    <col min="14853" max="14853" width="33.25" style="50" bestFit="1" customWidth="1"/>
    <col min="14854" max="15104" width="9" style="50"/>
    <col min="15105" max="15105" width="7.125" style="50" customWidth="1"/>
    <col min="15106" max="15106" width="10" style="50" bestFit="1" customWidth="1"/>
    <col min="15107" max="15107" width="12.625" style="50" customWidth="1"/>
    <col min="15108" max="15108" width="21.625" style="50" customWidth="1"/>
    <col min="15109" max="15109" width="33.25" style="50" bestFit="1" customWidth="1"/>
    <col min="15110" max="15360" width="9" style="50"/>
    <col min="15361" max="15361" width="7.125" style="50" customWidth="1"/>
    <col min="15362" max="15362" width="10" style="50" bestFit="1" customWidth="1"/>
    <col min="15363" max="15363" width="12.625" style="50" customWidth="1"/>
    <col min="15364" max="15364" width="21.625" style="50" customWidth="1"/>
    <col min="15365" max="15365" width="33.25" style="50" bestFit="1" customWidth="1"/>
    <col min="15366" max="15616" width="9" style="50"/>
    <col min="15617" max="15617" width="7.125" style="50" customWidth="1"/>
    <col min="15618" max="15618" width="10" style="50" bestFit="1" customWidth="1"/>
    <col min="15619" max="15619" width="12.625" style="50" customWidth="1"/>
    <col min="15620" max="15620" width="21.625" style="50" customWidth="1"/>
    <col min="15621" max="15621" width="33.25" style="50" bestFit="1" customWidth="1"/>
    <col min="15622" max="15872" width="9" style="50"/>
    <col min="15873" max="15873" width="7.125" style="50" customWidth="1"/>
    <col min="15874" max="15874" width="10" style="50" bestFit="1" customWidth="1"/>
    <col min="15875" max="15875" width="12.625" style="50" customWidth="1"/>
    <col min="15876" max="15876" width="21.625" style="50" customWidth="1"/>
    <col min="15877" max="15877" width="33.25" style="50" bestFit="1" customWidth="1"/>
    <col min="15878" max="16128" width="9" style="50"/>
    <col min="16129" max="16129" width="7.125" style="50" customWidth="1"/>
    <col min="16130" max="16130" width="10" style="50" bestFit="1" customWidth="1"/>
    <col min="16131" max="16131" width="12.625" style="50" customWidth="1"/>
    <col min="16132" max="16132" width="21.625" style="50" customWidth="1"/>
    <col min="16133" max="16133" width="33.25" style="50" bestFit="1" customWidth="1"/>
    <col min="16134" max="16384" width="9" style="50"/>
  </cols>
  <sheetData>
    <row r="1" spans="1:5">
      <c r="A1" s="160" t="s">
        <v>316</v>
      </c>
      <c r="B1" s="161" t="s">
        <v>317</v>
      </c>
      <c r="C1" s="161" t="s">
        <v>335</v>
      </c>
      <c r="D1" s="161" t="s">
        <v>339</v>
      </c>
      <c r="E1" s="161" t="s">
        <v>340</v>
      </c>
    </row>
    <row r="2" spans="1:5" ht="11.25" customHeight="1">
      <c r="A2" s="162">
        <v>9104</v>
      </c>
      <c r="B2" s="163" t="s">
        <v>341</v>
      </c>
      <c r="C2" s="163" t="s">
        <v>352</v>
      </c>
      <c r="D2" s="163" t="s">
        <v>355</v>
      </c>
      <c r="E2" s="162"/>
    </row>
    <row r="3" spans="1:5" ht="11.25" customHeight="1">
      <c r="A3" s="162">
        <v>9104</v>
      </c>
      <c r="B3" s="163" t="s">
        <v>341</v>
      </c>
      <c r="C3" s="163" t="s">
        <v>352</v>
      </c>
      <c r="D3" s="163" t="s">
        <v>1118</v>
      </c>
      <c r="E3" s="162"/>
    </row>
    <row r="4" spans="1:5">
      <c r="A4" s="162">
        <v>9104</v>
      </c>
      <c r="B4" s="163" t="s">
        <v>341</v>
      </c>
      <c r="C4" s="163" t="s">
        <v>352</v>
      </c>
      <c r="D4" s="163" t="s">
        <v>1119</v>
      </c>
      <c r="E4" s="162"/>
    </row>
    <row r="5" spans="1:5" ht="11.25" customHeight="1">
      <c r="A5" s="162">
        <v>9104</v>
      </c>
      <c r="B5" s="163" t="s">
        <v>341</v>
      </c>
      <c r="C5" s="163" t="s">
        <v>352</v>
      </c>
      <c r="D5" s="163" t="s">
        <v>1120</v>
      </c>
      <c r="E5" s="162"/>
    </row>
    <row r="6" spans="1:5" ht="11.25" customHeight="1">
      <c r="A6" s="162">
        <v>9104</v>
      </c>
      <c r="B6" s="163" t="s">
        <v>341</v>
      </c>
      <c r="C6" s="163" t="s">
        <v>352</v>
      </c>
      <c r="D6" s="163" t="s">
        <v>1121</v>
      </c>
      <c r="E6" s="162"/>
    </row>
    <row r="7" spans="1:5" ht="11.25" customHeight="1">
      <c r="A7" s="162">
        <v>9115</v>
      </c>
      <c r="B7" s="163" t="s">
        <v>356</v>
      </c>
      <c r="C7" s="163" t="s">
        <v>352</v>
      </c>
      <c r="D7" s="163" t="s">
        <v>360</v>
      </c>
      <c r="E7" s="163" t="s">
        <v>1122</v>
      </c>
    </row>
    <row r="8" spans="1:5" ht="11.25" customHeight="1">
      <c r="A8" s="162">
        <v>9115</v>
      </c>
      <c r="B8" s="163" t="s">
        <v>356</v>
      </c>
      <c r="C8" s="163" t="s">
        <v>352</v>
      </c>
      <c r="D8" s="163" t="s">
        <v>1118</v>
      </c>
      <c r="E8" s="162"/>
    </row>
    <row r="9" spans="1:5">
      <c r="A9" s="162">
        <v>9115</v>
      </c>
      <c r="B9" s="163" t="s">
        <v>356</v>
      </c>
      <c r="C9" s="163" t="s">
        <v>352</v>
      </c>
      <c r="D9" s="163" t="s">
        <v>1119</v>
      </c>
      <c r="E9" s="162"/>
    </row>
    <row r="10" spans="1:5" ht="11.25" customHeight="1">
      <c r="A10" s="162">
        <v>9115</v>
      </c>
      <c r="B10" s="163" t="s">
        <v>356</v>
      </c>
      <c r="C10" s="163" t="s">
        <v>352</v>
      </c>
      <c r="D10" s="163" t="s">
        <v>1123</v>
      </c>
      <c r="E10" s="162"/>
    </row>
    <row r="11" spans="1:5" ht="11.25" customHeight="1">
      <c r="A11" s="162">
        <v>9115</v>
      </c>
      <c r="B11" s="163" t="s">
        <v>356</v>
      </c>
      <c r="C11" s="163" t="s">
        <v>352</v>
      </c>
      <c r="D11" s="163" t="s">
        <v>1124</v>
      </c>
      <c r="E11" s="162"/>
    </row>
    <row r="12" spans="1:5" ht="11.25" customHeight="1">
      <c r="A12" s="162">
        <v>9117</v>
      </c>
      <c r="B12" s="163" t="s">
        <v>370</v>
      </c>
      <c r="C12" s="163" t="s">
        <v>352</v>
      </c>
      <c r="D12" s="163" t="s">
        <v>374</v>
      </c>
      <c r="E12" s="162"/>
    </row>
    <row r="13" spans="1:5" ht="11.25" customHeight="1">
      <c r="A13" s="162">
        <v>9117</v>
      </c>
      <c r="B13" s="163" t="s">
        <v>370</v>
      </c>
      <c r="C13" s="163" t="s">
        <v>352</v>
      </c>
      <c r="D13" s="163" t="s">
        <v>368</v>
      </c>
      <c r="E13" s="163" t="s">
        <v>369</v>
      </c>
    </row>
    <row r="14" spans="1:5" ht="11.25" customHeight="1">
      <c r="A14" s="162">
        <v>9117</v>
      </c>
      <c r="B14" s="163" t="s">
        <v>370</v>
      </c>
      <c r="C14" s="163" t="s">
        <v>352</v>
      </c>
      <c r="D14" s="163" t="s">
        <v>1123</v>
      </c>
      <c r="E14" s="162"/>
    </row>
    <row r="15" spans="1:5" ht="11.25" customHeight="1">
      <c r="A15" s="162">
        <v>9117</v>
      </c>
      <c r="B15" s="163" t="s">
        <v>370</v>
      </c>
      <c r="C15" s="163" t="s">
        <v>352</v>
      </c>
      <c r="D15" s="163" t="s">
        <v>1124</v>
      </c>
      <c r="E15" s="162"/>
    </row>
    <row r="16" spans="1:5" ht="11.25" customHeight="1">
      <c r="A16" s="162">
        <v>9117</v>
      </c>
      <c r="B16" s="163" t="s">
        <v>370</v>
      </c>
      <c r="C16" s="163" t="s">
        <v>352</v>
      </c>
      <c r="D16" s="163" t="s">
        <v>360</v>
      </c>
      <c r="E16" s="163" t="s">
        <v>1125</v>
      </c>
    </row>
    <row r="17" spans="1:5" ht="11.25" customHeight="1">
      <c r="A17" s="162">
        <v>9118</v>
      </c>
      <c r="B17" s="163" t="s">
        <v>375</v>
      </c>
      <c r="C17" s="163" t="s">
        <v>352</v>
      </c>
      <c r="D17" s="163" t="s">
        <v>955</v>
      </c>
      <c r="E17" s="162"/>
    </row>
    <row r="18" spans="1:5" ht="11.25" customHeight="1">
      <c r="A18" s="162">
        <v>9118</v>
      </c>
      <c r="B18" s="163" t="s">
        <v>375</v>
      </c>
      <c r="C18" s="163" t="s">
        <v>352</v>
      </c>
      <c r="D18" s="163" t="s">
        <v>1118</v>
      </c>
      <c r="E18" s="162"/>
    </row>
    <row r="19" spans="1:5" ht="11.25" customHeight="1">
      <c r="A19" s="162">
        <v>9118</v>
      </c>
      <c r="B19" s="163" t="s">
        <v>375</v>
      </c>
      <c r="C19" s="163" t="s">
        <v>352</v>
      </c>
      <c r="D19" s="163" t="s">
        <v>374</v>
      </c>
      <c r="E19" s="162"/>
    </row>
    <row r="20" spans="1:5">
      <c r="A20" s="162">
        <v>9118</v>
      </c>
      <c r="B20" s="163" t="s">
        <v>375</v>
      </c>
      <c r="C20" s="163" t="s">
        <v>352</v>
      </c>
      <c r="D20" s="163" t="s">
        <v>1119</v>
      </c>
      <c r="E20" s="162"/>
    </row>
    <row r="21" spans="1:5" ht="11.25" customHeight="1">
      <c r="A21" s="162">
        <v>9118</v>
      </c>
      <c r="B21" s="163" t="s">
        <v>375</v>
      </c>
      <c r="C21" s="163" t="s">
        <v>352</v>
      </c>
      <c r="D21" s="163" t="s">
        <v>1126</v>
      </c>
      <c r="E21" s="162"/>
    </row>
    <row r="22" spans="1:5" ht="11.25" customHeight="1">
      <c r="A22" s="162">
        <v>9118</v>
      </c>
      <c r="B22" s="163" t="s">
        <v>375</v>
      </c>
      <c r="C22" s="163" t="s">
        <v>352</v>
      </c>
      <c r="D22" s="163" t="s">
        <v>1120</v>
      </c>
      <c r="E22" s="162"/>
    </row>
    <row r="23" spans="1:5" ht="11.25" customHeight="1">
      <c r="A23" s="162">
        <v>9118</v>
      </c>
      <c r="B23" s="163" t="s">
        <v>375</v>
      </c>
      <c r="C23" s="163" t="s">
        <v>352</v>
      </c>
      <c r="D23" s="163" t="s">
        <v>1127</v>
      </c>
      <c r="E23" s="163" t="s">
        <v>1128</v>
      </c>
    </row>
    <row r="24" spans="1:5" ht="11.25" customHeight="1">
      <c r="A24" s="162">
        <v>9119</v>
      </c>
      <c r="B24" s="163" t="s">
        <v>378</v>
      </c>
      <c r="C24" s="163" t="s">
        <v>352</v>
      </c>
      <c r="D24" s="163" t="s">
        <v>355</v>
      </c>
      <c r="E24" s="162"/>
    </row>
    <row r="25" spans="1:5" ht="11.25" customHeight="1">
      <c r="A25" s="162">
        <v>9119</v>
      </c>
      <c r="B25" s="163" t="s">
        <v>378</v>
      </c>
      <c r="C25" s="163" t="s">
        <v>352</v>
      </c>
      <c r="D25" s="163" t="s">
        <v>955</v>
      </c>
      <c r="E25" s="162"/>
    </row>
    <row r="26" spans="1:5" ht="11.25" customHeight="1">
      <c r="A26" s="162">
        <v>9119</v>
      </c>
      <c r="B26" s="163" t="s">
        <v>378</v>
      </c>
      <c r="C26" s="163" t="s">
        <v>352</v>
      </c>
      <c r="D26" s="163" t="s">
        <v>1120</v>
      </c>
      <c r="E26" s="162"/>
    </row>
    <row r="27" spans="1:5">
      <c r="A27" s="162">
        <v>9119</v>
      </c>
      <c r="B27" s="163" t="s">
        <v>378</v>
      </c>
      <c r="C27" s="163" t="s">
        <v>352</v>
      </c>
      <c r="D27" s="163" t="s">
        <v>1119</v>
      </c>
      <c r="E27" s="162"/>
    </row>
    <row r="28" spans="1:5" ht="11.25" customHeight="1">
      <c r="A28" s="162">
        <v>9119</v>
      </c>
      <c r="B28" s="163" t="s">
        <v>378</v>
      </c>
      <c r="C28" s="163" t="s">
        <v>352</v>
      </c>
      <c r="D28" s="163" t="s">
        <v>919</v>
      </c>
      <c r="E28" s="163" t="s">
        <v>1129</v>
      </c>
    </row>
    <row r="29" spans="1:5" ht="11.25" customHeight="1">
      <c r="A29" s="162">
        <v>9119</v>
      </c>
      <c r="B29" s="163" t="s">
        <v>378</v>
      </c>
      <c r="C29" s="163" t="s">
        <v>352</v>
      </c>
      <c r="D29" s="163" t="s">
        <v>1118</v>
      </c>
      <c r="E29" s="162"/>
    </row>
    <row r="30" spans="1:5" ht="11.25" customHeight="1">
      <c r="A30" s="162">
        <v>9119</v>
      </c>
      <c r="B30" s="163" t="s">
        <v>378</v>
      </c>
      <c r="C30" s="163" t="s">
        <v>352</v>
      </c>
      <c r="D30" s="163" t="s">
        <v>1130</v>
      </c>
      <c r="E30" s="163" t="s">
        <v>1131</v>
      </c>
    </row>
    <row r="31" spans="1:5" ht="11.25" customHeight="1">
      <c r="A31" s="162">
        <v>9119</v>
      </c>
      <c r="B31" s="163" t="s">
        <v>378</v>
      </c>
      <c r="C31" s="163" t="s">
        <v>352</v>
      </c>
      <c r="D31" s="163" t="s">
        <v>1132</v>
      </c>
      <c r="E31" s="162"/>
    </row>
    <row r="32" spans="1:5" ht="11.25" customHeight="1">
      <c r="A32" s="162">
        <v>9119</v>
      </c>
      <c r="B32" s="163" t="s">
        <v>378</v>
      </c>
      <c r="C32" s="163" t="s">
        <v>352</v>
      </c>
      <c r="D32" s="163" t="s">
        <v>1133</v>
      </c>
      <c r="E32" s="162"/>
    </row>
    <row r="33" spans="1:5" ht="11.25" customHeight="1">
      <c r="A33" s="162">
        <v>9119</v>
      </c>
      <c r="B33" s="163" t="s">
        <v>378</v>
      </c>
      <c r="C33" s="163" t="s">
        <v>352</v>
      </c>
      <c r="D33" s="163" t="s">
        <v>1134</v>
      </c>
      <c r="E33" s="163" t="s">
        <v>1135</v>
      </c>
    </row>
    <row r="34" spans="1:5" ht="11.25" customHeight="1">
      <c r="A34" s="162">
        <v>9124</v>
      </c>
      <c r="B34" s="163" t="s">
        <v>381</v>
      </c>
      <c r="C34" s="163" t="s">
        <v>352</v>
      </c>
      <c r="D34" s="163" t="s">
        <v>955</v>
      </c>
      <c r="E34" s="162"/>
    </row>
    <row r="35" spans="1:5" ht="11.25" customHeight="1">
      <c r="A35" s="162">
        <v>9124</v>
      </c>
      <c r="B35" s="163" t="s">
        <v>381</v>
      </c>
      <c r="C35" s="163" t="s">
        <v>352</v>
      </c>
      <c r="D35" s="163" t="s">
        <v>1120</v>
      </c>
      <c r="E35" s="162"/>
    </row>
    <row r="36" spans="1:5" ht="11.25" customHeight="1">
      <c r="A36" s="162">
        <v>9124</v>
      </c>
      <c r="B36" s="163" t="s">
        <v>381</v>
      </c>
      <c r="C36" s="163" t="s">
        <v>352</v>
      </c>
      <c r="D36" s="163" t="s">
        <v>1118</v>
      </c>
      <c r="E36" s="162"/>
    </row>
    <row r="37" spans="1:5">
      <c r="A37" s="162">
        <v>9124</v>
      </c>
      <c r="B37" s="163" t="s">
        <v>381</v>
      </c>
      <c r="C37" s="163" t="s">
        <v>352</v>
      </c>
      <c r="D37" s="163" t="s">
        <v>1119</v>
      </c>
      <c r="E37" s="162"/>
    </row>
    <row r="38" spans="1:5" ht="11.25" customHeight="1">
      <c r="A38" s="61">
        <v>9127</v>
      </c>
      <c r="B38" s="62" t="s">
        <v>385</v>
      </c>
      <c r="C38" s="62" t="s">
        <v>398</v>
      </c>
      <c r="D38" s="62" t="s">
        <v>355</v>
      </c>
      <c r="E38" s="61"/>
    </row>
    <row r="39" spans="1:5" ht="11.25" customHeight="1">
      <c r="A39" s="61">
        <v>9127</v>
      </c>
      <c r="B39" s="62" t="s">
        <v>385</v>
      </c>
      <c r="C39" s="62" t="s">
        <v>398</v>
      </c>
      <c r="D39" s="62" t="s">
        <v>955</v>
      </c>
      <c r="E39" s="61"/>
    </row>
    <row r="40" spans="1:5" ht="11.25" customHeight="1">
      <c r="A40" s="61">
        <v>9127</v>
      </c>
      <c r="B40" s="62" t="s">
        <v>385</v>
      </c>
      <c r="C40" s="62" t="s">
        <v>398</v>
      </c>
      <c r="D40" s="62" t="s">
        <v>1118</v>
      </c>
      <c r="E40" s="61"/>
    </row>
    <row r="41" spans="1:5">
      <c r="A41" s="61">
        <v>9127</v>
      </c>
      <c r="B41" s="62" t="s">
        <v>385</v>
      </c>
      <c r="C41" s="62" t="s">
        <v>398</v>
      </c>
      <c r="D41" s="62" t="s">
        <v>1119</v>
      </c>
      <c r="E41" s="61"/>
    </row>
    <row r="42" spans="1:5" ht="11.25" customHeight="1">
      <c r="A42" s="61">
        <v>9128</v>
      </c>
      <c r="B42" s="62" t="s">
        <v>400</v>
      </c>
      <c r="C42" s="62" t="s">
        <v>406</v>
      </c>
      <c r="D42" s="62" t="s">
        <v>355</v>
      </c>
      <c r="E42" s="61"/>
    </row>
    <row r="43" spans="1:5">
      <c r="A43" s="61">
        <v>9128</v>
      </c>
      <c r="B43" s="62" t="s">
        <v>400</v>
      </c>
      <c r="C43" s="62" t="s">
        <v>406</v>
      </c>
      <c r="D43" s="62" t="s">
        <v>1119</v>
      </c>
      <c r="E43" s="61"/>
    </row>
    <row r="44" spans="1:5" ht="11.25" customHeight="1">
      <c r="A44" s="61">
        <v>9128</v>
      </c>
      <c r="B44" s="62" t="s">
        <v>400</v>
      </c>
      <c r="C44" s="62" t="s">
        <v>406</v>
      </c>
      <c r="D44" s="62" t="s">
        <v>1118</v>
      </c>
      <c r="E44" s="61"/>
    </row>
    <row r="45" spans="1:5" ht="11.25" customHeight="1">
      <c r="A45" s="61">
        <v>9128</v>
      </c>
      <c r="B45" s="62" t="s">
        <v>400</v>
      </c>
      <c r="C45" s="62" t="s">
        <v>406</v>
      </c>
      <c r="D45" s="62" t="s">
        <v>919</v>
      </c>
      <c r="E45" s="62" t="s">
        <v>1129</v>
      </c>
    </row>
    <row r="46" spans="1:5" ht="11.25" customHeight="1">
      <c r="A46" s="61">
        <v>9128</v>
      </c>
      <c r="B46" s="62" t="s">
        <v>400</v>
      </c>
      <c r="C46" s="62" t="s">
        <v>406</v>
      </c>
      <c r="D46" s="62" t="s">
        <v>1124</v>
      </c>
      <c r="E46" s="61"/>
    </row>
    <row r="47" spans="1:5" ht="11.25" customHeight="1">
      <c r="A47" s="61">
        <v>9128</v>
      </c>
      <c r="B47" s="62" t="s">
        <v>400</v>
      </c>
      <c r="C47" s="62" t="s">
        <v>406</v>
      </c>
      <c r="D47" s="62" t="s">
        <v>1123</v>
      </c>
      <c r="E47" s="61"/>
    </row>
    <row r="48" spans="1:5" ht="11.25" customHeight="1">
      <c r="A48" s="61">
        <v>9130</v>
      </c>
      <c r="B48" s="62" t="s">
        <v>408</v>
      </c>
      <c r="C48" s="62" t="s">
        <v>352</v>
      </c>
      <c r="D48" s="62" t="s">
        <v>368</v>
      </c>
      <c r="E48" s="62" t="s">
        <v>369</v>
      </c>
    </row>
    <row r="49" spans="1:5" ht="11.25" customHeight="1">
      <c r="A49" s="61">
        <v>9130</v>
      </c>
      <c r="B49" s="62" t="s">
        <v>408</v>
      </c>
      <c r="C49" s="62" t="s">
        <v>352</v>
      </c>
      <c r="D49" s="62" t="s">
        <v>1136</v>
      </c>
      <c r="E49" s="62" t="s">
        <v>1137</v>
      </c>
    </row>
    <row r="50" spans="1:5" ht="11.25" customHeight="1">
      <c r="A50" s="61">
        <v>9130</v>
      </c>
      <c r="B50" s="62" t="s">
        <v>408</v>
      </c>
      <c r="C50" s="62" t="s">
        <v>352</v>
      </c>
      <c r="D50" s="62" t="s">
        <v>1118</v>
      </c>
      <c r="E50" s="61"/>
    </row>
    <row r="51" spans="1:5" ht="11.25" customHeight="1">
      <c r="A51" s="61">
        <v>9130</v>
      </c>
      <c r="B51" s="62" t="s">
        <v>408</v>
      </c>
      <c r="C51" s="62" t="s">
        <v>352</v>
      </c>
      <c r="D51" s="62" t="s">
        <v>1138</v>
      </c>
      <c r="E51" s="62" t="s">
        <v>1139</v>
      </c>
    </row>
    <row r="52" spans="1:5" ht="11.25" customHeight="1">
      <c r="A52" s="61">
        <v>9131</v>
      </c>
      <c r="B52" s="62" t="s">
        <v>415</v>
      </c>
      <c r="C52" s="62" t="s">
        <v>352</v>
      </c>
      <c r="D52" s="62" t="s">
        <v>1118</v>
      </c>
      <c r="E52" s="61"/>
    </row>
    <row r="53" spans="1:5">
      <c r="A53" s="61">
        <v>9131</v>
      </c>
      <c r="B53" s="62" t="s">
        <v>415</v>
      </c>
      <c r="C53" s="62" t="s">
        <v>352</v>
      </c>
      <c r="D53" s="62" t="s">
        <v>1119</v>
      </c>
      <c r="E53" s="61"/>
    </row>
    <row r="54" spans="1:5" ht="11.25" customHeight="1">
      <c r="A54" s="61">
        <v>9131</v>
      </c>
      <c r="B54" s="62" t="s">
        <v>415</v>
      </c>
      <c r="C54" s="62" t="s">
        <v>352</v>
      </c>
      <c r="D54" s="62" t="s">
        <v>1121</v>
      </c>
      <c r="E54" s="61"/>
    </row>
    <row r="55" spans="1:5" ht="11.25" customHeight="1">
      <c r="A55" s="61">
        <v>9133</v>
      </c>
      <c r="B55" s="62" t="s">
        <v>418</v>
      </c>
      <c r="C55" s="62" t="s">
        <v>425</v>
      </c>
      <c r="D55" s="62" t="s">
        <v>1118</v>
      </c>
      <c r="E55" s="61"/>
    </row>
    <row r="56" spans="1:5">
      <c r="A56" s="61">
        <v>9133</v>
      </c>
      <c r="B56" s="62" t="s">
        <v>418</v>
      </c>
      <c r="C56" s="62" t="s">
        <v>425</v>
      </c>
      <c r="D56" s="62" t="s">
        <v>1119</v>
      </c>
      <c r="E56" s="61"/>
    </row>
    <row r="57" spans="1:5" ht="11.25" customHeight="1">
      <c r="A57" s="61">
        <v>9135</v>
      </c>
      <c r="B57" s="62" t="s">
        <v>427</v>
      </c>
      <c r="C57" s="62" t="s">
        <v>398</v>
      </c>
      <c r="D57" s="62" t="s">
        <v>1136</v>
      </c>
      <c r="E57" s="62" t="s">
        <v>1137</v>
      </c>
    </row>
    <row r="58" spans="1:5" ht="11.25" customHeight="1">
      <c r="A58" s="61">
        <v>9135</v>
      </c>
      <c r="B58" s="62" t="s">
        <v>427</v>
      </c>
      <c r="C58" s="62" t="s">
        <v>398</v>
      </c>
      <c r="D58" s="62" t="s">
        <v>1118</v>
      </c>
      <c r="E58" s="61"/>
    </row>
    <row r="59" spans="1:5" ht="11.25" customHeight="1">
      <c r="A59" s="61">
        <v>9135</v>
      </c>
      <c r="B59" s="62" t="s">
        <v>427</v>
      </c>
      <c r="C59" s="62" t="s">
        <v>398</v>
      </c>
      <c r="D59" s="62" t="s">
        <v>1140</v>
      </c>
      <c r="E59" s="62" t="s">
        <v>1141</v>
      </c>
    </row>
    <row r="60" spans="1:5" ht="11.25" customHeight="1">
      <c r="A60" s="61">
        <v>9135</v>
      </c>
      <c r="B60" s="62" t="s">
        <v>427</v>
      </c>
      <c r="C60" s="62" t="s">
        <v>398</v>
      </c>
      <c r="D60" s="62" t="s">
        <v>355</v>
      </c>
      <c r="E60" s="61"/>
    </row>
    <row r="61" spans="1:5">
      <c r="A61" s="61">
        <v>9135</v>
      </c>
      <c r="B61" s="62" t="s">
        <v>427</v>
      </c>
      <c r="C61" s="62" t="s">
        <v>398</v>
      </c>
      <c r="D61" s="62" t="s">
        <v>1142</v>
      </c>
      <c r="E61" s="61"/>
    </row>
    <row r="62" spans="1:5" ht="11.25" customHeight="1">
      <c r="A62" s="61">
        <v>9136</v>
      </c>
      <c r="B62" s="62" t="s">
        <v>433</v>
      </c>
      <c r="C62" s="62" t="s">
        <v>406</v>
      </c>
      <c r="D62" s="62" t="s">
        <v>368</v>
      </c>
      <c r="E62" s="62" t="s">
        <v>440</v>
      </c>
    </row>
    <row r="63" spans="1:5" ht="11.25" customHeight="1">
      <c r="A63" s="61">
        <v>9136</v>
      </c>
      <c r="B63" s="62" t="s">
        <v>433</v>
      </c>
      <c r="C63" s="62" t="s">
        <v>406</v>
      </c>
      <c r="D63" s="62" t="s">
        <v>1118</v>
      </c>
      <c r="E63" s="61"/>
    </row>
    <row r="64" spans="1:5" ht="11.25" customHeight="1">
      <c r="A64" s="61">
        <v>9136</v>
      </c>
      <c r="B64" s="62" t="s">
        <v>433</v>
      </c>
      <c r="C64" s="62" t="s">
        <v>406</v>
      </c>
      <c r="D64" s="62" t="s">
        <v>1123</v>
      </c>
      <c r="E64" s="61"/>
    </row>
    <row r="65" spans="1:5" ht="11.25" customHeight="1">
      <c r="A65" s="61">
        <v>9137</v>
      </c>
      <c r="B65" s="62" t="s">
        <v>441</v>
      </c>
      <c r="C65" s="62" t="s">
        <v>398</v>
      </c>
      <c r="D65" s="62" t="s">
        <v>368</v>
      </c>
      <c r="E65" s="62" t="s">
        <v>369</v>
      </c>
    </row>
    <row r="66" spans="1:5" ht="11.25" customHeight="1">
      <c r="A66" s="61">
        <v>9137</v>
      </c>
      <c r="B66" s="62" t="s">
        <v>441</v>
      </c>
      <c r="C66" s="62" t="s">
        <v>398</v>
      </c>
      <c r="D66" s="62" t="s">
        <v>1118</v>
      </c>
      <c r="E66" s="61"/>
    </row>
    <row r="67" spans="1:5" ht="11.25" customHeight="1">
      <c r="A67" s="61">
        <v>9138</v>
      </c>
      <c r="B67" s="62" t="s">
        <v>446</v>
      </c>
      <c r="C67" s="62" t="s">
        <v>451</v>
      </c>
      <c r="D67" s="62" t="s">
        <v>368</v>
      </c>
      <c r="E67" s="62" t="s">
        <v>369</v>
      </c>
    </row>
    <row r="68" spans="1:5" ht="11.25" customHeight="1">
      <c r="A68" s="61">
        <v>9138</v>
      </c>
      <c r="B68" s="62" t="s">
        <v>446</v>
      </c>
      <c r="C68" s="62" t="s">
        <v>451</v>
      </c>
      <c r="D68" s="62" t="s">
        <v>1130</v>
      </c>
      <c r="E68" s="62" t="s">
        <v>1143</v>
      </c>
    </row>
    <row r="69" spans="1:5" ht="11.25" customHeight="1">
      <c r="A69" s="61">
        <v>9138</v>
      </c>
      <c r="B69" s="62" t="s">
        <v>446</v>
      </c>
      <c r="C69" s="62" t="s">
        <v>451</v>
      </c>
      <c r="D69" s="62" t="s">
        <v>1118</v>
      </c>
      <c r="E69" s="61"/>
    </row>
    <row r="70" spans="1:5" ht="11.25" customHeight="1">
      <c r="A70" s="61">
        <v>9138</v>
      </c>
      <c r="B70" s="62" t="s">
        <v>446</v>
      </c>
      <c r="C70" s="62" t="s">
        <v>451</v>
      </c>
      <c r="D70" s="62" t="s">
        <v>1123</v>
      </c>
      <c r="E70" s="61"/>
    </row>
    <row r="71" spans="1:5" ht="11.25" customHeight="1">
      <c r="A71" s="61">
        <v>9138</v>
      </c>
      <c r="B71" s="62" t="s">
        <v>446</v>
      </c>
      <c r="C71" s="62" t="s">
        <v>451</v>
      </c>
      <c r="D71" s="62" t="s">
        <v>1124</v>
      </c>
      <c r="E71" s="61"/>
    </row>
    <row r="72" spans="1:5" ht="11.25" customHeight="1">
      <c r="A72" s="61">
        <v>9139</v>
      </c>
      <c r="B72" s="62" t="s">
        <v>453</v>
      </c>
      <c r="C72" s="62" t="s">
        <v>451</v>
      </c>
      <c r="D72" s="62" t="s">
        <v>355</v>
      </c>
      <c r="E72" s="62" t="s">
        <v>459</v>
      </c>
    </row>
    <row r="73" spans="1:5" ht="11.25" customHeight="1">
      <c r="A73" s="61">
        <v>9139</v>
      </c>
      <c r="B73" s="62" t="s">
        <v>453</v>
      </c>
      <c r="C73" s="62" t="s">
        <v>451</v>
      </c>
      <c r="D73" s="62" t="s">
        <v>368</v>
      </c>
      <c r="E73" s="62" t="s">
        <v>369</v>
      </c>
    </row>
    <row r="74" spans="1:5" ht="11.25" customHeight="1">
      <c r="A74" s="61">
        <v>9139</v>
      </c>
      <c r="B74" s="62" t="s">
        <v>453</v>
      </c>
      <c r="C74" s="62" t="s">
        <v>451</v>
      </c>
      <c r="D74" s="62" t="s">
        <v>1118</v>
      </c>
      <c r="E74" s="61"/>
    </row>
    <row r="75" spans="1:5" ht="11.25" customHeight="1">
      <c r="A75" s="61">
        <v>9139</v>
      </c>
      <c r="B75" s="62" t="s">
        <v>453</v>
      </c>
      <c r="C75" s="62" t="s">
        <v>451</v>
      </c>
      <c r="D75" s="62" t="s">
        <v>1136</v>
      </c>
      <c r="E75" s="62" t="s">
        <v>1137</v>
      </c>
    </row>
    <row r="76" spans="1:5" ht="11.25" customHeight="1">
      <c r="A76" s="61">
        <v>9139</v>
      </c>
      <c r="B76" s="62" t="s">
        <v>453</v>
      </c>
      <c r="C76" s="62" t="s">
        <v>451</v>
      </c>
      <c r="D76" s="62" t="s">
        <v>1138</v>
      </c>
      <c r="E76" s="62" t="s">
        <v>1144</v>
      </c>
    </row>
    <row r="77" spans="1:5" ht="11.25" customHeight="1">
      <c r="A77" s="61">
        <v>9139</v>
      </c>
      <c r="B77" s="62" t="s">
        <v>453</v>
      </c>
      <c r="C77" s="62" t="s">
        <v>451</v>
      </c>
      <c r="D77" s="62" t="s">
        <v>1138</v>
      </c>
      <c r="E77" s="62" t="s">
        <v>1145</v>
      </c>
    </row>
    <row r="78" spans="1:5" ht="11.25" customHeight="1">
      <c r="A78" s="61">
        <v>9140</v>
      </c>
      <c r="B78" s="62" t="s">
        <v>460</v>
      </c>
      <c r="C78" s="62" t="s">
        <v>406</v>
      </c>
      <c r="D78" s="62" t="s">
        <v>355</v>
      </c>
      <c r="E78" s="61"/>
    </row>
    <row r="79" spans="1:5" ht="11.25" customHeight="1">
      <c r="A79" s="61">
        <v>9140</v>
      </c>
      <c r="B79" s="62" t="s">
        <v>460</v>
      </c>
      <c r="C79" s="62" t="s">
        <v>406</v>
      </c>
      <c r="D79" s="62" t="s">
        <v>368</v>
      </c>
      <c r="E79" s="62" t="s">
        <v>369</v>
      </c>
    </row>
    <row r="80" spans="1:5" ht="11.25" customHeight="1">
      <c r="A80" s="61">
        <v>9140</v>
      </c>
      <c r="B80" s="62" t="s">
        <v>460</v>
      </c>
      <c r="C80" s="62" t="s">
        <v>406</v>
      </c>
      <c r="D80" s="62" t="s">
        <v>1118</v>
      </c>
      <c r="E80" s="61"/>
    </row>
    <row r="81" spans="1:5" ht="11.25" customHeight="1">
      <c r="A81" s="61">
        <v>9140</v>
      </c>
      <c r="B81" s="62" t="s">
        <v>460</v>
      </c>
      <c r="C81" s="62" t="s">
        <v>406</v>
      </c>
      <c r="D81" s="62" t="s">
        <v>732</v>
      </c>
      <c r="E81" s="62" t="s">
        <v>1146</v>
      </c>
    </row>
    <row r="82" spans="1:5" ht="11.25" customHeight="1">
      <c r="A82" s="61">
        <v>9142</v>
      </c>
      <c r="B82" s="62" t="s">
        <v>464</v>
      </c>
      <c r="C82" s="62" t="s">
        <v>451</v>
      </c>
      <c r="D82" s="62" t="s">
        <v>368</v>
      </c>
      <c r="E82" s="62" t="s">
        <v>369</v>
      </c>
    </row>
    <row r="83" spans="1:5" ht="11.25" customHeight="1">
      <c r="A83" s="61">
        <v>9143</v>
      </c>
      <c r="B83" s="62" t="s">
        <v>468</v>
      </c>
      <c r="C83" s="62" t="s">
        <v>406</v>
      </c>
      <c r="D83" s="62" t="s">
        <v>368</v>
      </c>
      <c r="E83" s="62" t="s">
        <v>369</v>
      </c>
    </row>
    <row r="84" spans="1:5" ht="11.25" customHeight="1">
      <c r="A84" s="61">
        <v>9143</v>
      </c>
      <c r="B84" s="62" t="s">
        <v>468</v>
      </c>
      <c r="C84" s="62" t="s">
        <v>406</v>
      </c>
      <c r="D84" s="62" t="s">
        <v>355</v>
      </c>
      <c r="E84" s="61"/>
    </row>
    <row r="85" spans="1:5" ht="11.25" customHeight="1">
      <c r="A85" s="61">
        <v>9143</v>
      </c>
      <c r="B85" s="62" t="s">
        <v>468</v>
      </c>
      <c r="C85" s="62" t="s">
        <v>406</v>
      </c>
      <c r="D85" s="62" t="s">
        <v>1136</v>
      </c>
      <c r="E85" s="62" t="s">
        <v>1137</v>
      </c>
    </row>
    <row r="86" spans="1:5" ht="11.25" customHeight="1">
      <c r="A86" s="61">
        <v>9143</v>
      </c>
      <c r="B86" s="62" t="s">
        <v>468</v>
      </c>
      <c r="C86" s="62" t="s">
        <v>406</v>
      </c>
      <c r="D86" s="62" t="s">
        <v>1118</v>
      </c>
      <c r="E86" s="61"/>
    </row>
    <row r="87" spans="1:5" ht="11.25" customHeight="1">
      <c r="A87" s="61">
        <v>9143</v>
      </c>
      <c r="B87" s="62" t="s">
        <v>468</v>
      </c>
      <c r="C87" s="62" t="s">
        <v>406</v>
      </c>
      <c r="D87" s="62" t="s">
        <v>1123</v>
      </c>
      <c r="E87" s="61"/>
    </row>
    <row r="88" spans="1:5" ht="11.25" customHeight="1">
      <c r="A88" s="61">
        <v>9143</v>
      </c>
      <c r="B88" s="62" t="s">
        <v>468</v>
      </c>
      <c r="C88" s="62" t="s">
        <v>406</v>
      </c>
      <c r="D88" s="62" t="s">
        <v>1124</v>
      </c>
      <c r="E88" s="61"/>
    </row>
    <row r="89" spans="1:5" ht="11.25" customHeight="1">
      <c r="A89" s="61">
        <v>9144</v>
      </c>
      <c r="B89" s="62" t="s">
        <v>474</v>
      </c>
      <c r="C89" s="62" t="s">
        <v>398</v>
      </c>
      <c r="D89" s="62" t="s">
        <v>368</v>
      </c>
      <c r="E89" s="62" t="s">
        <v>369</v>
      </c>
    </row>
    <row r="90" spans="1:5" ht="11.25" customHeight="1">
      <c r="A90" s="61">
        <v>9144</v>
      </c>
      <c r="B90" s="62" t="s">
        <v>474</v>
      </c>
      <c r="C90" s="62" t="s">
        <v>398</v>
      </c>
      <c r="D90" s="62" t="s">
        <v>1118</v>
      </c>
      <c r="E90" s="61"/>
    </row>
    <row r="91" spans="1:5" ht="11.25" customHeight="1">
      <c r="A91" s="61">
        <v>9144</v>
      </c>
      <c r="B91" s="62" t="s">
        <v>474</v>
      </c>
      <c r="C91" s="62" t="s">
        <v>398</v>
      </c>
      <c r="D91" s="62" t="s">
        <v>1121</v>
      </c>
      <c r="E91" s="61"/>
    </row>
    <row r="92" spans="1:5" ht="11.25" customHeight="1">
      <c r="A92" s="61">
        <v>9145</v>
      </c>
      <c r="B92" s="62" t="s">
        <v>482</v>
      </c>
      <c r="C92" s="62" t="s">
        <v>406</v>
      </c>
      <c r="D92" s="62" t="s">
        <v>355</v>
      </c>
      <c r="E92" s="61"/>
    </row>
    <row r="93" spans="1:5">
      <c r="A93" s="61">
        <v>9145</v>
      </c>
      <c r="B93" s="62" t="s">
        <v>482</v>
      </c>
      <c r="C93" s="62" t="s">
        <v>406</v>
      </c>
      <c r="D93" s="62" t="s">
        <v>1119</v>
      </c>
      <c r="E93" s="61"/>
    </row>
    <row r="94" spans="1:5" ht="11.25" customHeight="1">
      <c r="A94" s="61">
        <v>9145</v>
      </c>
      <c r="B94" s="62" t="s">
        <v>482</v>
      </c>
      <c r="C94" s="62" t="s">
        <v>406</v>
      </c>
      <c r="D94" s="62" t="s">
        <v>1136</v>
      </c>
      <c r="E94" s="62" t="s">
        <v>1137</v>
      </c>
    </row>
    <row r="95" spans="1:5" ht="11.25" customHeight="1">
      <c r="A95" s="61">
        <v>9145</v>
      </c>
      <c r="B95" s="62" t="s">
        <v>482</v>
      </c>
      <c r="C95" s="62" t="s">
        <v>406</v>
      </c>
      <c r="D95" s="62" t="s">
        <v>919</v>
      </c>
      <c r="E95" s="62" t="s">
        <v>1129</v>
      </c>
    </row>
    <row r="96" spans="1:5" ht="11.25" customHeight="1">
      <c r="A96" s="61">
        <v>9145</v>
      </c>
      <c r="B96" s="62" t="s">
        <v>482</v>
      </c>
      <c r="C96" s="62" t="s">
        <v>406</v>
      </c>
      <c r="D96" s="62" t="s">
        <v>1147</v>
      </c>
      <c r="E96" s="61"/>
    </row>
    <row r="97" spans="1:5" ht="11.25" customHeight="1">
      <c r="A97" s="61">
        <v>9145</v>
      </c>
      <c r="B97" s="62" t="s">
        <v>482</v>
      </c>
      <c r="C97" s="62" t="s">
        <v>406</v>
      </c>
      <c r="D97" s="62" t="s">
        <v>1148</v>
      </c>
      <c r="E97" s="61"/>
    </row>
    <row r="98" spans="1:5" ht="11.25" customHeight="1">
      <c r="A98" s="61">
        <v>9145</v>
      </c>
      <c r="B98" s="62" t="s">
        <v>482</v>
      </c>
      <c r="C98" s="62" t="s">
        <v>406</v>
      </c>
      <c r="D98" s="62" t="s">
        <v>1118</v>
      </c>
      <c r="E98" s="61"/>
    </row>
    <row r="99" spans="1:5" ht="11.25" customHeight="1">
      <c r="A99" s="61">
        <v>9145</v>
      </c>
      <c r="B99" s="62" t="s">
        <v>482</v>
      </c>
      <c r="C99" s="62" t="s">
        <v>406</v>
      </c>
      <c r="D99" s="62" t="s">
        <v>1124</v>
      </c>
      <c r="E99" s="61"/>
    </row>
    <row r="100" spans="1:5" ht="11.25" customHeight="1">
      <c r="A100" s="61">
        <v>9145</v>
      </c>
      <c r="B100" s="62" t="s">
        <v>482</v>
      </c>
      <c r="C100" s="62" t="s">
        <v>406</v>
      </c>
      <c r="D100" s="62" t="s">
        <v>1123</v>
      </c>
      <c r="E100" s="61"/>
    </row>
    <row r="101" spans="1:5" ht="11.25" customHeight="1">
      <c r="A101" s="61">
        <v>9146</v>
      </c>
      <c r="B101" s="62" t="s">
        <v>486</v>
      </c>
      <c r="C101" s="62" t="s">
        <v>398</v>
      </c>
      <c r="D101" s="62" t="s">
        <v>628</v>
      </c>
      <c r="E101" s="61"/>
    </row>
    <row r="102" spans="1:5" ht="11.25" customHeight="1">
      <c r="A102" s="61">
        <v>9146</v>
      </c>
      <c r="B102" s="62" t="s">
        <v>486</v>
      </c>
      <c r="C102" s="62" t="s">
        <v>398</v>
      </c>
      <c r="D102" s="62" t="s">
        <v>355</v>
      </c>
      <c r="E102" s="61"/>
    </row>
    <row r="103" spans="1:5">
      <c r="A103" s="61">
        <v>9146</v>
      </c>
      <c r="B103" s="62" t="s">
        <v>486</v>
      </c>
      <c r="C103" s="62" t="s">
        <v>398</v>
      </c>
      <c r="D103" s="62" t="s">
        <v>1119</v>
      </c>
      <c r="E103" s="61"/>
    </row>
    <row r="104" spans="1:5" ht="11.25" customHeight="1">
      <c r="A104" s="61">
        <v>9146</v>
      </c>
      <c r="B104" s="62" t="s">
        <v>486</v>
      </c>
      <c r="C104" s="62" t="s">
        <v>398</v>
      </c>
      <c r="D104" s="62" t="s">
        <v>1118</v>
      </c>
      <c r="E104" s="61"/>
    </row>
    <row r="105" spans="1:5" ht="11.25" customHeight="1">
      <c r="A105" s="61">
        <v>9146</v>
      </c>
      <c r="B105" s="62" t="s">
        <v>486</v>
      </c>
      <c r="C105" s="62" t="s">
        <v>398</v>
      </c>
      <c r="D105" s="62" t="s">
        <v>1136</v>
      </c>
      <c r="E105" s="62" t="s">
        <v>1137</v>
      </c>
    </row>
    <row r="106" spans="1:5" ht="11.25" customHeight="1">
      <c r="A106" s="61">
        <v>9146</v>
      </c>
      <c r="B106" s="62" t="s">
        <v>486</v>
      </c>
      <c r="C106" s="62" t="s">
        <v>398</v>
      </c>
      <c r="D106" s="62" t="s">
        <v>1121</v>
      </c>
      <c r="E106" s="61"/>
    </row>
    <row r="107" spans="1:5" ht="11.25" customHeight="1">
      <c r="A107" s="61">
        <v>9146</v>
      </c>
      <c r="B107" s="62" t="s">
        <v>486</v>
      </c>
      <c r="C107" s="62" t="s">
        <v>398</v>
      </c>
      <c r="D107" s="62" t="s">
        <v>1124</v>
      </c>
      <c r="E107" s="61"/>
    </row>
    <row r="108" spans="1:5">
      <c r="A108" s="61">
        <v>9147</v>
      </c>
      <c r="B108" s="62" t="s">
        <v>492</v>
      </c>
      <c r="C108" s="62" t="s">
        <v>406</v>
      </c>
      <c r="D108" s="62" t="s">
        <v>1119</v>
      </c>
      <c r="E108" s="61"/>
    </row>
    <row r="109" spans="1:5" ht="11.25" customHeight="1">
      <c r="A109" s="61">
        <v>9147</v>
      </c>
      <c r="B109" s="62" t="s">
        <v>492</v>
      </c>
      <c r="C109" s="62" t="s">
        <v>406</v>
      </c>
      <c r="D109" s="62" t="s">
        <v>1118</v>
      </c>
      <c r="E109" s="61"/>
    </row>
    <row r="110" spans="1:5" ht="11.25" customHeight="1">
      <c r="A110" s="61">
        <v>9147</v>
      </c>
      <c r="B110" s="62" t="s">
        <v>492</v>
      </c>
      <c r="C110" s="62" t="s">
        <v>406</v>
      </c>
      <c r="D110" s="62" t="s">
        <v>360</v>
      </c>
      <c r="E110" s="62" t="s">
        <v>1149</v>
      </c>
    </row>
    <row r="111" spans="1:5" ht="11.25" customHeight="1">
      <c r="A111" s="61">
        <v>9147</v>
      </c>
      <c r="B111" s="62" t="s">
        <v>492</v>
      </c>
      <c r="C111" s="62" t="s">
        <v>406</v>
      </c>
      <c r="D111" s="62" t="s">
        <v>919</v>
      </c>
      <c r="E111" s="62" t="s">
        <v>1129</v>
      </c>
    </row>
    <row r="112" spans="1:5" ht="11.25" customHeight="1">
      <c r="A112" s="61">
        <v>9147</v>
      </c>
      <c r="B112" s="62" t="s">
        <v>492</v>
      </c>
      <c r="C112" s="62" t="s">
        <v>406</v>
      </c>
      <c r="D112" s="62" t="s">
        <v>1132</v>
      </c>
      <c r="E112" s="61"/>
    </row>
    <row r="113" spans="1:5" ht="11.25" customHeight="1">
      <c r="A113" s="61">
        <v>9147</v>
      </c>
      <c r="B113" s="62" t="s">
        <v>492</v>
      </c>
      <c r="C113" s="62" t="s">
        <v>406</v>
      </c>
      <c r="D113" s="62" t="s">
        <v>1133</v>
      </c>
      <c r="E113" s="61"/>
    </row>
    <row r="114" spans="1:5" ht="11.25" customHeight="1">
      <c r="A114" s="61">
        <v>9147</v>
      </c>
      <c r="B114" s="62" t="s">
        <v>492</v>
      </c>
      <c r="C114" s="62" t="s">
        <v>406</v>
      </c>
      <c r="D114" s="62" t="s">
        <v>1134</v>
      </c>
      <c r="E114" s="62" t="s">
        <v>1150</v>
      </c>
    </row>
    <row r="115" spans="1:5" ht="11.25" customHeight="1">
      <c r="A115" s="61">
        <v>9148</v>
      </c>
      <c r="B115" s="62" t="s">
        <v>495</v>
      </c>
      <c r="C115" s="62" t="s">
        <v>451</v>
      </c>
      <c r="D115" s="62" t="s">
        <v>368</v>
      </c>
      <c r="E115" s="62" t="s">
        <v>369</v>
      </c>
    </row>
    <row r="116" spans="1:5" ht="11.25" customHeight="1">
      <c r="A116" s="61">
        <v>9148</v>
      </c>
      <c r="B116" s="62" t="s">
        <v>495</v>
      </c>
      <c r="C116" s="62" t="s">
        <v>451</v>
      </c>
      <c r="D116" s="62" t="s">
        <v>1118</v>
      </c>
      <c r="E116" s="61"/>
    </row>
    <row r="117" spans="1:5" ht="11.25" customHeight="1">
      <c r="A117" s="61">
        <v>9148</v>
      </c>
      <c r="B117" s="62" t="s">
        <v>495</v>
      </c>
      <c r="C117" s="62" t="s">
        <v>451</v>
      </c>
      <c r="D117" s="62" t="s">
        <v>1136</v>
      </c>
      <c r="E117" s="62" t="s">
        <v>1151</v>
      </c>
    </row>
    <row r="118" spans="1:5" ht="11.25" customHeight="1">
      <c r="A118" s="61">
        <v>9148</v>
      </c>
      <c r="B118" s="62" t="s">
        <v>495</v>
      </c>
      <c r="C118" s="62" t="s">
        <v>451</v>
      </c>
      <c r="D118" s="62" t="s">
        <v>1152</v>
      </c>
      <c r="E118" s="62" t="s">
        <v>1153</v>
      </c>
    </row>
    <row r="119" spans="1:5" ht="11.25" customHeight="1">
      <c r="A119" s="61">
        <v>9148</v>
      </c>
      <c r="B119" s="62" t="s">
        <v>495</v>
      </c>
      <c r="C119" s="62" t="s">
        <v>451</v>
      </c>
      <c r="D119" s="62" t="s">
        <v>1124</v>
      </c>
      <c r="E119" s="61"/>
    </row>
    <row r="120" spans="1:5" ht="11.25" customHeight="1">
      <c r="A120" s="61">
        <v>9148</v>
      </c>
      <c r="B120" s="62" t="s">
        <v>495</v>
      </c>
      <c r="C120" s="62" t="s">
        <v>451</v>
      </c>
      <c r="D120" s="62" t="s">
        <v>360</v>
      </c>
      <c r="E120" s="62" t="s">
        <v>1154</v>
      </c>
    </row>
    <row r="121" spans="1:5" ht="11.25" customHeight="1">
      <c r="A121" s="61">
        <v>9148</v>
      </c>
      <c r="B121" s="62" t="s">
        <v>495</v>
      </c>
      <c r="C121" s="62" t="s">
        <v>451</v>
      </c>
      <c r="D121" s="62" t="s">
        <v>1123</v>
      </c>
      <c r="E121" s="61"/>
    </row>
    <row r="122" spans="1:5" ht="11.25" customHeight="1">
      <c r="A122" s="61">
        <v>9148</v>
      </c>
      <c r="B122" s="62" t="s">
        <v>495</v>
      </c>
      <c r="C122" s="62" t="s">
        <v>451</v>
      </c>
      <c r="D122" s="62" t="s">
        <v>919</v>
      </c>
      <c r="E122" s="62" t="s">
        <v>1155</v>
      </c>
    </row>
    <row r="123" spans="1:5" ht="11.25" customHeight="1">
      <c r="A123" s="61">
        <v>9148</v>
      </c>
      <c r="B123" s="62" t="s">
        <v>495</v>
      </c>
      <c r="C123" s="62" t="s">
        <v>451</v>
      </c>
      <c r="D123" s="62" t="s">
        <v>1156</v>
      </c>
      <c r="E123" s="61"/>
    </row>
    <row r="124" spans="1:5" ht="11.25" customHeight="1">
      <c r="A124" s="61">
        <v>9148</v>
      </c>
      <c r="B124" s="62" t="s">
        <v>495</v>
      </c>
      <c r="C124" s="62" t="s">
        <v>451</v>
      </c>
      <c r="D124" s="62" t="s">
        <v>360</v>
      </c>
      <c r="E124" s="62" t="s">
        <v>1157</v>
      </c>
    </row>
    <row r="125" spans="1:5" ht="11.25" customHeight="1">
      <c r="A125" s="61">
        <v>9149</v>
      </c>
      <c r="B125" s="62" t="s">
        <v>499</v>
      </c>
      <c r="C125" s="62" t="s">
        <v>398</v>
      </c>
      <c r="D125" s="62" t="s">
        <v>1118</v>
      </c>
      <c r="E125" s="61"/>
    </row>
    <row r="126" spans="1:5">
      <c r="A126" s="61">
        <v>9149</v>
      </c>
      <c r="B126" s="62" t="s">
        <v>499</v>
      </c>
      <c r="C126" s="62" t="s">
        <v>398</v>
      </c>
      <c r="D126" s="62" t="s">
        <v>1119</v>
      </c>
      <c r="E126" s="61"/>
    </row>
    <row r="127" spans="1:5" ht="11.25" customHeight="1">
      <c r="A127" s="61">
        <v>9149</v>
      </c>
      <c r="B127" s="62" t="s">
        <v>499</v>
      </c>
      <c r="C127" s="62" t="s">
        <v>398</v>
      </c>
      <c r="D127" s="62" t="s">
        <v>1121</v>
      </c>
      <c r="E127" s="61"/>
    </row>
    <row r="128" spans="1:5" ht="11.25" customHeight="1">
      <c r="A128" s="61">
        <v>9151</v>
      </c>
      <c r="B128" s="62" t="s">
        <v>504</v>
      </c>
      <c r="C128" s="62" t="s">
        <v>398</v>
      </c>
      <c r="D128" s="62" t="s">
        <v>368</v>
      </c>
      <c r="E128" s="62" t="s">
        <v>369</v>
      </c>
    </row>
    <row r="129" spans="1:5" ht="11.25" customHeight="1">
      <c r="A129" s="61">
        <v>9151</v>
      </c>
      <c r="B129" s="62" t="s">
        <v>504</v>
      </c>
      <c r="C129" s="62" t="s">
        <v>398</v>
      </c>
      <c r="D129" s="62" t="s">
        <v>1118</v>
      </c>
      <c r="E129" s="61"/>
    </row>
    <row r="130" spans="1:5" ht="11.25" customHeight="1">
      <c r="A130" s="61">
        <v>9151</v>
      </c>
      <c r="B130" s="62" t="s">
        <v>504</v>
      </c>
      <c r="C130" s="62" t="s">
        <v>398</v>
      </c>
      <c r="D130" s="62" t="s">
        <v>919</v>
      </c>
      <c r="E130" s="62" t="s">
        <v>1129</v>
      </c>
    </row>
    <row r="131" spans="1:5" ht="11.25" customHeight="1">
      <c r="A131" s="61">
        <v>9151</v>
      </c>
      <c r="B131" s="62" t="s">
        <v>504</v>
      </c>
      <c r="C131" s="62" t="s">
        <v>398</v>
      </c>
      <c r="D131" s="62" t="s">
        <v>1123</v>
      </c>
      <c r="E131" s="61"/>
    </row>
    <row r="132" spans="1:5" ht="11.25" customHeight="1">
      <c r="A132" s="61">
        <v>9151</v>
      </c>
      <c r="B132" s="62" t="s">
        <v>504</v>
      </c>
      <c r="C132" s="62" t="s">
        <v>398</v>
      </c>
      <c r="D132" s="62" t="s">
        <v>360</v>
      </c>
      <c r="E132" s="62" t="s">
        <v>1125</v>
      </c>
    </row>
    <row r="133" spans="1:5" ht="11.25" customHeight="1">
      <c r="A133" s="61">
        <v>9151</v>
      </c>
      <c r="B133" s="62" t="s">
        <v>504</v>
      </c>
      <c r="C133" s="62" t="s">
        <v>398</v>
      </c>
      <c r="D133" s="62" t="s">
        <v>355</v>
      </c>
      <c r="E133" s="62" t="s">
        <v>904</v>
      </c>
    </row>
    <row r="134" spans="1:5" ht="11.25" customHeight="1">
      <c r="A134" s="61">
        <v>9151</v>
      </c>
      <c r="B134" s="62" t="s">
        <v>504</v>
      </c>
      <c r="C134" s="62" t="s">
        <v>398</v>
      </c>
      <c r="D134" s="62" t="s">
        <v>941</v>
      </c>
      <c r="E134" s="62" t="s">
        <v>1158</v>
      </c>
    </row>
    <row r="135" spans="1:5" ht="11.25" customHeight="1">
      <c r="A135" s="61">
        <v>9152</v>
      </c>
      <c r="B135" s="62" t="s">
        <v>507</v>
      </c>
      <c r="C135" s="62" t="s">
        <v>398</v>
      </c>
      <c r="D135" s="62" t="s">
        <v>368</v>
      </c>
      <c r="E135" s="62" t="s">
        <v>369</v>
      </c>
    </row>
    <row r="136" spans="1:5" ht="11.25" customHeight="1">
      <c r="A136" s="61">
        <v>9152</v>
      </c>
      <c r="B136" s="62" t="s">
        <v>507</v>
      </c>
      <c r="C136" s="62" t="s">
        <v>398</v>
      </c>
      <c r="D136" s="62" t="s">
        <v>355</v>
      </c>
      <c r="E136" s="61"/>
    </row>
    <row r="137" spans="1:5" ht="11.25" customHeight="1">
      <c r="A137" s="61">
        <v>9152</v>
      </c>
      <c r="B137" s="62" t="s">
        <v>507</v>
      </c>
      <c r="C137" s="62" t="s">
        <v>398</v>
      </c>
      <c r="D137" s="62" t="s">
        <v>1118</v>
      </c>
      <c r="E137" s="61"/>
    </row>
    <row r="138" spans="1:5" ht="11.25" customHeight="1">
      <c r="A138" s="61">
        <v>9152</v>
      </c>
      <c r="B138" s="62" t="s">
        <v>507</v>
      </c>
      <c r="C138" s="62" t="s">
        <v>398</v>
      </c>
      <c r="D138" s="62" t="s">
        <v>1123</v>
      </c>
      <c r="E138" s="61"/>
    </row>
    <row r="139" spans="1:5" ht="11.25" customHeight="1">
      <c r="A139" s="61">
        <v>9153</v>
      </c>
      <c r="B139" s="62" t="s">
        <v>511</v>
      </c>
      <c r="C139" s="62" t="s">
        <v>398</v>
      </c>
      <c r="D139" s="62" t="s">
        <v>355</v>
      </c>
      <c r="E139" s="62" t="s">
        <v>459</v>
      </c>
    </row>
    <row r="140" spans="1:5" ht="11.25" customHeight="1">
      <c r="A140" s="61">
        <v>9153</v>
      </c>
      <c r="B140" s="62" t="s">
        <v>511</v>
      </c>
      <c r="C140" s="62" t="s">
        <v>398</v>
      </c>
      <c r="D140" s="62" t="s">
        <v>368</v>
      </c>
      <c r="E140" s="62" t="s">
        <v>369</v>
      </c>
    </row>
    <row r="141" spans="1:5" ht="11.25" customHeight="1">
      <c r="A141" s="61">
        <v>9153</v>
      </c>
      <c r="B141" s="62" t="s">
        <v>511</v>
      </c>
      <c r="C141" s="62" t="s">
        <v>398</v>
      </c>
      <c r="D141" s="62" t="s">
        <v>1118</v>
      </c>
      <c r="E141" s="61"/>
    </row>
    <row r="142" spans="1:5" ht="11.25" customHeight="1">
      <c r="A142" s="61">
        <v>9153</v>
      </c>
      <c r="B142" s="62" t="s">
        <v>511</v>
      </c>
      <c r="C142" s="62" t="s">
        <v>398</v>
      </c>
      <c r="D142" s="62" t="s">
        <v>360</v>
      </c>
      <c r="E142" s="62" t="s">
        <v>1125</v>
      </c>
    </row>
    <row r="143" spans="1:5" ht="11.25" customHeight="1">
      <c r="A143" s="61">
        <v>9153</v>
      </c>
      <c r="B143" s="62" t="s">
        <v>511</v>
      </c>
      <c r="C143" s="62" t="s">
        <v>398</v>
      </c>
      <c r="D143" s="62" t="s">
        <v>1138</v>
      </c>
      <c r="E143" s="62" t="s">
        <v>1145</v>
      </c>
    </row>
    <row r="144" spans="1:5" ht="11.25" customHeight="1">
      <c r="A144" s="61">
        <v>9154</v>
      </c>
      <c r="B144" s="62" t="s">
        <v>515</v>
      </c>
      <c r="C144" s="62" t="s">
        <v>406</v>
      </c>
      <c r="D144" s="62" t="s">
        <v>368</v>
      </c>
      <c r="E144" s="62" t="s">
        <v>369</v>
      </c>
    </row>
    <row r="145" spans="1:5" ht="11.25" customHeight="1">
      <c r="A145" s="61">
        <v>9154</v>
      </c>
      <c r="B145" s="62" t="s">
        <v>515</v>
      </c>
      <c r="C145" s="62" t="s">
        <v>406</v>
      </c>
      <c r="D145" s="62" t="s">
        <v>1118</v>
      </c>
      <c r="E145" s="61"/>
    </row>
    <row r="146" spans="1:5" ht="11.25" customHeight="1">
      <c r="A146" s="61">
        <v>9154</v>
      </c>
      <c r="B146" s="62" t="s">
        <v>515</v>
      </c>
      <c r="C146" s="62" t="s">
        <v>406</v>
      </c>
      <c r="D146" s="62" t="s">
        <v>1123</v>
      </c>
      <c r="E146" s="61"/>
    </row>
    <row r="147" spans="1:5" ht="11.25" customHeight="1">
      <c r="A147" s="61">
        <v>9154</v>
      </c>
      <c r="B147" s="62" t="s">
        <v>515</v>
      </c>
      <c r="C147" s="62" t="s">
        <v>406</v>
      </c>
      <c r="D147" s="62" t="s">
        <v>1124</v>
      </c>
      <c r="E147" s="61"/>
    </row>
    <row r="148" spans="1:5" ht="11.25" customHeight="1">
      <c r="A148" s="61">
        <v>9154</v>
      </c>
      <c r="B148" s="62" t="s">
        <v>515</v>
      </c>
      <c r="C148" s="62" t="s">
        <v>406</v>
      </c>
      <c r="D148" s="62" t="s">
        <v>941</v>
      </c>
      <c r="E148" s="62" t="s">
        <v>942</v>
      </c>
    </row>
    <row r="149" spans="1:5" ht="11.25" customHeight="1">
      <c r="A149" s="61">
        <v>9155</v>
      </c>
      <c r="B149" s="62" t="s">
        <v>518</v>
      </c>
      <c r="C149" s="62" t="s">
        <v>398</v>
      </c>
      <c r="D149" s="62" t="s">
        <v>368</v>
      </c>
      <c r="E149" s="62" t="s">
        <v>369</v>
      </c>
    </row>
    <row r="150" spans="1:5" ht="11.25" customHeight="1">
      <c r="A150" s="61">
        <v>9155</v>
      </c>
      <c r="B150" s="62" t="s">
        <v>518</v>
      </c>
      <c r="C150" s="62" t="s">
        <v>398</v>
      </c>
      <c r="D150" s="62" t="s">
        <v>941</v>
      </c>
      <c r="E150" s="62" t="s">
        <v>1159</v>
      </c>
    </row>
    <row r="151" spans="1:5" ht="11.25" customHeight="1">
      <c r="A151" s="61">
        <v>9155</v>
      </c>
      <c r="B151" s="62" t="s">
        <v>518</v>
      </c>
      <c r="C151" s="62" t="s">
        <v>398</v>
      </c>
      <c r="D151" s="62" t="s">
        <v>1118</v>
      </c>
      <c r="E151" s="61"/>
    </row>
    <row r="152" spans="1:5" ht="11.25" customHeight="1">
      <c r="A152" s="61">
        <v>9155</v>
      </c>
      <c r="B152" s="62" t="s">
        <v>518</v>
      </c>
      <c r="C152" s="62" t="s">
        <v>398</v>
      </c>
      <c r="D152" s="62" t="s">
        <v>1124</v>
      </c>
      <c r="E152" s="61"/>
    </row>
    <row r="153" spans="1:5" ht="11.25" customHeight="1">
      <c r="A153" s="61">
        <v>9155</v>
      </c>
      <c r="B153" s="62" t="s">
        <v>518</v>
      </c>
      <c r="C153" s="62" t="s">
        <v>398</v>
      </c>
      <c r="D153" s="62" t="s">
        <v>919</v>
      </c>
      <c r="E153" s="62" t="s">
        <v>1129</v>
      </c>
    </row>
    <row r="154" spans="1:5" ht="11.25" customHeight="1">
      <c r="A154" s="61">
        <v>9155</v>
      </c>
      <c r="B154" s="62" t="s">
        <v>518</v>
      </c>
      <c r="C154" s="62" t="s">
        <v>398</v>
      </c>
      <c r="D154" s="62" t="s">
        <v>360</v>
      </c>
      <c r="E154" s="62" t="s">
        <v>1160</v>
      </c>
    </row>
    <row r="155" spans="1:5" ht="11.25" customHeight="1">
      <c r="A155" s="61">
        <v>9156</v>
      </c>
      <c r="B155" s="62" t="s">
        <v>524</v>
      </c>
      <c r="C155" s="62" t="s">
        <v>398</v>
      </c>
      <c r="D155" s="62" t="s">
        <v>1118</v>
      </c>
      <c r="E155" s="61"/>
    </row>
    <row r="156" spans="1:5">
      <c r="A156" s="61">
        <v>9156</v>
      </c>
      <c r="B156" s="62" t="s">
        <v>524</v>
      </c>
      <c r="C156" s="62" t="s">
        <v>398</v>
      </c>
      <c r="D156" s="62" t="s">
        <v>1119</v>
      </c>
      <c r="E156" s="61"/>
    </row>
    <row r="157" spans="1:5" ht="11.25" customHeight="1">
      <c r="A157" s="61">
        <v>9156</v>
      </c>
      <c r="B157" s="62" t="s">
        <v>524</v>
      </c>
      <c r="C157" s="62" t="s">
        <v>398</v>
      </c>
      <c r="D157" s="62" t="s">
        <v>919</v>
      </c>
      <c r="E157" s="62" t="s">
        <v>1129</v>
      </c>
    </row>
    <row r="158" spans="1:5" ht="11.25" customHeight="1">
      <c r="A158" s="61">
        <v>9156</v>
      </c>
      <c r="B158" s="62" t="s">
        <v>524</v>
      </c>
      <c r="C158" s="62" t="s">
        <v>398</v>
      </c>
      <c r="D158" s="62" t="s">
        <v>1140</v>
      </c>
      <c r="E158" s="62" t="s">
        <v>1141</v>
      </c>
    </row>
    <row r="159" spans="1:5" ht="11.25" customHeight="1">
      <c r="A159" s="61">
        <v>9156</v>
      </c>
      <c r="B159" s="62" t="s">
        <v>524</v>
      </c>
      <c r="C159" s="62" t="s">
        <v>398</v>
      </c>
      <c r="D159" s="62" t="s">
        <v>1136</v>
      </c>
      <c r="E159" s="62" t="s">
        <v>1137</v>
      </c>
    </row>
    <row r="160" spans="1:5" ht="11.25" customHeight="1">
      <c r="A160" s="61">
        <v>9156</v>
      </c>
      <c r="B160" s="62" t="s">
        <v>524</v>
      </c>
      <c r="C160" s="62" t="s">
        <v>398</v>
      </c>
      <c r="D160" s="62" t="s">
        <v>1121</v>
      </c>
      <c r="E160" s="61"/>
    </row>
    <row r="161" spans="1:5" ht="11.25" customHeight="1">
      <c r="A161" s="61">
        <v>9156</v>
      </c>
      <c r="B161" s="62" t="s">
        <v>524</v>
      </c>
      <c r="C161" s="62" t="s">
        <v>398</v>
      </c>
      <c r="D161" s="62" t="s">
        <v>1138</v>
      </c>
      <c r="E161" s="62" t="s">
        <v>1161</v>
      </c>
    </row>
    <row r="162" spans="1:5" ht="11.25" customHeight="1">
      <c r="A162" s="61">
        <v>9156</v>
      </c>
      <c r="B162" s="62" t="s">
        <v>524</v>
      </c>
      <c r="C162" s="62" t="s">
        <v>398</v>
      </c>
      <c r="D162" s="62" t="s">
        <v>1162</v>
      </c>
      <c r="E162" s="62" t="s">
        <v>1135</v>
      </c>
    </row>
    <row r="163" spans="1:5" ht="11.25" customHeight="1">
      <c r="A163" s="61">
        <v>9156</v>
      </c>
      <c r="B163" s="62" t="s">
        <v>524</v>
      </c>
      <c r="C163" s="62" t="s">
        <v>398</v>
      </c>
      <c r="D163" s="62" t="s">
        <v>955</v>
      </c>
      <c r="E163" s="61"/>
    </row>
    <row r="164" spans="1:5">
      <c r="A164" s="61">
        <v>9157</v>
      </c>
      <c r="B164" s="62" t="s">
        <v>527</v>
      </c>
      <c r="C164" s="62" t="s">
        <v>451</v>
      </c>
      <c r="D164" s="62" t="s">
        <v>1119</v>
      </c>
      <c r="E164" s="61"/>
    </row>
    <row r="165" spans="1:5" ht="11.25" customHeight="1">
      <c r="A165" s="61">
        <v>9157</v>
      </c>
      <c r="B165" s="62" t="s">
        <v>527</v>
      </c>
      <c r="C165" s="62" t="s">
        <v>451</v>
      </c>
      <c r="D165" s="62" t="s">
        <v>1134</v>
      </c>
      <c r="E165" s="62" t="s">
        <v>1135</v>
      </c>
    </row>
    <row r="166" spans="1:5" ht="11.25" customHeight="1">
      <c r="A166" s="61">
        <v>9157</v>
      </c>
      <c r="B166" s="62" t="s">
        <v>527</v>
      </c>
      <c r="C166" s="62" t="s">
        <v>451</v>
      </c>
      <c r="D166" s="62" t="s">
        <v>919</v>
      </c>
      <c r="E166" s="62" t="s">
        <v>1129</v>
      </c>
    </row>
    <row r="167" spans="1:5" ht="11.25" customHeight="1">
      <c r="A167" s="61">
        <v>9157</v>
      </c>
      <c r="B167" s="62" t="s">
        <v>527</v>
      </c>
      <c r="C167" s="62" t="s">
        <v>451</v>
      </c>
      <c r="D167" s="62" t="s">
        <v>1130</v>
      </c>
      <c r="E167" s="62" t="s">
        <v>1131</v>
      </c>
    </row>
    <row r="168" spans="1:5" ht="11.25" customHeight="1">
      <c r="A168" s="61">
        <v>9158</v>
      </c>
      <c r="B168" s="62" t="s">
        <v>531</v>
      </c>
      <c r="C168" s="62" t="s">
        <v>398</v>
      </c>
      <c r="D168" s="62" t="s">
        <v>355</v>
      </c>
      <c r="E168" s="61"/>
    </row>
    <row r="169" spans="1:5" ht="11.25" customHeight="1">
      <c r="A169" s="61">
        <v>9158</v>
      </c>
      <c r="B169" s="62" t="s">
        <v>531</v>
      </c>
      <c r="C169" s="62" t="s">
        <v>398</v>
      </c>
      <c r="D169" s="62" t="s">
        <v>919</v>
      </c>
      <c r="E169" s="62" t="s">
        <v>1129</v>
      </c>
    </row>
    <row r="170" spans="1:5">
      <c r="A170" s="61">
        <v>9158</v>
      </c>
      <c r="B170" s="62" t="s">
        <v>531</v>
      </c>
      <c r="C170" s="62" t="s">
        <v>398</v>
      </c>
      <c r="D170" s="62" t="s">
        <v>1119</v>
      </c>
      <c r="E170" s="61"/>
    </row>
    <row r="171" spans="1:5" ht="11.25" customHeight="1">
      <c r="A171" s="61">
        <v>9158</v>
      </c>
      <c r="B171" s="62" t="s">
        <v>531</v>
      </c>
      <c r="C171" s="62" t="s">
        <v>398</v>
      </c>
      <c r="D171" s="62" t="s">
        <v>1123</v>
      </c>
      <c r="E171" s="61"/>
    </row>
    <row r="172" spans="1:5" ht="11.25" customHeight="1">
      <c r="A172" s="61">
        <v>9158</v>
      </c>
      <c r="B172" s="62" t="s">
        <v>531</v>
      </c>
      <c r="C172" s="62" t="s">
        <v>398</v>
      </c>
      <c r="D172" s="62" t="s">
        <v>1124</v>
      </c>
      <c r="E172" s="61"/>
    </row>
    <row r="173" spans="1:5" ht="11.25" customHeight="1">
      <c r="A173" s="61">
        <v>9158</v>
      </c>
      <c r="B173" s="62" t="s">
        <v>531</v>
      </c>
      <c r="C173" s="62" t="s">
        <v>398</v>
      </c>
      <c r="D173" s="62" t="s">
        <v>1163</v>
      </c>
      <c r="E173" s="62" t="s">
        <v>1164</v>
      </c>
    </row>
    <row r="174" spans="1:5" ht="11.25" customHeight="1">
      <c r="A174" s="61">
        <v>9158</v>
      </c>
      <c r="B174" s="62" t="s">
        <v>531</v>
      </c>
      <c r="C174" s="62" t="s">
        <v>398</v>
      </c>
      <c r="D174" s="62" t="s">
        <v>1156</v>
      </c>
      <c r="E174" s="62" t="s">
        <v>1165</v>
      </c>
    </row>
    <row r="175" spans="1:5" ht="11.25" customHeight="1">
      <c r="A175" s="61">
        <v>9159</v>
      </c>
      <c r="B175" s="62" t="s">
        <v>534</v>
      </c>
      <c r="C175" s="62" t="s">
        <v>451</v>
      </c>
      <c r="D175" s="62" t="s">
        <v>355</v>
      </c>
      <c r="E175" s="61"/>
    </row>
    <row r="176" spans="1:5" ht="11.25" customHeight="1">
      <c r="A176" s="61">
        <v>9159</v>
      </c>
      <c r="B176" s="62" t="s">
        <v>534</v>
      </c>
      <c r="C176" s="62" t="s">
        <v>451</v>
      </c>
      <c r="D176" s="62" t="s">
        <v>368</v>
      </c>
      <c r="E176" s="62" t="s">
        <v>369</v>
      </c>
    </row>
    <row r="177" spans="1:5" ht="11.25" customHeight="1">
      <c r="A177" s="61">
        <v>9159</v>
      </c>
      <c r="B177" s="62" t="s">
        <v>534</v>
      </c>
      <c r="C177" s="62" t="s">
        <v>451</v>
      </c>
      <c r="D177" s="62" t="s">
        <v>360</v>
      </c>
      <c r="E177" s="62" t="s">
        <v>1125</v>
      </c>
    </row>
    <row r="178" spans="1:5" ht="11.25" customHeight="1">
      <c r="A178" s="61">
        <v>9160</v>
      </c>
      <c r="B178" s="62" t="s">
        <v>539</v>
      </c>
      <c r="C178" s="62" t="s">
        <v>398</v>
      </c>
      <c r="D178" s="62" t="s">
        <v>368</v>
      </c>
      <c r="E178" s="62" t="s">
        <v>369</v>
      </c>
    </row>
    <row r="179" spans="1:5" ht="11.25" customHeight="1">
      <c r="A179" s="61">
        <v>9160</v>
      </c>
      <c r="B179" s="62" t="s">
        <v>539</v>
      </c>
      <c r="C179" s="62" t="s">
        <v>398</v>
      </c>
      <c r="D179" s="62" t="s">
        <v>1124</v>
      </c>
      <c r="E179" s="61"/>
    </row>
    <row r="180" spans="1:5" ht="11.25" customHeight="1">
      <c r="A180" s="61">
        <v>9160</v>
      </c>
      <c r="B180" s="62" t="s">
        <v>539</v>
      </c>
      <c r="C180" s="62" t="s">
        <v>398</v>
      </c>
      <c r="D180" s="62" t="s">
        <v>360</v>
      </c>
      <c r="E180" s="62" t="s">
        <v>1166</v>
      </c>
    </row>
    <row r="181" spans="1:5" ht="11.25" customHeight="1">
      <c r="A181" s="61">
        <v>9160</v>
      </c>
      <c r="B181" s="62" t="s">
        <v>539</v>
      </c>
      <c r="C181" s="62" t="s">
        <v>398</v>
      </c>
      <c r="D181" s="62" t="s">
        <v>1156</v>
      </c>
      <c r="E181" s="62" t="s">
        <v>1165</v>
      </c>
    </row>
    <row r="182" spans="1:5" ht="11.25" customHeight="1">
      <c r="A182" s="61">
        <v>9161</v>
      </c>
      <c r="B182" s="62" t="s">
        <v>545</v>
      </c>
      <c r="C182" s="62" t="s">
        <v>406</v>
      </c>
      <c r="D182" s="62" t="s">
        <v>355</v>
      </c>
      <c r="E182" s="61"/>
    </row>
    <row r="183" spans="1:5" ht="11.25" customHeight="1">
      <c r="A183" s="61">
        <v>9161</v>
      </c>
      <c r="B183" s="62" t="s">
        <v>545</v>
      </c>
      <c r="C183" s="62" t="s">
        <v>406</v>
      </c>
      <c r="D183" s="62" t="s">
        <v>368</v>
      </c>
      <c r="E183" s="62" t="s">
        <v>369</v>
      </c>
    </row>
    <row r="184" spans="1:5" ht="11.25" customHeight="1">
      <c r="A184" s="61">
        <v>9161</v>
      </c>
      <c r="B184" s="62" t="s">
        <v>545</v>
      </c>
      <c r="C184" s="62" t="s">
        <v>406</v>
      </c>
      <c r="D184" s="62" t="s">
        <v>1123</v>
      </c>
      <c r="E184" s="61"/>
    </row>
    <row r="185" spans="1:5" ht="11.25" customHeight="1">
      <c r="A185" s="61">
        <v>9161</v>
      </c>
      <c r="B185" s="62" t="s">
        <v>545</v>
      </c>
      <c r="C185" s="62" t="s">
        <v>406</v>
      </c>
      <c r="D185" s="62" t="s">
        <v>1136</v>
      </c>
      <c r="E185" s="62" t="s">
        <v>1167</v>
      </c>
    </row>
    <row r="186" spans="1:5" ht="11.25" customHeight="1">
      <c r="A186" s="61">
        <v>9161</v>
      </c>
      <c r="B186" s="62" t="s">
        <v>545</v>
      </c>
      <c r="C186" s="62" t="s">
        <v>406</v>
      </c>
      <c r="D186" s="62" t="s">
        <v>1138</v>
      </c>
      <c r="E186" s="62" t="s">
        <v>1161</v>
      </c>
    </row>
    <row r="187" spans="1:5" ht="11.25" customHeight="1">
      <c r="A187" s="61">
        <v>9162</v>
      </c>
      <c r="B187" s="62" t="s">
        <v>549</v>
      </c>
      <c r="C187" s="62" t="s">
        <v>406</v>
      </c>
      <c r="D187" s="62" t="s">
        <v>368</v>
      </c>
      <c r="E187" s="62" t="s">
        <v>369</v>
      </c>
    </row>
    <row r="188" spans="1:5" ht="11.25" customHeight="1">
      <c r="A188" s="61">
        <v>9162</v>
      </c>
      <c r="B188" s="62" t="s">
        <v>549</v>
      </c>
      <c r="C188" s="62" t="s">
        <v>406</v>
      </c>
      <c r="D188" s="62" t="s">
        <v>355</v>
      </c>
      <c r="E188" s="61"/>
    </row>
    <row r="189" spans="1:5" ht="11.25" customHeight="1">
      <c r="A189" s="61">
        <v>9163</v>
      </c>
      <c r="B189" s="62" t="s">
        <v>552</v>
      </c>
      <c r="C189" s="62" t="s">
        <v>398</v>
      </c>
      <c r="D189" s="62" t="s">
        <v>368</v>
      </c>
      <c r="E189" s="62" t="s">
        <v>369</v>
      </c>
    </row>
    <row r="190" spans="1:5" ht="11.25" customHeight="1">
      <c r="A190" s="61">
        <v>9163</v>
      </c>
      <c r="B190" s="62" t="s">
        <v>552</v>
      </c>
      <c r="C190" s="62" t="s">
        <v>398</v>
      </c>
      <c r="D190" s="62" t="s">
        <v>1118</v>
      </c>
      <c r="E190" s="61"/>
    </row>
    <row r="191" spans="1:5" ht="11.25" customHeight="1">
      <c r="A191" s="61">
        <v>9163</v>
      </c>
      <c r="B191" s="62" t="s">
        <v>552</v>
      </c>
      <c r="C191" s="62" t="s">
        <v>398</v>
      </c>
      <c r="D191" s="62" t="s">
        <v>1124</v>
      </c>
      <c r="E191" s="61"/>
    </row>
    <row r="192" spans="1:5" ht="11.25" customHeight="1">
      <c r="A192" s="61">
        <v>9164</v>
      </c>
      <c r="B192" s="62" t="s">
        <v>555</v>
      </c>
      <c r="C192" s="62" t="s">
        <v>398</v>
      </c>
      <c r="D192" s="62" t="s">
        <v>355</v>
      </c>
      <c r="E192" s="61"/>
    </row>
    <row r="193" spans="1:5" ht="11.25" customHeight="1">
      <c r="A193" s="61">
        <v>9164</v>
      </c>
      <c r="B193" s="62" t="s">
        <v>555</v>
      </c>
      <c r="C193" s="62" t="s">
        <v>398</v>
      </c>
      <c r="D193" s="62" t="s">
        <v>368</v>
      </c>
      <c r="E193" s="62" t="s">
        <v>369</v>
      </c>
    </row>
    <row r="194" spans="1:5" ht="11.25" customHeight="1">
      <c r="A194" s="61">
        <v>9164</v>
      </c>
      <c r="B194" s="62" t="s">
        <v>555</v>
      </c>
      <c r="C194" s="62" t="s">
        <v>398</v>
      </c>
      <c r="D194" s="62" t="s">
        <v>1123</v>
      </c>
      <c r="E194" s="61"/>
    </row>
    <row r="195" spans="1:5" ht="11.25" customHeight="1">
      <c r="A195" s="61">
        <v>9164</v>
      </c>
      <c r="B195" s="62" t="s">
        <v>555</v>
      </c>
      <c r="C195" s="62" t="s">
        <v>398</v>
      </c>
      <c r="D195" s="62" t="s">
        <v>1124</v>
      </c>
      <c r="E195" s="61"/>
    </row>
    <row r="196" spans="1:5" ht="11.25" customHeight="1">
      <c r="A196" s="61">
        <v>9164</v>
      </c>
      <c r="B196" s="62" t="s">
        <v>555</v>
      </c>
      <c r="C196" s="62" t="s">
        <v>398</v>
      </c>
      <c r="D196" s="62" t="s">
        <v>360</v>
      </c>
      <c r="E196" s="62" t="s">
        <v>1160</v>
      </c>
    </row>
    <row r="197" spans="1:5" ht="11.25" customHeight="1">
      <c r="A197" s="61">
        <v>9164</v>
      </c>
      <c r="B197" s="62" t="s">
        <v>555</v>
      </c>
      <c r="C197" s="62" t="s">
        <v>398</v>
      </c>
      <c r="D197" s="62" t="s">
        <v>1156</v>
      </c>
      <c r="E197" s="62" t="s">
        <v>1168</v>
      </c>
    </row>
    <row r="198" spans="1:5" ht="11.25" customHeight="1">
      <c r="A198" s="61">
        <v>9165</v>
      </c>
      <c r="B198" s="62" t="s">
        <v>559</v>
      </c>
      <c r="C198" s="62" t="s">
        <v>406</v>
      </c>
      <c r="D198" s="62" t="s">
        <v>368</v>
      </c>
      <c r="E198" s="62" t="s">
        <v>369</v>
      </c>
    </row>
    <row r="199" spans="1:5" ht="11.25" customHeight="1">
      <c r="A199" s="61">
        <v>9165</v>
      </c>
      <c r="B199" s="62" t="s">
        <v>559</v>
      </c>
      <c r="C199" s="62" t="s">
        <v>406</v>
      </c>
      <c r="D199" s="62" t="s">
        <v>1169</v>
      </c>
      <c r="E199" s="62" t="s">
        <v>1170</v>
      </c>
    </row>
    <row r="200" spans="1:5" ht="11.25" customHeight="1">
      <c r="A200" s="61">
        <v>9166</v>
      </c>
      <c r="B200" s="62" t="s">
        <v>563</v>
      </c>
      <c r="C200" s="62" t="s">
        <v>398</v>
      </c>
      <c r="D200" s="62" t="s">
        <v>1118</v>
      </c>
      <c r="E200" s="61"/>
    </row>
    <row r="201" spans="1:5" ht="11.25" customHeight="1">
      <c r="A201" s="61">
        <v>9166</v>
      </c>
      <c r="B201" s="62" t="s">
        <v>563</v>
      </c>
      <c r="C201" s="62" t="s">
        <v>398</v>
      </c>
      <c r="D201" s="62" t="s">
        <v>1123</v>
      </c>
      <c r="E201" s="61"/>
    </row>
    <row r="202" spans="1:5">
      <c r="A202" s="61">
        <v>9166</v>
      </c>
      <c r="B202" s="62" t="s">
        <v>563</v>
      </c>
      <c r="C202" s="62" t="s">
        <v>398</v>
      </c>
      <c r="D202" s="62" t="s">
        <v>1119</v>
      </c>
      <c r="E202" s="61"/>
    </row>
    <row r="203" spans="1:5" ht="11.25" customHeight="1">
      <c r="A203" s="61">
        <v>9166</v>
      </c>
      <c r="B203" s="62" t="s">
        <v>563</v>
      </c>
      <c r="C203" s="62" t="s">
        <v>398</v>
      </c>
      <c r="D203" s="62" t="s">
        <v>1124</v>
      </c>
      <c r="E203" s="61"/>
    </row>
    <row r="204" spans="1:5" ht="11.25" customHeight="1">
      <c r="A204" s="61">
        <v>9166</v>
      </c>
      <c r="B204" s="62" t="s">
        <v>563</v>
      </c>
      <c r="C204" s="62" t="s">
        <v>398</v>
      </c>
      <c r="D204" s="62" t="s">
        <v>360</v>
      </c>
      <c r="E204" s="62" t="s">
        <v>1166</v>
      </c>
    </row>
    <row r="205" spans="1:5" ht="11.25" customHeight="1">
      <c r="A205" s="61">
        <v>9166</v>
      </c>
      <c r="B205" s="62" t="s">
        <v>563</v>
      </c>
      <c r="C205" s="62" t="s">
        <v>398</v>
      </c>
      <c r="D205" s="62" t="s">
        <v>1156</v>
      </c>
      <c r="E205" s="62" t="s">
        <v>1165</v>
      </c>
    </row>
    <row r="206" spans="1:5" ht="11.25" customHeight="1">
      <c r="A206" s="61">
        <v>9167</v>
      </c>
      <c r="B206" s="62" t="s">
        <v>566</v>
      </c>
      <c r="C206" s="62" t="s">
        <v>398</v>
      </c>
      <c r="D206" s="62" t="s">
        <v>368</v>
      </c>
      <c r="E206" s="62" t="s">
        <v>369</v>
      </c>
    </row>
    <row r="207" spans="1:5" ht="11.25" customHeight="1">
      <c r="A207" s="61">
        <v>9167</v>
      </c>
      <c r="B207" s="62" t="s">
        <v>566</v>
      </c>
      <c r="C207" s="62" t="s">
        <v>398</v>
      </c>
      <c r="D207" s="62" t="s">
        <v>1118</v>
      </c>
      <c r="E207" s="61"/>
    </row>
    <row r="208" spans="1:5" ht="11.25" customHeight="1">
      <c r="A208" s="61">
        <v>9167</v>
      </c>
      <c r="B208" s="62" t="s">
        <v>566</v>
      </c>
      <c r="C208" s="62" t="s">
        <v>398</v>
      </c>
      <c r="D208" s="62" t="s">
        <v>1124</v>
      </c>
      <c r="E208" s="61"/>
    </row>
    <row r="209" spans="1:5" ht="11.25" customHeight="1">
      <c r="A209" s="61">
        <v>9168</v>
      </c>
      <c r="B209" s="62" t="s">
        <v>570</v>
      </c>
      <c r="C209" s="62" t="s">
        <v>406</v>
      </c>
      <c r="D209" s="62" t="s">
        <v>919</v>
      </c>
      <c r="E209" s="62" t="s">
        <v>1129</v>
      </c>
    </row>
    <row r="210" spans="1:5" ht="11.25" customHeight="1">
      <c r="A210" s="61">
        <v>9168</v>
      </c>
      <c r="B210" s="62" t="s">
        <v>570</v>
      </c>
      <c r="C210" s="62" t="s">
        <v>406</v>
      </c>
      <c r="D210" s="62" t="s">
        <v>1118</v>
      </c>
      <c r="E210" s="61"/>
    </row>
    <row r="211" spans="1:5">
      <c r="A211" s="61">
        <v>9168</v>
      </c>
      <c r="B211" s="62" t="s">
        <v>570</v>
      </c>
      <c r="C211" s="62" t="s">
        <v>406</v>
      </c>
      <c r="D211" s="62" t="s">
        <v>1119</v>
      </c>
      <c r="E211" s="61"/>
    </row>
    <row r="212" spans="1:5" ht="11.25" customHeight="1">
      <c r="A212" s="61">
        <v>9168</v>
      </c>
      <c r="B212" s="62" t="s">
        <v>570</v>
      </c>
      <c r="C212" s="62" t="s">
        <v>406</v>
      </c>
      <c r="D212" s="62" t="s">
        <v>1138</v>
      </c>
      <c r="E212" s="62" t="s">
        <v>1144</v>
      </c>
    </row>
    <row r="213" spans="1:5" ht="11.25" customHeight="1">
      <c r="A213" s="61">
        <v>9168</v>
      </c>
      <c r="B213" s="62" t="s">
        <v>570</v>
      </c>
      <c r="C213" s="62" t="s">
        <v>406</v>
      </c>
      <c r="D213" s="62" t="s">
        <v>1138</v>
      </c>
      <c r="E213" s="62" t="s">
        <v>1145</v>
      </c>
    </row>
    <row r="214" spans="1:5" ht="11.25" customHeight="1">
      <c r="A214" s="61">
        <v>9169</v>
      </c>
      <c r="B214" s="62" t="s">
        <v>573</v>
      </c>
      <c r="C214" s="62" t="s">
        <v>398</v>
      </c>
      <c r="D214" s="62" t="s">
        <v>919</v>
      </c>
      <c r="E214" s="62" t="s">
        <v>1129</v>
      </c>
    </row>
    <row r="215" spans="1:5" ht="11.25" customHeight="1">
      <c r="A215" s="61">
        <v>9169</v>
      </c>
      <c r="B215" s="62" t="s">
        <v>573</v>
      </c>
      <c r="C215" s="62" t="s">
        <v>398</v>
      </c>
      <c r="D215" s="62" t="s">
        <v>1118</v>
      </c>
      <c r="E215" s="61"/>
    </row>
    <row r="216" spans="1:5" ht="11.25" customHeight="1">
      <c r="A216" s="61">
        <v>9169</v>
      </c>
      <c r="B216" s="62" t="s">
        <v>573</v>
      </c>
      <c r="C216" s="62" t="s">
        <v>398</v>
      </c>
      <c r="D216" s="62" t="s">
        <v>1123</v>
      </c>
      <c r="E216" s="61"/>
    </row>
    <row r="217" spans="1:5">
      <c r="A217" s="61">
        <v>9169</v>
      </c>
      <c r="B217" s="62" t="s">
        <v>573</v>
      </c>
      <c r="C217" s="62" t="s">
        <v>398</v>
      </c>
      <c r="D217" s="62" t="s">
        <v>1119</v>
      </c>
      <c r="E217" s="61"/>
    </row>
    <row r="218" spans="1:5" ht="11.25" customHeight="1">
      <c r="A218" s="61">
        <v>9169</v>
      </c>
      <c r="B218" s="62" t="s">
        <v>573</v>
      </c>
      <c r="C218" s="62" t="s">
        <v>398</v>
      </c>
      <c r="D218" s="62" t="s">
        <v>1132</v>
      </c>
      <c r="E218" s="61"/>
    </row>
    <row r="219" spans="1:5" ht="11.25" customHeight="1">
      <c r="A219" s="61">
        <v>9169</v>
      </c>
      <c r="B219" s="62" t="s">
        <v>573</v>
      </c>
      <c r="C219" s="62" t="s">
        <v>398</v>
      </c>
      <c r="D219" s="62" t="s">
        <v>1133</v>
      </c>
      <c r="E219" s="61"/>
    </row>
    <row r="220" spans="1:5" ht="11.25" customHeight="1">
      <c r="A220" s="61">
        <v>9171</v>
      </c>
      <c r="B220" s="62" t="s">
        <v>576</v>
      </c>
      <c r="C220" s="62" t="s">
        <v>398</v>
      </c>
      <c r="D220" s="62" t="s">
        <v>368</v>
      </c>
      <c r="E220" s="62" t="s">
        <v>369</v>
      </c>
    </row>
    <row r="221" spans="1:5" ht="11.25" customHeight="1">
      <c r="A221" s="61">
        <v>9171</v>
      </c>
      <c r="B221" s="62" t="s">
        <v>576</v>
      </c>
      <c r="C221" s="62" t="s">
        <v>398</v>
      </c>
      <c r="D221" s="62" t="s">
        <v>1118</v>
      </c>
      <c r="E221" s="61"/>
    </row>
    <row r="222" spans="1:5" ht="11.25" customHeight="1">
      <c r="A222" s="61">
        <v>9171</v>
      </c>
      <c r="B222" s="62" t="s">
        <v>576</v>
      </c>
      <c r="C222" s="62" t="s">
        <v>398</v>
      </c>
      <c r="D222" s="62" t="s">
        <v>1123</v>
      </c>
      <c r="E222" s="61"/>
    </row>
    <row r="223" spans="1:5" ht="11.25" customHeight="1">
      <c r="A223" s="61">
        <v>9171</v>
      </c>
      <c r="B223" s="62" t="s">
        <v>576</v>
      </c>
      <c r="C223" s="62" t="s">
        <v>398</v>
      </c>
      <c r="D223" s="62" t="s">
        <v>1138</v>
      </c>
      <c r="E223" s="62" t="s">
        <v>1171</v>
      </c>
    </row>
    <row r="224" spans="1:5" ht="11.25" customHeight="1">
      <c r="A224" s="61">
        <v>9172</v>
      </c>
      <c r="B224" s="62" t="s">
        <v>579</v>
      </c>
      <c r="C224" s="62" t="s">
        <v>398</v>
      </c>
      <c r="D224" s="62" t="s">
        <v>355</v>
      </c>
      <c r="E224" s="61"/>
    </row>
    <row r="225" spans="1:5" ht="11.25" customHeight="1">
      <c r="A225" s="61">
        <v>9172</v>
      </c>
      <c r="B225" s="62" t="s">
        <v>579</v>
      </c>
      <c r="C225" s="62" t="s">
        <v>398</v>
      </c>
      <c r="D225" s="62" t="s">
        <v>368</v>
      </c>
      <c r="E225" s="62" t="s">
        <v>369</v>
      </c>
    </row>
    <row r="226" spans="1:5" ht="11.25" customHeight="1">
      <c r="A226" s="61">
        <v>9172</v>
      </c>
      <c r="B226" s="62" t="s">
        <v>579</v>
      </c>
      <c r="C226" s="62" t="s">
        <v>398</v>
      </c>
      <c r="D226" s="62" t="s">
        <v>1118</v>
      </c>
      <c r="E226" s="61"/>
    </row>
    <row r="227" spans="1:5" ht="11.25" customHeight="1">
      <c r="A227" s="61">
        <v>9172</v>
      </c>
      <c r="B227" s="62" t="s">
        <v>579</v>
      </c>
      <c r="C227" s="62" t="s">
        <v>398</v>
      </c>
      <c r="D227" s="62" t="s">
        <v>941</v>
      </c>
      <c r="E227" s="62" t="s">
        <v>1172</v>
      </c>
    </row>
    <row r="228" spans="1:5" ht="11.25" customHeight="1">
      <c r="A228" s="61">
        <v>9173</v>
      </c>
      <c r="B228" s="62" t="s">
        <v>582</v>
      </c>
      <c r="C228" s="62" t="s">
        <v>398</v>
      </c>
      <c r="D228" s="62" t="s">
        <v>368</v>
      </c>
      <c r="E228" s="62" t="s">
        <v>369</v>
      </c>
    </row>
    <row r="229" spans="1:5" ht="11.25" customHeight="1">
      <c r="A229" s="61">
        <v>9173</v>
      </c>
      <c r="B229" s="62" t="s">
        <v>582</v>
      </c>
      <c r="C229" s="62" t="s">
        <v>398</v>
      </c>
      <c r="D229" s="62" t="s">
        <v>919</v>
      </c>
      <c r="E229" s="62" t="s">
        <v>1129</v>
      </c>
    </row>
    <row r="230" spans="1:5" ht="11.25" customHeight="1">
      <c r="A230" s="61">
        <v>9173</v>
      </c>
      <c r="B230" s="62" t="s">
        <v>582</v>
      </c>
      <c r="C230" s="62" t="s">
        <v>398</v>
      </c>
      <c r="D230" s="62" t="s">
        <v>360</v>
      </c>
      <c r="E230" s="62" t="s">
        <v>1173</v>
      </c>
    </row>
    <row r="231" spans="1:5" ht="11.25" customHeight="1">
      <c r="A231" s="61">
        <v>9173</v>
      </c>
      <c r="B231" s="62" t="s">
        <v>582</v>
      </c>
      <c r="C231" s="62" t="s">
        <v>398</v>
      </c>
      <c r="D231" s="62" t="s">
        <v>1118</v>
      </c>
      <c r="E231" s="61"/>
    </row>
    <row r="232" spans="1:5" ht="11.25" customHeight="1">
      <c r="A232" s="61">
        <v>9173</v>
      </c>
      <c r="B232" s="62" t="s">
        <v>582</v>
      </c>
      <c r="C232" s="62" t="s">
        <v>398</v>
      </c>
      <c r="D232" s="62" t="s">
        <v>1123</v>
      </c>
      <c r="E232" s="61"/>
    </row>
    <row r="233" spans="1:5" ht="11.25" customHeight="1">
      <c r="A233" s="61">
        <v>9174</v>
      </c>
      <c r="B233" s="62" t="s">
        <v>586</v>
      </c>
      <c r="C233" s="62" t="s">
        <v>398</v>
      </c>
      <c r="D233" s="62" t="s">
        <v>1118</v>
      </c>
      <c r="E233" s="61"/>
    </row>
    <row r="234" spans="1:5">
      <c r="A234" s="61">
        <v>9174</v>
      </c>
      <c r="B234" s="62" t="s">
        <v>586</v>
      </c>
      <c r="C234" s="62" t="s">
        <v>398</v>
      </c>
      <c r="D234" s="62" t="s">
        <v>1119</v>
      </c>
      <c r="E234" s="61"/>
    </row>
    <row r="235" spans="1:5" ht="11.25" customHeight="1">
      <c r="A235" s="61">
        <v>9175</v>
      </c>
      <c r="B235" s="62" t="s">
        <v>589</v>
      </c>
      <c r="C235" s="62" t="s">
        <v>398</v>
      </c>
      <c r="D235" s="62" t="s">
        <v>355</v>
      </c>
      <c r="E235" s="61"/>
    </row>
    <row r="236" spans="1:5">
      <c r="A236" s="61">
        <v>9175</v>
      </c>
      <c r="B236" s="62" t="s">
        <v>589</v>
      </c>
      <c r="C236" s="62" t="s">
        <v>398</v>
      </c>
      <c r="D236" s="62" t="s">
        <v>1142</v>
      </c>
      <c r="E236" s="61"/>
    </row>
    <row r="237" spans="1:5" ht="11.25" customHeight="1">
      <c r="A237" s="61">
        <v>9175</v>
      </c>
      <c r="B237" s="62" t="s">
        <v>589</v>
      </c>
      <c r="C237" s="62" t="s">
        <v>398</v>
      </c>
      <c r="D237" s="62" t="s">
        <v>1118</v>
      </c>
      <c r="E237" s="61"/>
    </row>
    <row r="238" spans="1:5" ht="11.25" customHeight="1">
      <c r="A238" s="61">
        <v>9175</v>
      </c>
      <c r="B238" s="62" t="s">
        <v>589</v>
      </c>
      <c r="C238" s="62" t="s">
        <v>398</v>
      </c>
      <c r="D238" s="62" t="s">
        <v>1123</v>
      </c>
      <c r="E238" s="61"/>
    </row>
    <row r="239" spans="1:5" ht="11.25" customHeight="1">
      <c r="A239" s="61">
        <v>9175</v>
      </c>
      <c r="B239" s="62" t="s">
        <v>589</v>
      </c>
      <c r="C239" s="62" t="s">
        <v>398</v>
      </c>
      <c r="D239" s="62" t="s">
        <v>919</v>
      </c>
      <c r="E239" s="62" t="s">
        <v>1129</v>
      </c>
    </row>
    <row r="240" spans="1:5" ht="11.25" customHeight="1">
      <c r="A240" s="61">
        <v>9175</v>
      </c>
      <c r="B240" s="62" t="s">
        <v>589</v>
      </c>
      <c r="C240" s="62" t="s">
        <v>398</v>
      </c>
      <c r="D240" s="62" t="s">
        <v>374</v>
      </c>
      <c r="E240" s="61"/>
    </row>
    <row r="241" spans="1:5" ht="11.25" customHeight="1">
      <c r="A241" s="61">
        <v>9177</v>
      </c>
      <c r="B241" s="62" t="s">
        <v>594</v>
      </c>
      <c r="C241" s="62" t="s">
        <v>398</v>
      </c>
      <c r="D241" s="62" t="s">
        <v>368</v>
      </c>
      <c r="E241" s="62" t="s">
        <v>369</v>
      </c>
    </row>
    <row r="242" spans="1:5" ht="11.25" customHeight="1">
      <c r="A242" s="61">
        <v>9177</v>
      </c>
      <c r="B242" s="62" t="s">
        <v>594</v>
      </c>
      <c r="C242" s="62" t="s">
        <v>398</v>
      </c>
      <c r="D242" s="62" t="s">
        <v>919</v>
      </c>
      <c r="E242" s="62" t="s">
        <v>1129</v>
      </c>
    </row>
    <row r="243" spans="1:5" ht="11.25" customHeight="1">
      <c r="A243" s="61">
        <v>9177</v>
      </c>
      <c r="B243" s="62" t="s">
        <v>594</v>
      </c>
      <c r="C243" s="62" t="s">
        <v>398</v>
      </c>
      <c r="D243" s="62" t="s">
        <v>1118</v>
      </c>
      <c r="E243" s="61"/>
    </row>
    <row r="244" spans="1:5" ht="11.25" customHeight="1">
      <c r="A244" s="61">
        <v>9178</v>
      </c>
      <c r="B244" s="62" t="s">
        <v>598</v>
      </c>
      <c r="C244" s="62" t="s">
        <v>406</v>
      </c>
      <c r="D244" s="62" t="s">
        <v>368</v>
      </c>
      <c r="E244" s="62" t="s">
        <v>369</v>
      </c>
    </row>
    <row r="245" spans="1:5" ht="11.25" customHeight="1">
      <c r="A245" s="61">
        <v>9178</v>
      </c>
      <c r="B245" s="62" t="s">
        <v>598</v>
      </c>
      <c r="C245" s="62" t="s">
        <v>406</v>
      </c>
      <c r="D245" s="62" t="s">
        <v>919</v>
      </c>
      <c r="E245" s="62" t="s">
        <v>1129</v>
      </c>
    </row>
    <row r="246" spans="1:5" ht="11.25" customHeight="1">
      <c r="A246" s="61">
        <v>9178</v>
      </c>
      <c r="B246" s="62" t="s">
        <v>598</v>
      </c>
      <c r="C246" s="62" t="s">
        <v>406</v>
      </c>
      <c r="D246" s="62" t="s">
        <v>1118</v>
      </c>
      <c r="E246" s="61"/>
    </row>
    <row r="247" spans="1:5" ht="11.25" customHeight="1">
      <c r="A247" s="61">
        <v>9178</v>
      </c>
      <c r="B247" s="62" t="s">
        <v>598</v>
      </c>
      <c r="C247" s="62" t="s">
        <v>406</v>
      </c>
      <c r="D247" s="62" t="s">
        <v>1138</v>
      </c>
      <c r="E247" s="62" t="s">
        <v>1171</v>
      </c>
    </row>
    <row r="248" spans="1:5" ht="11.25" customHeight="1">
      <c r="A248" s="61">
        <v>9178</v>
      </c>
      <c r="B248" s="62" t="s">
        <v>598</v>
      </c>
      <c r="C248" s="62" t="s">
        <v>406</v>
      </c>
      <c r="D248" s="62" t="s">
        <v>941</v>
      </c>
      <c r="E248" s="62" t="s">
        <v>1174</v>
      </c>
    </row>
    <row r="249" spans="1:5" ht="11.25" customHeight="1">
      <c r="A249" s="61">
        <v>9179</v>
      </c>
      <c r="B249" s="62" t="s">
        <v>600</v>
      </c>
      <c r="C249" s="62" t="s">
        <v>398</v>
      </c>
      <c r="D249" s="62" t="s">
        <v>368</v>
      </c>
      <c r="E249" s="62" t="s">
        <v>369</v>
      </c>
    </row>
    <row r="250" spans="1:5" ht="11.25" customHeight="1">
      <c r="A250" s="61">
        <v>9179</v>
      </c>
      <c r="B250" s="62" t="s">
        <v>600</v>
      </c>
      <c r="C250" s="62" t="s">
        <v>398</v>
      </c>
      <c r="D250" s="62" t="s">
        <v>919</v>
      </c>
      <c r="E250" s="62" t="s">
        <v>1129</v>
      </c>
    </row>
    <row r="251" spans="1:5" ht="11.25" customHeight="1">
      <c r="A251" s="61">
        <v>9179</v>
      </c>
      <c r="B251" s="62" t="s">
        <v>600</v>
      </c>
      <c r="C251" s="62" t="s">
        <v>398</v>
      </c>
      <c r="D251" s="62" t="s">
        <v>1118</v>
      </c>
      <c r="E251" s="61"/>
    </row>
    <row r="252" spans="1:5" ht="11.25" customHeight="1">
      <c r="A252" s="61">
        <v>9179</v>
      </c>
      <c r="B252" s="62" t="s">
        <v>600</v>
      </c>
      <c r="C252" s="62" t="s">
        <v>398</v>
      </c>
      <c r="D252" s="62" t="s">
        <v>1124</v>
      </c>
      <c r="E252" s="62" t="s">
        <v>1175</v>
      </c>
    </row>
    <row r="253" spans="1:5" ht="11.25" customHeight="1">
      <c r="A253" s="61">
        <v>9181</v>
      </c>
      <c r="B253" s="62" t="s">
        <v>602</v>
      </c>
      <c r="C253" s="62" t="s">
        <v>406</v>
      </c>
      <c r="D253" s="62" t="s">
        <v>1136</v>
      </c>
      <c r="E253" s="62" t="s">
        <v>1137</v>
      </c>
    </row>
    <row r="254" spans="1:5" ht="11.25" customHeight="1">
      <c r="A254" s="61">
        <v>9181</v>
      </c>
      <c r="B254" s="62" t="s">
        <v>602</v>
      </c>
      <c r="C254" s="62" t="s">
        <v>406</v>
      </c>
      <c r="D254" s="62" t="s">
        <v>1118</v>
      </c>
      <c r="E254" s="61"/>
    </row>
    <row r="255" spans="1:5">
      <c r="A255" s="61">
        <v>9181</v>
      </c>
      <c r="B255" s="62" t="s">
        <v>602</v>
      </c>
      <c r="C255" s="62" t="s">
        <v>406</v>
      </c>
      <c r="D255" s="62" t="s">
        <v>1119</v>
      </c>
      <c r="E255" s="61"/>
    </row>
    <row r="256" spans="1:5" ht="11.25" customHeight="1">
      <c r="A256" s="61">
        <v>9181</v>
      </c>
      <c r="B256" s="62" t="s">
        <v>602</v>
      </c>
      <c r="C256" s="62" t="s">
        <v>406</v>
      </c>
      <c r="D256" s="62" t="s">
        <v>1133</v>
      </c>
      <c r="E256" s="61"/>
    </row>
    <row r="257" spans="1:5" ht="11.25" customHeight="1">
      <c r="A257" s="61">
        <v>9181</v>
      </c>
      <c r="B257" s="62" t="s">
        <v>602</v>
      </c>
      <c r="C257" s="62" t="s">
        <v>406</v>
      </c>
      <c r="D257" s="62" t="s">
        <v>1132</v>
      </c>
      <c r="E257" s="61"/>
    </row>
    <row r="258" spans="1:5" ht="11.25" customHeight="1">
      <c r="A258" s="61">
        <v>9181</v>
      </c>
      <c r="B258" s="62" t="s">
        <v>602</v>
      </c>
      <c r="C258" s="62" t="s">
        <v>406</v>
      </c>
      <c r="D258" s="62" t="s">
        <v>1134</v>
      </c>
      <c r="E258" s="62" t="s">
        <v>1135</v>
      </c>
    </row>
    <row r="259" spans="1:5" ht="11.25" customHeight="1">
      <c r="A259" s="61">
        <v>9181</v>
      </c>
      <c r="B259" s="62" t="s">
        <v>602</v>
      </c>
      <c r="C259" s="62" t="s">
        <v>406</v>
      </c>
      <c r="D259" s="62" t="s">
        <v>955</v>
      </c>
      <c r="E259" s="61"/>
    </row>
    <row r="260" spans="1:5" ht="11.25" customHeight="1">
      <c r="A260" s="61">
        <v>9182</v>
      </c>
      <c r="B260" s="62" t="s">
        <v>604</v>
      </c>
      <c r="C260" s="62" t="s">
        <v>398</v>
      </c>
      <c r="D260" s="62" t="s">
        <v>355</v>
      </c>
      <c r="E260" s="61"/>
    </row>
    <row r="261" spans="1:5" ht="11.25" customHeight="1">
      <c r="A261" s="61">
        <v>9182</v>
      </c>
      <c r="B261" s="62" t="s">
        <v>604</v>
      </c>
      <c r="C261" s="62" t="s">
        <v>398</v>
      </c>
      <c r="D261" s="62" t="s">
        <v>368</v>
      </c>
      <c r="E261" s="62" t="s">
        <v>369</v>
      </c>
    </row>
    <row r="262" spans="1:5" ht="11.25" customHeight="1">
      <c r="A262" s="61">
        <v>9182</v>
      </c>
      <c r="B262" s="62" t="s">
        <v>604</v>
      </c>
      <c r="C262" s="62" t="s">
        <v>398</v>
      </c>
      <c r="D262" s="62" t="s">
        <v>628</v>
      </c>
      <c r="E262" s="61"/>
    </row>
    <row r="263" spans="1:5" ht="11.25" customHeight="1">
      <c r="A263" s="61">
        <v>9182</v>
      </c>
      <c r="B263" s="62" t="s">
        <v>604</v>
      </c>
      <c r="C263" s="62" t="s">
        <v>398</v>
      </c>
      <c r="D263" s="62" t="s">
        <v>1176</v>
      </c>
      <c r="E263" s="62" t="s">
        <v>1177</v>
      </c>
    </row>
    <row r="264" spans="1:5" ht="11.25" customHeight="1">
      <c r="A264" s="61">
        <v>9182</v>
      </c>
      <c r="B264" s="62" t="s">
        <v>604</v>
      </c>
      <c r="C264" s="62" t="s">
        <v>398</v>
      </c>
      <c r="D264" s="62" t="s">
        <v>1120</v>
      </c>
      <c r="E264" s="61"/>
    </row>
    <row r="265" spans="1:5" ht="11.25" customHeight="1">
      <c r="A265" s="61">
        <v>9182</v>
      </c>
      <c r="B265" s="62" t="s">
        <v>604</v>
      </c>
      <c r="C265" s="62" t="s">
        <v>398</v>
      </c>
      <c r="D265" s="62" t="s">
        <v>1126</v>
      </c>
      <c r="E265" s="61"/>
    </row>
    <row r="266" spans="1:5" ht="11.25" customHeight="1">
      <c r="A266" s="61">
        <v>9182</v>
      </c>
      <c r="B266" s="62" t="s">
        <v>604</v>
      </c>
      <c r="C266" s="62" t="s">
        <v>398</v>
      </c>
      <c r="D266" s="62" t="s">
        <v>1118</v>
      </c>
      <c r="E266" s="61"/>
    </row>
    <row r="267" spans="1:5" ht="11.25" customHeight="1">
      <c r="A267" s="61">
        <v>9182</v>
      </c>
      <c r="B267" s="62" t="s">
        <v>604</v>
      </c>
      <c r="C267" s="62" t="s">
        <v>398</v>
      </c>
      <c r="D267" s="62" t="s">
        <v>919</v>
      </c>
      <c r="E267" s="62" t="s">
        <v>1129</v>
      </c>
    </row>
    <row r="268" spans="1:5" ht="11.25" customHeight="1">
      <c r="A268" s="61">
        <v>9182</v>
      </c>
      <c r="B268" s="62" t="s">
        <v>604</v>
      </c>
      <c r="C268" s="62" t="s">
        <v>398</v>
      </c>
      <c r="D268" s="62" t="s">
        <v>941</v>
      </c>
      <c r="E268" s="62" t="s">
        <v>1174</v>
      </c>
    </row>
    <row r="269" spans="1:5" ht="11.25" customHeight="1">
      <c r="A269" s="61">
        <v>9183</v>
      </c>
      <c r="B269" s="62" t="s">
        <v>607</v>
      </c>
      <c r="C269" s="62" t="s">
        <v>352</v>
      </c>
      <c r="D269" s="62" t="s">
        <v>1118</v>
      </c>
      <c r="E269" s="61"/>
    </row>
    <row r="270" spans="1:5">
      <c r="A270" s="61">
        <v>9183</v>
      </c>
      <c r="B270" s="62" t="s">
        <v>607</v>
      </c>
      <c r="C270" s="62" t="s">
        <v>352</v>
      </c>
      <c r="D270" s="62" t="s">
        <v>1119</v>
      </c>
      <c r="E270" s="61"/>
    </row>
    <row r="271" spans="1:5" ht="11.25" customHeight="1">
      <c r="A271" s="61">
        <v>9183</v>
      </c>
      <c r="B271" s="62" t="s">
        <v>607</v>
      </c>
      <c r="C271" s="62" t="s">
        <v>352</v>
      </c>
      <c r="D271" s="62" t="s">
        <v>1018</v>
      </c>
      <c r="E271" s="62" t="s">
        <v>1178</v>
      </c>
    </row>
    <row r="272" spans="1:5" ht="11.25" customHeight="1">
      <c r="A272" s="61">
        <v>9183</v>
      </c>
      <c r="B272" s="62" t="s">
        <v>607</v>
      </c>
      <c r="C272" s="62" t="s">
        <v>352</v>
      </c>
      <c r="D272" s="62" t="s">
        <v>355</v>
      </c>
      <c r="E272" s="61"/>
    </row>
    <row r="273" spans="1:5" ht="11.25" customHeight="1">
      <c r="A273" s="61">
        <v>9183</v>
      </c>
      <c r="B273" s="62" t="s">
        <v>607</v>
      </c>
      <c r="C273" s="62" t="s">
        <v>352</v>
      </c>
      <c r="D273" s="62" t="s">
        <v>374</v>
      </c>
      <c r="E273" s="61"/>
    </row>
    <row r="274" spans="1:5" ht="11.25" customHeight="1">
      <c r="A274" s="61">
        <v>9184</v>
      </c>
      <c r="B274" s="62" t="s">
        <v>610</v>
      </c>
      <c r="C274" s="62" t="s">
        <v>352</v>
      </c>
      <c r="D274" s="62" t="s">
        <v>1118</v>
      </c>
      <c r="E274" s="61"/>
    </row>
    <row r="275" spans="1:5">
      <c r="A275" s="61">
        <v>9184</v>
      </c>
      <c r="B275" s="62" t="s">
        <v>610</v>
      </c>
      <c r="C275" s="62" t="s">
        <v>352</v>
      </c>
      <c r="D275" s="62" t="s">
        <v>1119</v>
      </c>
      <c r="E275" s="61"/>
    </row>
    <row r="276" spans="1:5" ht="11.25" customHeight="1">
      <c r="A276" s="61">
        <v>9185</v>
      </c>
      <c r="B276" s="62" t="s">
        <v>613</v>
      </c>
      <c r="C276" s="62" t="s">
        <v>398</v>
      </c>
      <c r="D276" s="62" t="s">
        <v>368</v>
      </c>
      <c r="E276" s="62" t="s">
        <v>369</v>
      </c>
    </row>
    <row r="277" spans="1:5" ht="11.25" customHeight="1">
      <c r="A277" s="61">
        <v>9185</v>
      </c>
      <c r="B277" s="62" t="s">
        <v>613</v>
      </c>
      <c r="C277" s="62" t="s">
        <v>398</v>
      </c>
      <c r="D277" s="62" t="s">
        <v>1118</v>
      </c>
      <c r="E277" s="61"/>
    </row>
    <row r="278" spans="1:5" ht="11.25" customHeight="1">
      <c r="A278" s="61">
        <v>9185</v>
      </c>
      <c r="B278" s="62" t="s">
        <v>613</v>
      </c>
      <c r="C278" s="62" t="s">
        <v>398</v>
      </c>
      <c r="D278" s="62" t="s">
        <v>355</v>
      </c>
      <c r="E278" s="61"/>
    </row>
    <row r="279" spans="1:5" ht="11.25" customHeight="1">
      <c r="A279" s="61">
        <v>9186</v>
      </c>
      <c r="B279" s="62" t="s">
        <v>617</v>
      </c>
      <c r="C279" s="62" t="s">
        <v>398</v>
      </c>
      <c r="D279" s="62" t="s">
        <v>355</v>
      </c>
      <c r="E279" s="61"/>
    </row>
    <row r="280" spans="1:5">
      <c r="A280" s="61">
        <v>9186</v>
      </c>
      <c r="B280" s="62" t="s">
        <v>617</v>
      </c>
      <c r="C280" s="62" t="s">
        <v>398</v>
      </c>
      <c r="D280" s="62" t="s">
        <v>1142</v>
      </c>
      <c r="E280" s="61"/>
    </row>
    <row r="281" spans="1:5" ht="11.25" customHeight="1">
      <c r="A281" s="61">
        <v>9186</v>
      </c>
      <c r="B281" s="62" t="s">
        <v>617</v>
      </c>
      <c r="C281" s="62" t="s">
        <v>398</v>
      </c>
      <c r="D281" s="62" t="s">
        <v>1118</v>
      </c>
      <c r="E281" s="61"/>
    </row>
    <row r="282" spans="1:5" ht="11.25" customHeight="1">
      <c r="A282" s="61">
        <v>9187</v>
      </c>
      <c r="B282" s="62" t="s">
        <v>621</v>
      </c>
      <c r="C282" s="62" t="s">
        <v>398</v>
      </c>
      <c r="D282" s="62" t="s">
        <v>368</v>
      </c>
      <c r="E282" s="62" t="s">
        <v>369</v>
      </c>
    </row>
    <row r="283" spans="1:5" ht="11.25" customHeight="1">
      <c r="A283" s="61">
        <v>9187</v>
      </c>
      <c r="B283" s="62" t="s">
        <v>621</v>
      </c>
      <c r="C283" s="62" t="s">
        <v>398</v>
      </c>
      <c r="D283" s="62" t="s">
        <v>1118</v>
      </c>
      <c r="E283" s="61"/>
    </row>
    <row r="284" spans="1:5" ht="11.25" customHeight="1">
      <c r="A284" s="61">
        <v>9187</v>
      </c>
      <c r="B284" s="62" t="s">
        <v>621</v>
      </c>
      <c r="C284" s="62" t="s">
        <v>398</v>
      </c>
      <c r="D284" s="62" t="s">
        <v>1124</v>
      </c>
      <c r="E284" s="62" t="s">
        <v>1175</v>
      </c>
    </row>
    <row r="285" spans="1:5" ht="11.25" customHeight="1">
      <c r="A285" s="61">
        <v>9187</v>
      </c>
      <c r="B285" s="62" t="s">
        <v>621</v>
      </c>
      <c r="C285" s="62" t="s">
        <v>398</v>
      </c>
      <c r="D285" s="62" t="s">
        <v>1156</v>
      </c>
      <c r="E285" s="61"/>
    </row>
    <row r="286" spans="1:5" ht="11.25" customHeight="1">
      <c r="A286" s="61">
        <v>9187</v>
      </c>
      <c r="B286" s="62" t="s">
        <v>621</v>
      </c>
      <c r="C286" s="62" t="s">
        <v>398</v>
      </c>
      <c r="D286" s="62" t="s">
        <v>360</v>
      </c>
      <c r="E286" s="62" t="s">
        <v>1179</v>
      </c>
    </row>
    <row r="287" spans="1:5" ht="11.25" customHeight="1">
      <c r="A287" s="61">
        <v>9188</v>
      </c>
      <c r="B287" s="62" t="s">
        <v>624</v>
      </c>
      <c r="C287" s="62" t="s">
        <v>398</v>
      </c>
      <c r="D287" s="62" t="s">
        <v>628</v>
      </c>
      <c r="E287" s="61"/>
    </row>
    <row r="288" spans="1:5" ht="11.25" customHeight="1">
      <c r="A288" s="61">
        <v>9188</v>
      </c>
      <c r="B288" s="62" t="s">
        <v>624</v>
      </c>
      <c r="C288" s="62" t="s">
        <v>398</v>
      </c>
      <c r="D288" s="62" t="s">
        <v>355</v>
      </c>
      <c r="E288" s="61"/>
    </row>
    <row r="289" spans="1:5" ht="11.25" customHeight="1">
      <c r="A289" s="61">
        <v>9188</v>
      </c>
      <c r="B289" s="62" t="s">
        <v>624</v>
      </c>
      <c r="C289" s="62" t="s">
        <v>398</v>
      </c>
      <c r="D289" s="62" t="s">
        <v>1120</v>
      </c>
      <c r="E289" s="61"/>
    </row>
    <row r="290" spans="1:5" ht="11.25" customHeight="1">
      <c r="A290" s="61">
        <v>9188</v>
      </c>
      <c r="B290" s="62" t="s">
        <v>624</v>
      </c>
      <c r="C290" s="62" t="s">
        <v>398</v>
      </c>
      <c r="D290" s="62" t="s">
        <v>1148</v>
      </c>
      <c r="E290" s="61"/>
    </row>
    <row r="291" spans="1:5" ht="11.25" customHeight="1">
      <c r="A291" s="61">
        <v>9188</v>
      </c>
      <c r="B291" s="62" t="s">
        <v>624</v>
      </c>
      <c r="C291" s="62" t="s">
        <v>398</v>
      </c>
      <c r="D291" s="62" t="s">
        <v>1147</v>
      </c>
      <c r="E291" s="61"/>
    </row>
    <row r="292" spans="1:5">
      <c r="A292" s="61">
        <v>9188</v>
      </c>
      <c r="B292" s="62" t="s">
        <v>624</v>
      </c>
      <c r="C292" s="62" t="s">
        <v>398</v>
      </c>
      <c r="D292" s="62" t="s">
        <v>1142</v>
      </c>
      <c r="E292" s="61"/>
    </row>
    <row r="293" spans="1:5" ht="11.25" customHeight="1">
      <c r="A293" s="61">
        <v>9188</v>
      </c>
      <c r="B293" s="62" t="s">
        <v>624</v>
      </c>
      <c r="C293" s="62" t="s">
        <v>398</v>
      </c>
      <c r="D293" s="62" t="s">
        <v>1118</v>
      </c>
      <c r="E293" s="61"/>
    </row>
    <row r="294" spans="1:5" ht="11.25" customHeight="1">
      <c r="A294" s="61">
        <v>9188</v>
      </c>
      <c r="B294" s="62" t="s">
        <v>624</v>
      </c>
      <c r="C294" s="62" t="s">
        <v>398</v>
      </c>
      <c r="D294" s="62" t="s">
        <v>374</v>
      </c>
      <c r="E294" s="61"/>
    </row>
    <row r="295" spans="1:5" ht="11.25" customHeight="1">
      <c r="A295" s="61">
        <v>9188</v>
      </c>
      <c r="B295" s="62" t="s">
        <v>624</v>
      </c>
      <c r="C295" s="62" t="s">
        <v>398</v>
      </c>
      <c r="D295" s="62" t="s">
        <v>1180</v>
      </c>
      <c r="E295" s="61"/>
    </row>
    <row r="296" spans="1:5" ht="11.25" customHeight="1">
      <c r="A296" s="61">
        <v>9188</v>
      </c>
      <c r="B296" s="62" t="s">
        <v>624</v>
      </c>
      <c r="C296" s="62" t="s">
        <v>398</v>
      </c>
      <c r="D296" s="62" t="s">
        <v>1181</v>
      </c>
      <c r="E296" s="61"/>
    </row>
    <row r="297" spans="1:5" ht="11.25" customHeight="1">
      <c r="A297" s="61">
        <v>9188</v>
      </c>
      <c r="B297" s="62" t="s">
        <v>624</v>
      </c>
      <c r="C297" s="62" t="s">
        <v>398</v>
      </c>
      <c r="D297" s="62" t="s">
        <v>1132</v>
      </c>
      <c r="E297" s="61"/>
    </row>
    <row r="298" spans="1:5" ht="11.25" customHeight="1">
      <c r="A298" s="61">
        <v>9188</v>
      </c>
      <c r="B298" s="62" t="s">
        <v>624</v>
      </c>
      <c r="C298" s="62" t="s">
        <v>398</v>
      </c>
      <c r="D298" s="62" t="s">
        <v>1133</v>
      </c>
      <c r="E298" s="61"/>
    </row>
    <row r="299" spans="1:5" ht="11.25" customHeight="1">
      <c r="A299" s="61">
        <v>9188</v>
      </c>
      <c r="B299" s="62" t="s">
        <v>624</v>
      </c>
      <c r="C299" s="62" t="s">
        <v>398</v>
      </c>
      <c r="D299" s="62" t="s">
        <v>919</v>
      </c>
      <c r="E299" s="62" t="s">
        <v>1129</v>
      </c>
    </row>
    <row r="300" spans="1:5" ht="11.25" customHeight="1">
      <c r="A300" s="61">
        <v>9188</v>
      </c>
      <c r="B300" s="62" t="s">
        <v>624</v>
      </c>
      <c r="C300" s="62" t="s">
        <v>398</v>
      </c>
      <c r="D300" s="62" t="s">
        <v>1018</v>
      </c>
      <c r="E300" s="61"/>
    </row>
    <row r="301" spans="1:5" ht="11.25" customHeight="1">
      <c r="A301" s="61">
        <v>9188</v>
      </c>
      <c r="B301" s="62" t="s">
        <v>624</v>
      </c>
      <c r="C301" s="62" t="s">
        <v>398</v>
      </c>
      <c r="D301" s="62" t="s">
        <v>1124</v>
      </c>
      <c r="E301" s="61"/>
    </row>
    <row r="302" spans="1:5" ht="11.25" customHeight="1">
      <c r="A302" s="61">
        <v>9188</v>
      </c>
      <c r="B302" s="62" t="s">
        <v>624</v>
      </c>
      <c r="C302" s="62" t="s">
        <v>398</v>
      </c>
      <c r="D302" s="62" t="s">
        <v>360</v>
      </c>
      <c r="E302" s="62" t="s">
        <v>1182</v>
      </c>
    </row>
    <row r="303" spans="1:5" ht="11.25" customHeight="1">
      <c r="A303" s="61">
        <v>9189</v>
      </c>
      <c r="B303" s="62" t="s">
        <v>629</v>
      </c>
      <c r="C303" s="62" t="s">
        <v>352</v>
      </c>
      <c r="D303" s="62" t="s">
        <v>1183</v>
      </c>
      <c r="E303" s="62" t="s">
        <v>1184</v>
      </c>
    </row>
    <row r="304" spans="1:5" ht="11.25" customHeight="1">
      <c r="A304" s="61">
        <v>9189</v>
      </c>
      <c r="B304" s="62" t="s">
        <v>629</v>
      </c>
      <c r="C304" s="62" t="s">
        <v>352</v>
      </c>
      <c r="D304" s="62" t="s">
        <v>360</v>
      </c>
      <c r="E304" s="62" t="s">
        <v>1185</v>
      </c>
    </row>
    <row r="305" spans="1:5" ht="11.25" customHeight="1">
      <c r="A305" s="61">
        <v>9189</v>
      </c>
      <c r="B305" s="62" t="s">
        <v>629</v>
      </c>
      <c r="C305" s="62" t="s">
        <v>352</v>
      </c>
      <c r="D305" s="62" t="s">
        <v>360</v>
      </c>
      <c r="E305" s="62" t="s">
        <v>1186</v>
      </c>
    </row>
    <row r="306" spans="1:5" ht="11.25" customHeight="1">
      <c r="A306" s="61">
        <v>9189</v>
      </c>
      <c r="B306" s="62" t="s">
        <v>629</v>
      </c>
      <c r="C306" s="62" t="s">
        <v>352</v>
      </c>
      <c r="D306" s="62" t="s">
        <v>1120</v>
      </c>
      <c r="E306" s="61"/>
    </row>
    <row r="307" spans="1:5" ht="11.25" customHeight="1">
      <c r="A307" s="61">
        <v>9189</v>
      </c>
      <c r="B307" s="62" t="s">
        <v>629</v>
      </c>
      <c r="C307" s="62" t="s">
        <v>352</v>
      </c>
      <c r="D307" s="62" t="s">
        <v>1187</v>
      </c>
      <c r="E307" s="61"/>
    </row>
    <row r="308" spans="1:5" ht="11.25" customHeight="1">
      <c r="A308" s="61">
        <v>9189</v>
      </c>
      <c r="B308" s="62" t="s">
        <v>629</v>
      </c>
      <c r="C308" s="62" t="s">
        <v>352</v>
      </c>
      <c r="D308" s="62" t="s">
        <v>1121</v>
      </c>
      <c r="E308" s="61"/>
    </row>
    <row r="309" spans="1:5">
      <c r="A309" s="61">
        <v>9189</v>
      </c>
      <c r="B309" s="62" t="s">
        <v>629</v>
      </c>
      <c r="C309" s="62" t="s">
        <v>352</v>
      </c>
      <c r="D309" s="62" t="s">
        <v>1119</v>
      </c>
      <c r="E309" s="61"/>
    </row>
    <row r="310" spans="1:5" ht="11.25" customHeight="1">
      <c r="A310" s="61">
        <v>9189</v>
      </c>
      <c r="B310" s="62" t="s">
        <v>629</v>
      </c>
      <c r="C310" s="62" t="s">
        <v>352</v>
      </c>
      <c r="D310" s="62" t="s">
        <v>1118</v>
      </c>
      <c r="E310" s="61"/>
    </row>
    <row r="311" spans="1:5">
      <c r="A311" s="61">
        <v>9190</v>
      </c>
      <c r="B311" s="62" t="s">
        <v>632</v>
      </c>
      <c r="C311" s="62" t="s">
        <v>398</v>
      </c>
      <c r="D311" s="62" t="s">
        <v>1119</v>
      </c>
      <c r="E311" s="61"/>
    </row>
    <row r="312" spans="1:5" ht="11.25" customHeight="1">
      <c r="A312" s="61">
        <v>9190</v>
      </c>
      <c r="B312" s="62" t="s">
        <v>632</v>
      </c>
      <c r="C312" s="62" t="s">
        <v>398</v>
      </c>
      <c r="D312" s="62" t="s">
        <v>1118</v>
      </c>
      <c r="E312" s="61"/>
    </row>
    <row r="313" spans="1:5" ht="11.25" customHeight="1">
      <c r="A313" s="61">
        <v>9190</v>
      </c>
      <c r="B313" s="62" t="s">
        <v>632</v>
      </c>
      <c r="C313" s="62" t="s">
        <v>398</v>
      </c>
      <c r="D313" s="62" t="s">
        <v>1133</v>
      </c>
      <c r="E313" s="61"/>
    </row>
    <row r="314" spans="1:5" ht="11.25" customHeight="1">
      <c r="A314" s="61">
        <v>9190</v>
      </c>
      <c r="B314" s="62" t="s">
        <v>632</v>
      </c>
      <c r="C314" s="62" t="s">
        <v>398</v>
      </c>
      <c r="D314" s="62" t="s">
        <v>1132</v>
      </c>
      <c r="E314" s="61"/>
    </row>
    <row r="315" spans="1:5" ht="11.25" customHeight="1">
      <c r="A315" s="61">
        <v>9190</v>
      </c>
      <c r="B315" s="62" t="s">
        <v>632</v>
      </c>
      <c r="C315" s="62" t="s">
        <v>398</v>
      </c>
      <c r="D315" s="62" t="s">
        <v>1134</v>
      </c>
      <c r="E315" s="62" t="s">
        <v>1135</v>
      </c>
    </row>
    <row r="316" spans="1:5" ht="11.25" customHeight="1">
      <c r="A316" s="61">
        <v>9190</v>
      </c>
      <c r="B316" s="62" t="s">
        <v>632</v>
      </c>
      <c r="C316" s="62" t="s">
        <v>398</v>
      </c>
      <c r="D316" s="62" t="s">
        <v>955</v>
      </c>
      <c r="E316" s="61"/>
    </row>
    <row r="317" spans="1:5" ht="11.25" customHeight="1">
      <c r="A317" s="61">
        <v>9191</v>
      </c>
      <c r="B317" s="62" t="s">
        <v>635</v>
      </c>
      <c r="C317" s="62" t="s">
        <v>352</v>
      </c>
      <c r="D317" s="62" t="s">
        <v>1118</v>
      </c>
      <c r="E317" s="61"/>
    </row>
    <row r="318" spans="1:5">
      <c r="A318" s="61">
        <v>9191</v>
      </c>
      <c r="B318" s="62" t="s">
        <v>635</v>
      </c>
      <c r="C318" s="62" t="s">
        <v>352</v>
      </c>
      <c r="D318" s="62" t="s">
        <v>1119</v>
      </c>
      <c r="E318" s="61"/>
    </row>
    <row r="319" spans="1:5" ht="11.25" customHeight="1">
      <c r="A319" s="61">
        <v>9192</v>
      </c>
      <c r="B319" s="62" t="s">
        <v>638</v>
      </c>
      <c r="C319" s="62" t="s">
        <v>352</v>
      </c>
      <c r="D319" s="62" t="s">
        <v>1118</v>
      </c>
      <c r="E319" s="61"/>
    </row>
    <row r="320" spans="1:5" ht="11.25" customHeight="1">
      <c r="A320" s="61">
        <v>9192</v>
      </c>
      <c r="B320" s="62" t="s">
        <v>638</v>
      </c>
      <c r="C320" s="62" t="s">
        <v>352</v>
      </c>
      <c r="D320" s="62" t="s">
        <v>919</v>
      </c>
      <c r="E320" s="62" t="s">
        <v>1129</v>
      </c>
    </row>
    <row r="321" spans="1:5">
      <c r="A321" s="61">
        <v>9192</v>
      </c>
      <c r="B321" s="62" t="s">
        <v>638</v>
      </c>
      <c r="C321" s="62" t="s">
        <v>352</v>
      </c>
      <c r="D321" s="62" t="s">
        <v>1119</v>
      </c>
      <c r="E321" s="61"/>
    </row>
    <row r="322" spans="1:5" ht="11.25" customHeight="1">
      <c r="A322" s="61">
        <v>9192</v>
      </c>
      <c r="B322" s="62" t="s">
        <v>638</v>
      </c>
      <c r="C322" s="62" t="s">
        <v>352</v>
      </c>
      <c r="D322" s="62" t="s">
        <v>1133</v>
      </c>
      <c r="E322" s="61"/>
    </row>
    <row r="323" spans="1:5" ht="11.25" customHeight="1">
      <c r="A323" s="61">
        <v>9192</v>
      </c>
      <c r="B323" s="62" t="s">
        <v>638</v>
      </c>
      <c r="C323" s="62" t="s">
        <v>352</v>
      </c>
      <c r="D323" s="62" t="s">
        <v>1132</v>
      </c>
      <c r="E323" s="61"/>
    </row>
    <row r="324" spans="1:5" ht="11.25" customHeight="1">
      <c r="A324" s="61">
        <v>9192</v>
      </c>
      <c r="B324" s="62" t="s">
        <v>638</v>
      </c>
      <c r="C324" s="62" t="s">
        <v>352</v>
      </c>
      <c r="D324" s="62" t="s">
        <v>1134</v>
      </c>
      <c r="E324" s="62" t="s">
        <v>1135</v>
      </c>
    </row>
    <row r="325" spans="1:5">
      <c r="A325" s="61">
        <v>9193</v>
      </c>
      <c r="B325" s="62" t="s">
        <v>641</v>
      </c>
      <c r="C325" s="62" t="s">
        <v>398</v>
      </c>
      <c r="D325" s="62" t="s">
        <v>1119</v>
      </c>
      <c r="E325" s="61"/>
    </row>
    <row r="326" spans="1:5" ht="11.25" customHeight="1">
      <c r="A326" s="61">
        <v>9193</v>
      </c>
      <c r="B326" s="62" t="s">
        <v>641</v>
      </c>
      <c r="C326" s="62" t="s">
        <v>398</v>
      </c>
      <c r="D326" s="62" t="s">
        <v>1118</v>
      </c>
      <c r="E326" s="61"/>
    </row>
    <row r="327" spans="1:5" ht="11.25" customHeight="1">
      <c r="A327" s="61">
        <v>9193</v>
      </c>
      <c r="B327" s="62" t="s">
        <v>641</v>
      </c>
      <c r="C327" s="62" t="s">
        <v>398</v>
      </c>
      <c r="D327" s="62" t="s">
        <v>1132</v>
      </c>
      <c r="E327" s="61"/>
    </row>
    <row r="328" spans="1:5" ht="11.25" customHeight="1">
      <c r="A328" s="61">
        <v>9193</v>
      </c>
      <c r="B328" s="62" t="s">
        <v>641</v>
      </c>
      <c r="C328" s="62" t="s">
        <v>398</v>
      </c>
      <c r="D328" s="62" t="s">
        <v>1133</v>
      </c>
      <c r="E328" s="61"/>
    </row>
    <row r="329" spans="1:5" ht="11.25" customHeight="1">
      <c r="A329" s="61">
        <v>9193</v>
      </c>
      <c r="B329" s="62" t="s">
        <v>641</v>
      </c>
      <c r="C329" s="62" t="s">
        <v>398</v>
      </c>
      <c r="D329" s="62" t="s">
        <v>1134</v>
      </c>
      <c r="E329" s="62" t="s">
        <v>1135</v>
      </c>
    </row>
    <row r="330" spans="1:5" ht="11.25" customHeight="1">
      <c r="A330" s="61">
        <v>9193</v>
      </c>
      <c r="B330" s="62" t="s">
        <v>641</v>
      </c>
      <c r="C330" s="62" t="s">
        <v>398</v>
      </c>
      <c r="D330" s="62" t="s">
        <v>1130</v>
      </c>
      <c r="E330" s="62" t="s">
        <v>1131</v>
      </c>
    </row>
    <row r="331" spans="1:5" ht="11.25" customHeight="1">
      <c r="A331" s="61">
        <v>9193</v>
      </c>
      <c r="B331" s="62" t="s">
        <v>641</v>
      </c>
      <c r="C331" s="62" t="s">
        <v>398</v>
      </c>
      <c r="D331" s="62" t="s">
        <v>955</v>
      </c>
      <c r="E331" s="61"/>
    </row>
    <row r="332" spans="1:5" ht="11.25" customHeight="1">
      <c r="A332" s="61">
        <v>9194</v>
      </c>
      <c r="B332" s="62" t="s">
        <v>646</v>
      </c>
      <c r="C332" s="62" t="s">
        <v>352</v>
      </c>
      <c r="D332" s="62" t="s">
        <v>368</v>
      </c>
      <c r="E332" s="62" t="s">
        <v>369</v>
      </c>
    </row>
    <row r="333" spans="1:5" ht="11.25" customHeight="1">
      <c r="A333" s="61">
        <v>9194</v>
      </c>
      <c r="B333" s="62" t="s">
        <v>646</v>
      </c>
      <c r="C333" s="62" t="s">
        <v>352</v>
      </c>
      <c r="D333" s="62" t="s">
        <v>360</v>
      </c>
      <c r="E333" s="62" t="s">
        <v>1188</v>
      </c>
    </row>
    <row r="334" spans="1:5" ht="11.25" customHeight="1">
      <c r="A334" s="61">
        <v>9194</v>
      </c>
      <c r="B334" s="62" t="s">
        <v>646</v>
      </c>
      <c r="C334" s="62" t="s">
        <v>352</v>
      </c>
      <c r="D334" s="62" t="s">
        <v>360</v>
      </c>
      <c r="E334" s="62" t="s">
        <v>1189</v>
      </c>
    </row>
    <row r="335" spans="1:5" ht="11.25" customHeight="1">
      <c r="A335" s="61">
        <v>9194</v>
      </c>
      <c r="B335" s="62" t="s">
        <v>646</v>
      </c>
      <c r="C335" s="62" t="s">
        <v>352</v>
      </c>
      <c r="D335" s="62" t="s">
        <v>1118</v>
      </c>
      <c r="E335" s="61"/>
    </row>
    <row r="336" spans="1:5">
      <c r="A336" s="61">
        <v>9195</v>
      </c>
      <c r="B336" s="62" t="s">
        <v>650</v>
      </c>
      <c r="C336" s="62" t="s">
        <v>352</v>
      </c>
      <c r="D336" s="62" t="s">
        <v>1119</v>
      </c>
      <c r="E336" s="61"/>
    </row>
    <row r="337" spans="1:5" ht="11.25" customHeight="1">
      <c r="A337" s="61">
        <v>9195</v>
      </c>
      <c r="B337" s="62" t="s">
        <v>650</v>
      </c>
      <c r="C337" s="62" t="s">
        <v>352</v>
      </c>
      <c r="D337" s="62" t="s">
        <v>1118</v>
      </c>
      <c r="E337" s="61"/>
    </row>
    <row r="338" spans="1:5" ht="11.25" customHeight="1">
      <c r="A338" s="61">
        <v>9195</v>
      </c>
      <c r="B338" s="62" t="s">
        <v>650</v>
      </c>
      <c r="C338" s="62" t="s">
        <v>352</v>
      </c>
      <c r="D338" s="62" t="s">
        <v>355</v>
      </c>
      <c r="E338" s="61"/>
    </row>
    <row r="339" spans="1:5" ht="11.25" customHeight="1">
      <c r="A339" s="61">
        <v>9195</v>
      </c>
      <c r="B339" s="62" t="s">
        <v>650</v>
      </c>
      <c r="C339" s="62" t="s">
        <v>352</v>
      </c>
      <c r="D339" s="62" t="s">
        <v>919</v>
      </c>
      <c r="E339" s="62" t="s">
        <v>1129</v>
      </c>
    </row>
    <row r="340" spans="1:5" ht="11.25" customHeight="1">
      <c r="A340" s="61">
        <v>9195</v>
      </c>
      <c r="B340" s="62" t="s">
        <v>650</v>
      </c>
      <c r="C340" s="62" t="s">
        <v>352</v>
      </c>
      <c r="D340" s="62" t="s">
        <v>1132</v>
      </c>
      <c r="E340" s="61"/>
    </row>
    <row r="341" spans="1:5" ht="11.25" customHeight="1">
      <c r="A341" s="61">
        <v>9195</v>
      </c>
      <c r="B341" s="62" t="s">
        <v>650</v>
      </c>
      <c r="C341" s="62" t="s">
        <v>352</v>
      </c>
      <c r="D341" s="62" t="s">
        <v>1133</v>
      </c>
      <c r="E341" s="61"/>
    </row>
    <row r="342" spans="1:5" ht="11.25" customHeight="1">
      <c r="A342" s="61">
        <v>9195</v>
      </c>
      <c r="B342" s="62" t="s">
        <v>650</v>
      </c>
      <c r="C342" s="62" t="s">
        <v>352</v>
      </c>
      <c r="D342" s="62" t="s">
        <v>1134</v>
      </c>
      <c r="E342" s="62" t="s">
        <v>1135</v>
      </c>
    </row>
    <row r="343" spans="1:5" ht="11.25" customHeight="1">
      <c r="A343" s="61">
        <v>9195</v>
      </c>
      <c r="B343" s="62" t="s">
        <v>650</v>
      </c>
      <c r="C343" s="62" t="s">
        <v>352</v>
      </c>
      <c r="D343" s="62" t="s">
        <v>955</v>
      </c>
      <c r="E343" s="61"/>
    </row>
    <row r="344" spans="1:5" ht="11.25" customHeight="1">
      <c r="A344" s="61">
        <v>9195</v>
      </c>
      <c r="B344" s="62" t="s">
        <v>650</v>
      </c>
      <c r="C344" s="62" t="s">
        <v>352</v>
      </c>
      <c r="D344" s="62" t="s">
        <v>1018</v>
      </c>
      <c r="E344" s="61"/>
    </row>
    <row r="345" spans="1:5" ht="11.25" customHeight="1">
      <c r="A345" s="61">
        <v>9195</v>
      </c>
      <c r="B345" s="62" t="s">
        <v>650</v>
      </c>
      <c r="C345" s="62" t="s">
        <v>352</v>
      </c>
      <c r="D345" s="62" t="s">
        <v>374</v>
      </c>
      <c r="E345" s="61"/>
    </row>
    <row r="346" spans="1:5" ht="11.25" customHeight="1">
      <c r="A346" s="61">
        <v>9196</v>
      </c>
      <c r="B346" s="62" t="s">
        <v>653</v>
      </c>
      <c r="C346" s="62" t="s">
        <v>398</v>
      </c>
      <c r="D346" s="62" t="s">
        <v>368</v>
      </c>
      <c r="E346" s="62" t="s">
        <v>369</v>
      </c>
    </row>
    <row r="347" spans="1:5" ht="11.25" customHeight="1">
      <c r="A347" s="61">
        <v>9196</v>
      </c>
      <c r="B347" s="62" t="s">
        <v>653</v>
      </c>
      <c r="C347" s="62" t="s">
        <v>398</v>
      </c>
      <c r="D347" s="62" t="s">
        <v>1118</v>
      </c>
      <c r="E347" s="61"/>
    </row>
    <row r="348" spans="1:5">
      <c r="A348" s="61">
        <v>9196</v>
      </c>
      <c r="B348" s="62" t="s">
        <v>653</v>
      </c>
      <c r="C348" s="62" t="s">
        <v>398</v>
      </c>
      <c r="D348" s="62" t="s">
        <v>1119</v>
      </c>
      <c r="E348" s="61"/>
    </row>
    <row r="349" spans="1:5" ht="11.25" customHeight="1">
      <c r="A349" s="61">
        <v>9196</v>
      </c>
      <c r="B349" s="62" t="s">
        <v>653</v>
      </c>
      <c r="C349" s="62" t="s">
        <v>398</v>
      </c>
      <c r="D349" s="62" t="s">
        <v>941</v>
      </c>
      <c r="E349" s="62" t="s">
        <v>1174</v>
      </c>
    </row>
    <row r="350" spans="1:5" ht="11.25" customHeight="1">
      <c r="A350" s="61">
        <v>9197</v>
      </c>
      <c r="B350" s="62" t="s">
        <v>657</v>
      </c>
      <c r="C350" s="62" t="s">
        <v>398</v>
      </c>
      <c r="D350" s="62" t="s">
        <v>368</v>
      </c>
      <c r="E350" s="62" t="s">
        <v>369</v>
      </c>
    </row>
    <row r="351" spans="1:5" ht="11.25" customHeight="1">
      <c r="A351" s="61">
        <v>9197</v>
      </c>
      <c r="B351" s="62" t="s">
        <v>657</v>
      </c>
      <c r="C351" s="62" t="s">
        <v>398</v>
      </c>
      <c r="D351" s="62" t="s">
        <v>374</v>
      </c>
      <c r="E351" s="61"/>
    </row>
    <row r="352" spans="1:5" ht="11.25" customHeight="1">
      <c r="A352" s="61">
        <v>9197</v>
      </c>
      <c r="B352" s="62" t="s">
        <v>657</v>
      </c>
      <c r="C352" s="62" t="s">
        <v>398</v>
      </c>
      <c r="D352" s="62" t="s">
        <v>1118</v>
      </c>
      <c r="E352" s="61"/>
    </row>
    <row r="353" spans="1:5" ht="11.25" customHeight="1">
      <c r="A353" s="61">
        <v>9197</v>
      </c>
      <c r="B353" s="62" t="s">
        <v>657</v>
      </c>
      <c r="C353" s="62" t="s">
        <v>398</v>
      </c>
      <c r="D353" s="62" t="s">
        <v>919</v>
      </c>
      <c r="E353" s="62" t="s">
        <v>1129</v>
      </c>
    </row>
    <row r="354" spans="1:5" ht="11.25" customHeight="1">
      <c r="A354" s="61">
        <v>9197</v>
      </c>
      <c r="B354" s="62" t="s">
        <v>657</v>
      </c>
      <c r="C354" s="62" t="s">
        <v>398</v>
      </c>
      <c r="D354" s="62" t="s">
        <v>1018</v>
      </c>
      <c r="E354" s="61"/>
    </row>
    <row r="355" spans="1:5" ht="11.25" customHeight="1">
      <c r="A355" s="61">
        <v>9197</v>
      </c>
      <c r="B355" s="62" t="s">
        <v>657</v>
      </c>
      <c r="C355" s="62" t="s">
        <v>398</v>
      </c>
      <c r="D355" s="62" t="s">
        <v>1124</v>
      </c>
      <c r="E355" s="61"/>
    </row>
    <row r="356" spans="1:5" ht="11.25" customHeight="1">
      <c r="A356" s="61">
        <v>9197</v>
      </c>
      <c r="B356" s="62" t="s">
        <v>657</v>
      </c>
      <c r="C356" s="62" t="s">
        <v>398</v>
      </c>
      <c r="D356" s="62" t="s">
        <v>360</v>
      </c>
      <c r="E356" s="62" t="s">
        <v>1182</v>
      </c>
    </row>
    <row r="357" spans="1:5" ht="11.25" customHeight="1">
      <c r="A357" s="61">
        <v>9198</v>
      </c>
      <c r="B357" s="62" t="s">
        <v>660</v>
      </c>
      <c r="C357" s="62" t="s">
        <v>398</v>
      </c>
      <c r="D357" s="62" t="s">
        <v>355</v>
      </c>
      <c r="E357" s="61"/>
    </row>
    <row r="358" spans="1:5" ht="11.25" customHeight="1">
      <c r="A358" s="61">
        <v>9198</v>
      </c>
      <c r="B358" s="62" t="s">
        <v>660</v>
      </c>
      <c r="C358" s="62" t="s">
        <v>398</v>
      </c>
      <c r="D358" s="62" t="s">
        <v>1118</v>
      </c>
      <c r="E358" s="61"/>
    </row>
    <row r="359" spans="1:5">
      <c r="A359" s="61">
        <v>9198</v>
      </c>
      <c r="B359" s="62" t="s">
        <v>660</v>
      </c>
      <c r="C359" s="62" t="s">
        <v>398</v>
      </c>
      <c r="D359" s="62" t="s">
        <v>1119</v>
      </c>
      <c r="E359" s="61"/>
    </row>
    <row r="360" spans="1:5" ht="11.25" customHeight="1">
      <c r="A360" s="61">
        <v>9199</v>
      </c>
      <c r="B360" s="62" t="s">
        <v>663</v>
      </c>
      <c r="C360" s="62" t="s">
        <v>352</v>
      </c>
      <c r="D360" s="62" t="s">
        <v>1118</v>
      </c>
      <c r="E360" s="61"/>
    </row>
    <row r="361" spans="1:5">
      <c r="A361" s="61">
        <v>9199</v>
      </c>
      <c r="B361" s="62" t="s">
        <v>663</v>
      </c>
      <c r="C361" s="62" t="s">
        <v>352</v>
      </c>
      <c r="D361" s="62" t="s">
        <v>1119</v>
      </c>
      <c r="E361" s="61"/>
    </row>
    <row r="362" spans="1:5" ht="11.25" customHeight="1">
      <c r="A362" s="61">
        <v>9200</v>
      </c>
      <c r="B362" s="62" t="s">
        <v>666</v>
      </c>
      <c r="C362" s="62" t="s">
        <v>398</v>
      </c>
      <c r="D362" s="62" t="s">
        <v>355</v>
      </c>
      <c r="E362" s="61"/>
    </row>
    <row r="363" spans="1:5" ht="11.25" customHeight="1">
      <c r="A363" s="61">
        <v>9200</v>
      </c>
      <c r="B363" s="62" t="s">
        <v>666</v>
      </c>
      <c r="C363" s="62" t="s">
        <v>398</v>
      </c>
      <c r="D363" s="62" t="s">
        <v>368</v>
      </c>
      <c r="E363" s="62" t="s">
        <v>369</v>
      </c>
    </row>
    <row r="364" spans="1:5" ht="11.25" customHeight="1">
      <c r="A364" s="61">
        <v>9200</v>
      </c>
      <c r="B364" s="62" t="s">
        <v>666</v>
      </c>
      <c r="C364" s="62" t="s">
        <v>398</v>
      </c>
      <c r="D364" s="62" t="s">
        <v>1118</v>
      </c>
      <c r="E364" s="61"/>
    </row>
    <row r="365" spans="1:5" ht="11.25" customHeight="1">
      <c r="A365" s="61">
        <v>9200</v>
      </c>
      <c r="B365" s="62" t="s">
        <v>666</v>
      </c>
      <c r="C365" s="62" t="s">
        <v>398</v>
      </c>
      <c r="D365" s="62" t="s">
        <v>1124</v>
      </c>
      <c r="E365" s="61"/>
    </row>
    <row r="366" spans="1:5" ht="11.25" customHeight="1">
      <c r="A366" s="61">
        <v>9200</v>
      </c>
      <c r="B366" s="62" t="s">
        <v>666</v>
      </c>
      <c r="C366" s="62" t="s">
        <v>398</v>
      </c>
      <c r="D366" s="62" t="s">
        <v>1156</v>
      </c>
      <c r="E366" s="61"/>
    </row>
    <row r="367" spans="1:5" ht="11.25" customHeight="1">
      <c r="A367" s="61">
        <v>9200</v>
      </c>
      <c r="B367" s="62" t="s">
        <v>666</v>
      </c>
      <c r="C367" s="62" t="s">
        <v>398</v>
      </c>
      <c r="D367" s="62" t="s">
        <v>360</v>
      </c>
      <c r="E367" s="62" t="s">
        <v>1182</v>
      </c>
    </row>
    <row r="368" spans="1:5" ht="11.25" customHeight="1">
      <c r="A368" s="61">
        <v>9201</v>
      </c>
      <c r="B368" s="62" t="s">
        <v>669</v>
      </c>
      <c r="C368" s="62" t="s">
        <v>352</v>
      </c>
      <c r="D368" s="62" t="s">
        <v>1118</v>
      </c>
      <c r="E368" s="61"/>
    </row>
    <row r="369" spans="1:5" ht="11.25" customHeight="1">
      <c r="A369" s="61">
        <v>9201</v>
      </c>
      <c r="B369" s="62" t="s">
        <v>669</v>
      </c>
      <c r="C369" s="62" t="s">
        <v>352</v>
      </c>
      <c r="D369" s="62" t="s">
        <v>919</v>
      </c>
      <c r="E369" s="62" t="s">
        <v>1129</v>
      </c>
    </row>
    <row r="370" spans="1:5">
      <c r="A370" s="61">
        <v>9201</v>
      </c>
      <c r="B370" s="62" t="s">
        <v>669</v>
      </c>
      <c r="C370" s="62" t="s">
        <v>352</v>
      </c>
      <c r="D370" s="62" t="s">
        <v>1119</v>
      </c>
      <c r="E370" s="61"/>
    </row>
    <row r="371" spans="1:5" ht="11.25" customHeight="1">
      <c r="A371" s="61">
        <v>9202</v>
      </c>
      <c r="B371" s="62" t="s">
        <v>672</v>
      </c>
      <c r="C371" s="62" t="s">
        <v>352</v>
      </c>
      <c r="D371" s="62" t="s">
        <v>628</v>
      </c>
      <c r="E371" s="61"/>
    </row>
    <row r="372" spans="1:5" ht="11.25" customHeight="1">
      <c r="A372" s="61">
        <v>9202</v>
      </c>
      <c r="B372" s="62" t="s">
        <v>672</v>
      </c>
      <c r="C372" s="62" t="s">
        <v>352</v>
      </c>
      <c r="D372" s="62" t="s">
        <v>368</v>
      </c>
      <c r="E372" s="62" t="s">
        <v>369</v>
      </c>
    </row>
    <row r="373" spans="1:5" ht="11.25" customHeight="1">
      <c r="A373" s="61">
        <v>9202</v>
      </c>
      <c r="B373" s="62" t="s">
        <v>672</v>
      </c>
      <c r="C373" s="62" t="s">
        <v>352</v>
      </c>
      <c r="D373" s="62" t="s">
        <v>1118</v>
      </c>
      <c r="E373" s="61"/>
    </row>
    <row r="374" spans="1:5" ht="11.25" customHeight="1">
      <c r="A374" s="61">
        <v>9203</v>
      </c>
      <c r="B374" s="62" t="s">
        <v>676</v>
      </c>
      <c r="C374" s="62" t="s">
        <v>398</v>
      </c>
      <c r="D374" s="62" t="s">
        <v>355</v>
      </c>
      <c r="E374" s="61"/>
    </row>
    <row r="375" spans="1:5" ht="11.25" customHeight="1">
      <c r="A375" s="61">
        <v>9203</v>
      </c>
      <c r="B375" s="62" t="s">
        <v>676</v>
      </c>
      <c r="C375" s="62" t="s">
        <v>398</v>
      </c>
      <c r="D375" s="62" t="s">
        <v>1140</v>
      </c>
      <c r="E375" s="62" t="s">
        <v>1141</v>
      </c>
    </row>
    <row r="376" spans="1:5" ht="11.25" customHeight="1">
      <c r="A376" s="61">
        <v>9203</v>
      </c>
      <c r="B376" s="62" t="s">
        <v>676</v>
      </c>
      <c r="C376" s="62" t="s">
        <v>398</v>
      </c>
      <c r="D376" s="62" t="s">
        <v>1118</v>
      </c>
      <c r="E376" s="61"/>
    </row>
    <row r="377" spans="1:5" ht="11.25" customHeight="1">
      <c r="A377" s="61">
        <v>9203</v>
      </c>
      <c r="B377" s="62" t="s">
        <v>676</v>
      </c>
      <c r="C377" s="62" t="s">
        <v>398</v>
      </c>
      <c r="D377" s="62" t="s">
        <v>919</v>
      </c>
      <c r="E377" s="62" t="s">
        <v>1129</v>
      </c>
    </row>
    <row r="378" spans="1:5">
      <c r="A378" s="61">
        <v>9203</v>
      </c>
      <c r="B378" s="62" t="s">
        <v>676</v>
      </c>
      <c r="C378" s="62" t="s">
        <v>398</v>
      </c>
      <c r="D378" s="62" t="s">
        <v>1119</v>
      </c>
      <c r="E378" s="61"/>
    </row>
    <row r="379" spans="1:5" ht="11.25" customHeight="1">
      <c r="A379" s="61">
        <v>9203</v>
      </c>
      <c r="B379" s="62" t="s">
        <v>676</v>
      </c>
      <c r="C379" s="62" t="s">
        <v>398</v>
      </c>
      <c r="D379" s="62" t="s">
        <v>1018</v>
      </c>
      <c r="E379" s="61"/>
    </row>
    <row r="380" spans="1:5" ht="11.25" customHeight="1">
      <c r="A380" s="61">
        <v>9203</v>
      </c>
      <c r="B380" s="62" t="s">
        <v>676</v>
      </c>
      <c r="C380" s="62" t="s">
        <v>398</v>
      </c>
      <c r="D380" s="62" t="s">
        <v>360</v>
      </c>
      <c r="E380" s="62" t="s">
        <v>1125</v>
      </c>
    </row>
    <row r="381" spans="1:5" ht="11.25" customHeight="1">
      <c r="A381" s="61">
        <v>9203</v>
      </c>
      <c r="B381" s="62" t="s">
        <v>676</v>
      </c>
      <c r="C381" s="62" t="s">
        <v>398</v>
      </c>
      <c r="D381" s="62" t="s">
        <v>941</v>
      </c>
      <c r="E381" s="62" t="s">
        <v>1174</v>
      </c>
    </row>
    <row r="382" spans="1:5" ht="11.25" customHeight="1">
      <c r="A382" s="61">
        <v>9204</v>
      </c>
      <c r="B382" s="62" t="s">
        <v>680</v>
      </c>
      <c r="C382" s="62" t="s">
        <v>352</v>
      </c>
      <c r="D382" s="62" t="s">
        <v>355</v>
      </c>
      <c r="E382" s="61"/>
    </row>
    <row r="383" spans="1:5" ht="11.25" customHeight="1">
      <c r="A383" s="61">
        <v>9204</v>
      </c>
      <c r="B383" s="62" t="s">
        <v>680</v>
      </c>
      <c r="C383" s="62" t="s">
        <v>352</v>
      </c>
      <c r="D383" s="62" t="s">
        <v>919</v>
      </c>
      <c r="E383" s="62" t="s">
        <v>1129</v>
      </c>
    </row>
    <row r="384" spans="1:5" ht="11.25" customHeight="1">
      <c r="A384" s="61">
        <v>9204</v>
      </c>
      <c r="B384" s="62" t="s">
        <v>680</v>
      </c>
      <c r="C384" s="62" t="s">
        <v>352</v>
      </c>
      <c r="D384" s="62" t="s">
        <v>1118</v>
      </c>
      <c r="E384" s="61"/>
    </row>
    <row r="385" spans="1:5">
      <c r="A385" s="61">
        <v>9204</v>
      </c>
      <c r="B385" s="62" t="s">
        <v>680</v>
      </c>
      <c r="C385" s="62" t="s">
        <v>352</v>
      </c>
      <c r="D385" s="62" t="s">
        <v>1119</v>
      </c>
      <c r="E385" s="61"/>
    </row>
    <row r="386" spans="1:5" ht="11.25" customHeight="1">
      <c r="A386" s="61">
        <v>9204</v>
      </c>
      <c r="B386" s="62" t="s">
        <v>680</v>
      </c>
      <c r="C386" s="62" t="s">
        <v>352</v>
      </c>
      <c r="D386" s="62" t="s">
        <v>1018</v>
      </c>
      <c r="E386" s="61"/>
    </row>
    <row r="387" spans="1:5" ht="11.25" customHeight="1">
      <c r="A387" s="61">
        <v>9205</v>
      </c>
      <c r="B387" s="62" t="s">
        <v>685</v>
      </c>
      <c r="C387" s="62" t="s">
        <v>352</v>
      </c>
      <c r="D387" s="62" t="s">
        <v>368</v>
      </c>
      <c r="E387" s="62" t="s">
        <v>369</v>
      </c>
    </row>
    <row r="388" spans="1:5" ht="11.25" customHeight="1">
      <c r="A388" s="61">
        <v>9205</v>
      </c>
      <c r="B388" s="62" t="s">
        <v>685</v>
      </c>
      <c r="C388" s="62" t="s">
        <v>352</v>
      </c>
      <c r="D388" s="62" t="s">
        <v>732</v>
      </c>
      <c r="E388" s="62" t="s">
        <v>739</v>
      </c>
    </row>
    <row r="389" spans="1:5" ht="11.25" customHeight="1">
      <c r="A389" s="61">
        <v>9205</v>
      </c>
      <c r="B389" s="62" t="s">
        <v>685</v>
      </c>
      <c r="C389" s="62" t="s">
        <v>352</v>
      </c>
      <c r="D389" s="62" t="s">
        <v>1118</v>
      </c>
      <c r="E389" s="61"/>
    </row>
    <row r="390" spans="1:5" ht="11.25" customHeight="1">
      <c r="A390" s="61">
        <v>9206</v>
      </c>
      <c r="B390" s="62" t="s">
        <v>688</v>
      </c>
      <c r="C390" s="62" t="s">
        <v>352</v>
      </c>
      <c r="D390" s="62" t="s">
        <v>355</v>
      </c>
      <c r="E390" s="61"/>
    </row>
    <row r="391" spans="1:5" ht="11.25" customHeight="1">
      <c r="A391" s="61">
        <v>9206</v>
      </c>
      <c r="B391" s="62" t="s">
        <v>688</v>
      </c>
      <c r="C391" s="62" t="s">
        <v>352</v>
      </c>
      <c r="D391" s="62" t="s">
        <v>368</v>
      </c>
      <c r="E391" s="62" t="s">
        <v>369</v>
      </c>
    </row>
    <row r="392" spans="1:5" ht="11.25" customHeight="1">
      <c r="A392" s="61">
        <v>9206</v>
      </c>
      <c r="B392" s="62" t="s">
        <v>688</v>
      </c>
      <c r="C392" s="62" t="s">
        <v>352</v>
      </c>
      <c r="D392" s="62" t="s">
        <v>919</v>
      </c>
      <c r="E392" s="62" t="s">
        <v>1129</v>
      </c>
    </row>
    <row r="393" spans="1:5" ht="11.25" customHeight="1">
      <c r="A393" s="61">
        <v>9206</v>
      </c>
      <c r="B393" s="62" t="s">
        <v>688</v>
      </c>
      <c r="C393" s="62" t="s">
        <v>352</v>
      </c>
      <c r="D393" s="62" t="s">
        <v>1124</v>
      </c>
      <c r="E393" s="61"/>
    </row>
    <row r="394" spans="1:5" ht="11.25" customHeight="1">
      <c r="A394" s="61">
        <v>9206</v>
      </c>
      <c r="B394" s="62" t="s">
        <v>688</v>
      </c>
      <c r="C394" s="62" t="s">
        <v>352</v>
      </c>
      <c r="D394" s="62" t="s">
        <v>1156</v>
      </c>
      <c r="E394" s="61"/>
    </row>
    <row r="395" spans="1:5" ht="11.25" customHeight="1">
      <c r="A395" s="61">
        <v>9206</v>
      </c>
      <c r="B395" s="62" t="s">
        <v>688</v>
      </c>
      <c r="C395" s="62" t="s">
        <v>352</v>
      </c>
      <c r="D395" s="62" t="s">
        <v>360</v>
      </c>
      <c r="E395" s="62" t="s">
        <v>1190</v>
      </c>
    </row>
    <row r="396" spans="1:5" ht="11.25" customHeight="1">
      <c r="A396" s="61">
        <v>9207</v>
      </c>
      <c r="B396" s="62" t="s">
        <v>691</v>
      </c>
      <c r="C396" s="62" t="s">
        <v>352</v>
      </c>
      <c r="D396" s="62" t="s">
        <v>360</v>
      </c>
      <c r="E396" s="62" t="s">
        <v>695</v>
      </c>
    </row>
    <row r="397" spans="1:5" ht="11.25" customHeight="1">
      <c r="A397" s="61">
        <v>9207</v>
      </c>
      <c r="B397" s="62" t="s">
        <v>691</v>
      </c>
      <c r="C397" s="62" t="s">
        <v>352</v>
      </c>
      <c r="D397" s="62" t="s">
        <v>1018</v>
      </c>
      <c r="E397" s="61"/>
    </row>
    <row r="398" spans="1:5" ht="11.25" customHeight="1">
      <c r="A398" s="61">
        <v>9207</v>
      </c>
      <c r="B398" s="62" t="s">
        <v>691</v>
      </c>
      <c r="C398" s="62" t="s">
        <v>352</v>
      </c>
      <c r="D398" s="62" t="s">
        <v>360</v>
      </c>
      <c r="E398" s="62" t="s">
        <v>1125</v>
      </c>
    </row>
    <row r="399" spans="1:5" ht="11.25" customHeight="1">
      <c r="A399" s="61">
        <v>9207</v>
      </c>
      <c r="B399" s="62" t="s">
        <v>691</v>
      </c>
      <c r="C399" s="62" t="s">
        <v>352</v>
      </c>
      <c r="D399" s="62" t="s">
        <v>1118</v>
      </c>
      <c r="E399" s="62" t="s">
        <v>1191</v>
      </c>
    </row>
    <row r="400" spans="1:5">
      <c r="A400" s="61">
        <v>9208</v>
      </c>
      <c r="B400" s="62" t="s">
        <v>696</v>
      </c>
      <c r="C400" s="62" t="s">
        <v>398</v>
      </c>
      <c r="D400" s="62" t="s">
        <v>1119</v>
      </c>
      <c r="E400" s="61"/>
    </row>
    <row r="401" spans="1:5" ht="11.25" customHeight="1">
      <c r="A401" s="61">
        <v>9208</v>
      </c>
      <c r="B401" s="62" t="s">
        <v>696</v>
      </c>
      <c r="C401" s="62" t="s">
        <v>398</v>
      </c>
      <c r="D401" s="62" t="s">
        <v>1133</v>
      </c>
      <c r="E401" s="61"/>
    </row>
    <row r="402" spans="1:5" ht="11.25" customHeight="1">
      <c r="A402" s="61">
        <v>9208</v>
      </c>
      <c r="B402" s="62" t="s">
        <v>696</v>
      </c>
      <c r="C402" s="62" t="s">
        <v>398</v>
      </c>
      <c r="D402" s="62" t="s">
        <v>1132</v>
      </c>
      <c r="E402" s="61"/>
    </row>
    <row r="403" spans="1:5" ht="11.25" customHeight="1">
      <c r="A403" s="61">
        <v>9208</v>
      </c>
      <c r="B403" s="62" t="s">
        <v>696</v>
      </c>
      <c r="C403" s="62" t="s">
        <v>398</v>
      </c>
      <c r="D403" s="62" t="s">
        <v>1162</v>
      </c>
      <c r="E403" s="62" t="s">
        <v>1135</v>
      </c>
    </row>
    <row r="404" spans="1:5" ht="11.25" customHeight="1">
      <c r="A404" s="61">
        <v>9209</v>
      </c>
      <c r="B404" s="62" t="s">
        <v>699</v>
      </c>
      <c r="C404" s="62" t="s">
        <v>398</v>
      </c>
      <c r="D404" s="62" t="s">
        <v>374</v>
      </c>
      <c r="E404" s="61"/>
    </row>
    <row r="405" spans="1:5" ht="11.25" customHeight="1">
      <c r="A405" s="61">
        <v>9209</v>
      </c>
      <c r="B405" s="62" t="s">
        <v>699</v>
      </c>
      <c r="C405" s="62" t="s">
        <v>398</v>
      </c>
      <c r="D405" s="62" t="s">
        <v>919</v>
      </c>
      <c r="E405" s="62" t="s">
        <v>1129</v>
      </c>
    </row>
    <row r="406" spans="1:5">
      <c r="A406" s="61">
        <v>9209</v>
      </c>
      <c r="B406" s="62" t="s">
        <v>699</v>
      </c>
      <c r="C406" s="62" t="s">
        <v>398</v>
      </c>
      <c r="D406" s="62" t="s">
        <v>1119</v>
      </c>
      <c r="E406" s="61"/>
    </row>
    <row r="407" spans="1:5" ht="11.25" customHeight="1">
      <c r="A407" s="61">
        <v>9209</v>
      </c>
      <c r="B407" s="62" t="s">
        <v>699</v>
      </c>
      <c r="C407" s="62" t="s">
        <v>398</v>
      </c>
      <c r="D407" s="62" t="s">
        <v>1162</v>
      </c>
      <c r="E407" s="62" t="s">
        <v>1135</v>
      </c>
    </row>
    <row r="408" spans="1:5">
      <c r="A408" s="61">
        <v>9210</v>
      </c>
      <c r="B408" s="62" t="s">
        <v>702</v>
      </c>
      <c r="C408" s="62" t="s">
        <v>352</v>
      </c>
      <c r="D408" s="62" t="s">
        <v>1119</v>
      </c>
      <c r="E408" s="61"/>
    </row>
    <row r="409" spans="1:5" ht="11.25" customHeight="1">
      <c r="A409" s="61">
        <v>9210</v>
      </c>
      <c r="B409" s="62" t="s">
        <v>702</v>
      </c>
      <c r="C409" s="62" t="s">
        <v>352</v>
      </c>
      <c r="D409" s="62" t="s">
        <v>1018</v>
      </c>
      <c r="E409" s="61"/>
    </row>
    <row r="410" spans="1:5" ht="11.25" customHeight="1">
      <c r="A410" s="61">
        <v>9212</v>
      </c>
      <c r="B410" s="62" t="s">
        <v>705</v>
      </c>
      <c r="C410" s="62" t="s">
        <v>352</v>
      </c>
      <c r="D410" s="62" t="s">
        <v>355</v>
      </c>
      <c r="E410" s="61"/>
    </row>
    <row r="411" spans="1:5" ht="11.25" customHeight="1">
      <c r="A411" s="61">
        <v>9212</v>
      </c>
      <c r="B411" s="62" t="s">
        <v>705</v>
      </c>
      <c r="C411" s="62" t="s">
        <v>352</v>
      </c>
      <c r="D411" s="62" t="s">
        <v>1176</v>
      </c>
      <c r="E411" s="61"/>
    </row>
    <row r="412" spans="1:5" ht="11.25" customHeight="1">
      <c r="A412" s="61">
        <v>9212</v>
      </c>
      <c r="B412" s="62" t="s">
        <v>705</v>
      </c>
      <c r="C412" s="62" t="s">
        <v>352</v>
      </c>
      <c r="D412" s="62" t="s">
        <v>1192</v>
      </c>
      <c r="E412" s="62" t="s">
        <v>1193</v>
      </c>
    </row>
    <row r="413" spans="1:5" ht="11.25" customHeight="1">
      <c r="A413" s="61">
        <v>9212</v>
      </c>
      <c r="B413" s="62" t="s">
        <v>705</v>
      </c>
      <c r="C413" s="62" t="s">
        <v>352</v>
      </c>
      <c r="D413" s="62" t="s">
        <v>1118</v>
      </c>
      <c r="E413" s="61"/>
    </row>
    <row r="414" spans="1:5" ht="11.25" customHeight="1">
      <c r="A414" s="61">
        <v>9212</v>
      </c>
      <c r="B414" s="62" t="s">
        <v>705</v>
      </c>
      <c r="C414" s="62" t="s">
        <v>352</v>
      </c>
      <c r="D414" s="62" t="s">
        <v>1018</v>
      </c>
      <c r="E414" s="61"/>
    </row>
    <row r="415" spans="1:5" ht="11.25" customHeight="1">
      <c r="A415" s="164">
        <v>9212</v>
      </c>
      <c r="B415" s="165" t="s">
        <v>705</v>
      </c>
      <c r="C415" s="165" t="s">
        <v>352</v>
      </c>
      <c r="D415" s="165" t="s">
        <v>368</v>
      </c>
      <c r="E415" s="165" t="s">
        <v>1252</v>
      </c>
    </row>
    <row r="416" spans="1:5" ht="11.25" customHeight="1">
      <c r="A416" s="61">
        <v>9213</v>
      </c>
      <c r="B416" s="62" t="s">
        <v>709</v>
      </c>
      <c r="C416" s="62" t="s">
        <v>398</v>
      </c>
      <c r="D416" s="62" t="s">
        <v>1195</v>
      </c>
      <c r="E416" s="62" t="s">
        <v>1196</v>
      </c>
    </row>
    <row r="417" spans="1:5">
      <c r="A417" s="61">
        <v>9213</v>
      </c>
      <c r="B417" s="62" t="s">
        <v>709</v>
      </c>
      <c r="C417" s="62" t="s">
        <v>398</v>
      </c>
      <c r="D417" s="62" t="s">
        <v>1119</v>
      </c>
      <c r="E417" s="61"/>
    </row>
    <row r="418" spans="1:5" ht="11.25" customHeight="1">
      <c r="A418" s="61">
        <v>9213</v>
      </c>
      <c r="B418" s="62" t="s">
        <v>709</v>
      </c>
      <c r="C418" s="62" t="s">
        <v>398</v>
      </c>
      <c r="D418" s="62" t="s">
        <v>1124</v>
      </c>
      <c r="E418" s="61"/>
    </row>
    <row r="419" spans="1:5" ht="11.25" customHeight="1">
      <c r="A419" s="61">
        <v>9213</v>
      </c>
      <c r="B419" s="62" t="s">
        <v>709</v>
      </c>
      <c r="C419" s="62" t="s">
        <v>398</v>
      </c>
      <c r="D419" s="62" t="s">
        <v>1156</v>
      </c>
      <c r="E419" s="61"/>
    </row>
    <row r="420" spans="1:5" ht="11.25" customHeight="1">
      <c r="A420" s="61">
        <v>9214</v>
      </c>
      <c r="B420" s="62" t="s">
        <v>712</v>
      </c>
      <c r="C420" s="62" t="s">
        <v>398</v>
      </c>
      <c r="D420" s="62" t="s">
        <v>355</v>
      </c>
      <c r="E420" s="61"/>
    </row>
    <row r="421" spans="1:5">
      <c r="A421" s="61">
        <v>9214</v>
      </c>
      <c r="B421" s="62" t="s">
        <v>712</v>
      </c>
      <c r="C421" s="62" t="s">
        <v>398</v>
      </c>
      <c r="D421" s="62" t="s">
        <v>1119</v>
      </c>
      <c r="E421" s="61"/>
    </row>
    <row r="422" spans="1:5" ht="11.25" customHeight="1">
      <c r="A422" s="61">
        <v>9214</v>
      </c>
      <c r="B422" s="62" t="s">
        <v>712</v>
      </c>
      <c r="C422" s="62" t="s">
        <v>398</v>
      </c>
      <c r="D422" s="62" t="s">
        <v>1118</v>
      </c>
      <c r="E422" s="61"/>
    </row>
    <row r="423" spans="1:5" ht="11.25" customHeight="1">
      <c r="A423" s="61">
        <v>9214</v>
      </c>
      <c r="B423" s="62" t="s">
        <v>712</v>
      </c>
      <c r="C423" s="62" t="s">
        <v>398</v>
      </c>
      <c r="D423" s="62" t="s">
        <v>1124</v>
      </c>
      <c r="E423" s="61"/>
    </row>
    <row r="424" spans="1:5" ht="11.25" customHeight="1">
      <c r="A424" s="61">
        <v>9214</v>
      </c>
      <c r="B424" s="62" t="s">
        <v>712</v>
      </c>
      <c r="C424" s="62" t="s">
        <v>398</v>
      </c>
      <c r="D424" s="62" t="s">
        <v>1156</v>
      </c>
      <c r="E424" s="61"/>
    </row>
    <row r="425" spans="1:5" ht="11.25" customHeight="1">
      <c r="A425" s="61">
        <v>9214</v>
      </c>
      <c r="B425" s="62" t="s">
        <v>712</v>
      </c>
      <c r="C425" s="62" t="s">
        <v>398</v>
      </c>
      <c r="D425" s="62" t="s">
        <v>360</v>
      </c>
      <c r="E425" s="62" t="s">
        <v>1182</v>
      </c>
    </row>
    <row r="426" spans="1:5" ht="11.25" customHeight="1">
      <c r="A426" s="61">
        <v>9215</v>
      </c>
      <c r="B426" s="62" t="s">
        <v>715</v>
      </c>
      <c r="C426" s="62" t="s">
        <v>398</v>
      </c>
      <c r="D426" s="62" t="s">
        <v>1197</v>
      </c>
      <c r="E426" s="62" t="s">
        <v>1198</v>
      </c>
    </row>
    <row r="427" spans="1:5" ht="11.25" customHeight="1">
      <c r="A427" s="61">
        <v>9215</v>
      </c>
      <c r="B427" s="62" t="s">
        <v>715</v>
      </c>
      <c r="C427" s="62" t="s">
        <v>398</v>
      </c>
      <c r="D427" s="62" t="s">
        <v>1118</v>
      </c>
      <c r="E427" s="61"/>
    </row>
    <row r="428" spans="1:5">
      <c r="A428" s="61">
        <v>9215</v>
      </c>
      <c r="B428" s="62" t="s">
        <v>715</v>
      </c>
      <c r="C428" s="62" t="s">
        <v>398</v>
      </c>
      <c r="D428" s="62" t="s">
        <v>1119</v>
      </c>
      <c r="E428" s="61"/>
    </row>
    <row r="429" spans="1:5" ht="11.25" customHeight="1">
      <c r="A429" s="61">
        <v>9215</v>
      </c>
      <c r="B429" s="62" t="s">
        <v>715</v>
      </c>
      <c r="C429" s="62" t="s">
        <v>398</v>
      </c>
      <c r="D429" s="62" t="s">
        <v>941</v>
      </c>
      <c r="E429" s="62" t="s">
        <v>1174</v>
      </c>
    </row>
    <row r="430" spans="1:5" ht="11.25" customHeight="1">
      <c r="A430" s="61">
        <v>9217</v>
      </c>
      <c r="B430" s="62" t="s">
        <v>718</v>
      </c>
      <c r="C430" s="62" t="s">
        <v>398</v>
      </c>
      <c r="D430" s="62" t="s">
        <v>355</v>
      </c>
      <c r="E430" s="61"/>
    </row>
    <row r="431" spans="1:5" ht="11.25" customHeight="1">
      <c r="A431" s="61">
        <v>9217</v>
      </c>
      <c r="B431" s="62" t="s">
        <v>718</v>
      </c>
      <c r="C431" s="62" t="s">
        <v>398</v>
      </c>
      <c r="D431" s="62" t="s">
        <v>1118</v>
      </c>
      <c r="E431" s="61"/>
    </row>
    <row r="432" spans="1:5" ht="11.25" customHeight="1">
      <c r="A432" s="61">
        <v>9217</v>
      </c>
      <c r="B432" s="62" t="s">
        <v>718</v>
      </c>
      <c r="C432" s="62" t="s">
        <v>398</v>
      </c>
      <c r="D432" s="62" t="s">
        <v>1018</v>
      </c>
      <c r="E432" s="61"/>
    </row>
    <row r="433" spans="1:5" ht="11.25" customHeight="1">
      <c r="A433" s="61">
        <v>9217</v>
      </c>
      <c r="B433" s="62" t="s">
        <v>718</v>
      </c>
      <c r="C433" s="62" t="s">
        <v>398</v>
      </c>
      <c r="D433" s="62" t="s">
        <v>360</v>
      </c>
      <c r="E433" s="62" t="s">
        <v>1125</v>
      </c>
    </row>
    <row r="434" spans="1:5" ht="11.25" customHeight="1">
      <c r="A434" s="164">
        <v>9217</v>
      </c>
      <c r="B434" s="165" t="s">
        <v>718</v>
      </c>
      <c r="C434" s="165" t="s">
        <v>398</v>
      </c>
      <c r="D434" s="165" t="s">
        <v>368</v>
      </c>
      <c r="E434" s="165" t="s">
        <v>1194</v>
      </c>
    </row>
    <row r="435" spans="1:5" ht="11.25" customHeight="1">
      <c r="A435" s="61">
        <v>9217</v>
      </c>
      <c r="B435" s="62" t="s">
        <v>718</v>
      </c>
      <c r="C435" s="62" t="s">
        <v>398</v>
      </c>
      <c r="D435" s="62" t="s">
        <v>955</v>
      </c>
      <c r="E435" s="62" t="s">
        <v>1199</v>
      </c>
    </row>
    <row r="436" spans="1:5" ht="11.25" customHeight="1">
      <c r="A436" s="61">
        <v>9217</v>
      </c>
      <c r="B436" s="62" t="s">
        <v>718</v>
      </c>
      <c r="C436" s="62" t="s">
        <v>398</v>
      </c>
      <c r="D436" s="62" t="s">
        <v>1162</v>
      </c>
      <c r="E436" s="62" t="s">
        <v>1200</v>
      </c>
    </row>
    <row r="437" spans="1:5" ht="11.25" customHeight="1">
      <c r="A437" s="61">
        <v>9218</v>
      </c>
      <c r="B437" s="62" t="s">
        <v>722</v>
      </c>
      <c r="C437" s="62" t="s">
        <v>398</v>
      </c>
      <c r="D437" s="62" t="s">
        <v>955</v>
      </c>
      <c r="E437" s="62" t="s">
        <v>1201</v>
      </c>
    </row>
    <row r="438" spans="1:5">
      <c r="A438" s="61">
        <v>9218</v>
      </c>
      <c r="B438" s="62" t="s">
        <v>722</v>
      </c>
      <c r="C438" s="62" t="s">
        <v>398</v>
      </c>
      <c r="D438" s="62" t="s">
        <v>1119</v>
      </c>
      <c r="E438" s="61"/>
    </row>
    <row r="439" spans="1:5" ht="11.25" customHeight="1">
      <c r="A439" s="61">
        <v>9218</v>
      </c>
      <c r="B439" s="62" t="s">
        <v>722</v>
      </c>
      <c r="C439" s="62" t="s">
        <v>398</v>
      </c>
      <c r="D439" s="62" t="s">
        <v>1118</v>
      </c>
      <c r="E439" s="61"/>
    </row>
    <row r="440" spans="1:5" ht="11.25" customHeight="1">
      <c r="A440" s="61">
        <v>9218</v>
      </c>
      <c r="B440" s="62" t="s">
        <v>722</v>
      </c>
      <c r="C440" s="62" t="s">
        <v>398</v>
      </c>
      <c r="D440" s="62" t="s">
        <v>1133</v>
      </c>
      <c r="E440" s="61"/>
    </row>
    <row r="441" spans="1:5" ht="11.25" customHeight="1">
      <c r="A441" s="61">
        <v>9218</v>
      </c>
      <c r="B441" s="62" t="s">
        <v>722</v>
      </c>
      <c r="C441" s="62" t="s">
        <v>398</v>
      </c>
      <c r="D441" s="62" t="s">
        <v>1132</v>
      </c>
      <c r="E441" s="61"/>
    </row>
    <row r="442" spans="1:5" ht="11.25" customHeight="1">
      <c r="A442" s="61">
        <v>9218</v>
      </c>
      <c r="B442" s="62" t="s">
        <v>722</v>
      </c>
      <c r="C442" s="62" t="s">
        <v>398</v>
      </c>
      <c r="D442" s="62" t="s">
        <v>1162</v>
      </c>
      <c r="E442" s="62" t="s">
        <v>1135</v>
      </c>
    </row>
    <row r="443" spans="1:5" ht="11.25" customHeight="1">
      <c r="A443" s="61">
        <v>9218</v>
      </c>
      <c r="B443" s="62" t="s">
        <v>722</v>
      </c>
      <c r="C443" s="62" t="s">
        <v>398</v>
      </c>
      <c r="D443" s="62" t="s">
        <v>360</v>
      </c>
      <c r="E443" s="62" t="s">
        <v>1125</v>
      </c>
    </row>
    <row r="444" spans="1:5" ht="11.25" customHeight="1">
      <c r="A444" s="61">
        <v>9218</v>
      </c>
      <c r="B444" s="62" t="s">
        <v>722</v>
      </c>
      <c r="C444" s="62" t="s">
        <v>398</v>
      </c>
      <c r="D444" s="62" t="s">
        <v>919</v>
      </c>
      <c r="E444" s="62" t="s">
        <v>1129</v>
      </c>
    </row>
    <row r="445" spans="1:5" ht="11.25" customHeight="1">
      <c r="A445" s="61">
        <v>9218</v>
      </c>
      <c r="B445" s="62" t="s">
        <v>722</v>
      </c>
      <c r="C445" s="62" t="s">
        <v>398</v>
      </c>
      <c r="D445" s="62" t="s">
        <v>955</v>
      </c>
      <c r="E445" s="61"/>
    </row>
    <row r="446" spans="1:5" ht="11.25" customHeight="1">
      <c r="A446" s="61">
        <v>9218</v>
      </c>
      <c r="B446" s="62" t="s">
        <v>722</v>
      </c>
      <c r="C446" s="62" t="s">
        <v>398</v>
      </c>
      <c r="D446" s="62" t="s">
        <v>1130</v>
      </c>
      <c r="E446" s="62" t="s">
        <v>1202</v>
      </c>
    </row>
    <row r="447" spans="1:5" ht="11.25" customHeight="1">
      <c r="A447" s="61">
        <v>9220</v>
      </c>
      <c r="B447" s="62" t="s">
        <v>725</v>
      </c>
      <c r="C447" s="62" t="s">
        <v>352</v>
      </c>
      <c r="D447" s="62" t="s">
        <v>360</v>
      </c>
      <c r="E447" s="62" t="s">
        <v>1203</v>
      </c>
    </row>
    <row r="448" spans="1:5" ht="11.25" customHeight="1">
      <c r="A448" s="61">
        <v>9220</v>
      </c>
      <c r="B448" s="62" t="s">
        <v>725</v>
      </c>
      <c r="C448" s="62" t="s">
        <v>352</v>
      </c>
      <c r="D448" s="62" t="s">
        <v>1204</v>
      </c>
      <c r="E448" s="61"/>
    </row>
    <row r="449" spans="1:5" ht="11.25" customHeight="1">
      <c r="A449" s="61">
        <v>9220</v>
      </c>
      <c r="B449" s="62" t="s">
        <v>725</v>
      </c>
      <c r="C449" s="62" t="s">
        <v>352</v>
      </c>
      <c r="D449" s="62" t="s">
        <v>1169</v>
      </c>
      <c r="E449" s="62" t="s">
        <v>1205</v>
      </c>
    </row>
    <row r="450" spans="1:5" ht="11.25" customHeight="1">
      <c r="A450" s="61">
        <v>9220</v>
      </c>
      <c r="B450" s="62" t="s">
        <v>725</v>
      </c>
      <c r="C450" s="62" t="s">
        <v>352</v>
      </c>
      <c r="D450" s="62" t="s">
        <v>1118</v>
      </c>
      <c r="E450" s="61"/>
    </row>
    <row r="451" spans="1:5" ht="11.25" customHeight="1">
      <c r="A451" s="164">
        <v>9220</v>
      </c>
      <c r="B451" s="165" t="s">
        <v>725</v>
      </c>
      <c r="C451" s="165" t="s">
        <v>352</v>
      </c>
      <c r="D451" s="165" t="s">
        <v>368</v>
      </c>
      <c r="E451" s="165" t="s">
        <v>1206</v>
      </c>
    </row>
    <row r="452" spans="1:5" ht="11.25" customHeight="1">
      <c r="A452" s="61">
        <v>9221</v>
      </c>
      <c r="B452" s="62" t="s">
        <v>728</v>
      </c>
      <c r="C452" s="62" t="s">
        <v>398</v>
      </c>
      <c r="D452" s="62" t="s">
        <v>732</v>
      </c>
      <c r="E452" s="62" t="s">
        <v>733</v>
      </c>
    </row>
    <row r="453" spans="1:5" ht="11.25" customHeight="1">
      <c r="A453" s="61">
        <v>9221</v>
      </c>
      <c r="B453" s="62" t="s">
        <v>728</v>
      </c>
      <c r="C453" s="62" t="s">
        <v>398</v>
      </c>
      <c r="D453" s="62" t="s">
        <v>368</v>
      </c>
      <c r="E453" s="62" t="s">
        <v>369</v>
      </c>
    </row>
    <row r="454" spans="1:5" ht="11.25" customHeight="1">
      <c r="A454" s="61">
        <v>9221</v>
      </c>
      <c r="B454" s="62" t="s">
        <v>728</v>
      </c>
      <c r="C454" s="62" t="s">
        <v>398</v>
      </c>
      <c r="D454" s="62" t="s">
        <v>1118</v>
      </c>
      <c r="E454" s="61"/>
    </row>
    <row r="455" spans="1:5" ht="11.25" customHeight="1">
      <c r="A455" s="61">
        <v>9221</v>
      </c>
      <c r="B455" s="62" t="s">
        <v>728</v>
      </c>
      <c r="C455" s="62" t="s">
        <v>398</v>
      </c>
      <c r="D455" s="62" t="s">
        <v>1138</v>
      </c>
      <c r="E455" s="62" t="s">
        <v>1207</v>
      </c>
    </row>
    <row r="456" spans="1:5" ht="11.25" customHeight="1">
      <c r="A456" s="61">
        <v>9222</v>
      </c>
      <c r="B456" s="62" t="s">
        <v>734</v>
      </c>
      <c r="C456" s="62" t="s">
        <v>352</v>
      </c>
      <c r="D456" s="62" t="s">
        <v>368</v>
      </c>
      <c r="E456" s="62" t="s">
        <v>369</v>
      </c>
    </row>
    <row r="457" spans="1:5" ht="11.25" customHeight="1">
      <c r="A457" s="61">
        <v>9222</v>
      </c>
      <c r="B457" s="62" t="s">
        <v>734</v>
      </c>
      <c r="C457" s="62" t="s">
        <v>352</v>
      </c>
      <c r="D457" s="62" t="s">
        <v>1118</v>
      </c>
      <c r="E457" s="61"/>
    </row>
    <row r="458" spans="1:5" ht="11.25" customHeight="1">
      <c r="A458" s="61">
        <v>9222</v>
      </c>
      <c r="B458" s="62" t="s">
        <v>734</v>
      </c>
      <c r="C458" s="62" t="s">
        <v>352</v>
      </c>
      <c r="D458" s="62" t="s">
        <v>1124</v>
      </c>
      <c r="E458" s="61"/>
    </row>
    <row r="459" spans="1:5" ht="11.25" customHeight="1">
      <c r="A459" s="61">
        <v>9222</v>
      </c>
      <c r="B459" s="62" t="s">
        <v>734</v>
      </c>
      <c r="C459" s="62" t="s">
        <v>352</v>
      </c>
      <c r="D459" s="62" t="s">
        <v>1156</v>
      </c>
      <c r="E459" s="61"/>
    </row>
    <row r="460" spans="1:5" ht="11.25" customHeight="1">
      <c r="A460" s="61">
        <v>9222</v>
      </c>
      <c r="B460" s="62" t="s">
        <v>734</v>
      </c>
      <c r="C460" s="62" t="s">
        <v>352</v>
      </c>
      <c r="D460" s="62" t="s">
        <v>360</v>
      </c>
      <c r="E460" s="62" t="s">
        <v>1208</v>
      </c>
    </row>
    <row r="461" spans="1:5" ht="11.25" customHeight="1">
      <c r="A461" s="61">
        <v>9223</v>
      </c>
      <c r="B461" s="62" t="s">
        <v>736</v>
      </c>
      <c r="C461" s="62" t="s">
        <v>398</v>
      </c>
      <c r="D461" s="62" t="s">
        <v>732</v>
      </c>
      <c r="E461" s="62" t="s">
        <v>739</v>
      </c>
    </row>
    <row r="462" spans="1:5" ht="11.25" customHeight="1">
      <c r="A462" s="61">
        <v>9223</v>
      </c>
      <c r="B462" s="62" t="s">
        <v>736</v>
      </c>
      <c r="C462" s="62" t="s">
        <v>398</v>
      </c>
      <c r="D462" s="62" t="s">
        <v>1183</v>
      </c>
      <c r="E462" s="62" t="s">
        <v>1209</v>
      </c>
    </row>
    <row r="463" spans="1:5" ht="11.25" customHeight="1">
      <c r="A463" s="61">
        <v>9223</v>
      </c>
      <c r="B463" s="62" t="s">
        <v>736</v>
      </c>
      <c r="C463" s="62" t="s">
        <v>398</v>
      </c>
      <c r="D463" s="62" t="s">
        <v>355</v>
      </c>
      <c r="E463" s="61"/>
    </row>
    <row r="464" spans="1:5" ht="11.25" customHeight="1">
      <c r="A464" s="61">
        <v>9223</v>
      </c>
      <c r="B464" s="62" t="s">
        <v>736</v>
      </c>
      <c r="C464" s="62" t="s">
        <v>398</v>
      </c>
      <c r="D464" s="62" t="s">
        <v>368</v>
      </c>
      <c r="E464" s="62" t="s">
        <v>369</v>
      </c>
    </row>
    <row r="465" spans="1:5" ht="11.25" customHeight="1">
      <c r="A465" s="61">
        <v>9223</v>
      </c>
      <c r="B465" s="62" t="s">
        <v>736</v>
      </c>
      <c r="C465" s="62" t="s">
        <v>398</v>
      </c>
      <c r="D465" s="62" t="s">
        <v>732</v>
      </c>
      <c r="E465" s="62" t="s">
        <v>1210</v>
      </c>
    </row>
    <row r="466" spans="1:5" ht="11.25" customHeight="1">
      <c r="A466" s="61">
        <v>9223</v>
      </c>
      <c r="B466" s="62" t="s">
        <v>736</v>
      </c>
      <c r="C466" s="62" t="s">
        <v>398</v>
      </c>
      <c r="D466" s="62" t="s">
        <v>1118</v>
      </c>
      <c r="E466" s="61"/>
    </row>
    <row r="467" spans="1:5" ht="11.25" customHeight="1">
      <c r="A467" s="61">
        <v>9223</v>
      </c>
      <c r="B467" s="62" t="s">
        <v>736</v>
      </c>
      <c r="C467" s="62" t="s">
        <v>398</v>
      </c>
      <c r="D467" s="62" t="s">
        <v>941</v>
      </c>
      <c r="E467" s="62" t="s">
        <v>1174</v>
      </c>
    </row>
    <row r="468" spans="1:5" ht="11.25" customHeight="1">
      <c r="A468" s="61">
        <v>9224</v>
      </c>
      <c r="B468" s="62" t="s">
        <v>740</v>
      </c>
      <c r="C468" s="62" t="s">
        <v>352</v>
      </c>
      <c r="D468" s="62" t="s">
        <v>368</v>
      </c>
      <c r="E468" s="62" t="s">
        <v>369</v>
      </c>
    </row>
    <row r="469" spans="1:5" ht="11.25" customHeight="1">
      <c r="A469" s="61">
        <v>9224</v>
      </c>
      <c r="B469" s="62" t="s">
        <v>740</v>
      </c>
      <c r="C469" s="62" t="s">
        <v>352</v>
      </c>
      <c r="D469" s="62" t="s">
        <v>1118</v>
      </c>
      <c r="E469" s="61"/>
    </row>
    <row r="470" spans="1:5" ht="11.25" customHeight="1">
      <c r="A470" s="61">
        <v>9225</v>
      </c>
      <c r="B470" s="62" t="s">
        <v>743</v>
      </c>
      <c r="C470" s="62" t="s">
        <v>352</v>
      </c>
      <c r="D470" s="62" t="s">
        <v>628</v>
      </c>
      <c r="E470" s="61"/>
    </row>
    <row r="471" spans="1:5" ht="11.25" customHeight="1">
      <c r="A471" s="61">
        <v>9225</v>
      </c>
      <c r="B471" s="62" t="s">
        <v>743</v>
      </c>
      <c r="C471" s="62" t="s">
        <v>352</v>
      </c>
      <c r="D471" s="62" t="s">
        <v>1120</v>
      </c>
      <c r="E471" s="61"/>
    </row>
    <row r="472" spans="1:5" ht="11.25" customHeight="1">
      <c r="A472" s="61">
        <v>9225</v>
      </c>
      <c r="B472" s="62" t="s">
        <v>743</v>
      </c>
      <c r="C472" s="62" t="s">
        <v>352</v>
      </c>
      <c r="D472" s="62" t="s">
        <v>1118</v>
      </c>
      <c r="E472" s="61"/>
    </row>
    <row r="473" spans="1:5">
      <c r="A473" s="61">
        <v>9225</v>
      </c>
      <c r="B473" s="62" t="s">
        <v>743</v>
      </c>
      <c r="C473" s="62" t="s">
        <v>352</v>
      </c>
      <c r="D473" s="62" t="s">
        <v>1119</v>
      </c>
      <c r="E473" s="61"/>
    </row>
    <row r="474" spans="1:5" ht="11.25" customHeight="1">
      <c r="A474" s="61">
        <v>9225</v>
      </c>
      <c r="B474" s="62" t="s">
        <v>743</v>
      </c>
      <c r="C474" s="62" t="s">
        <v>352</v>
      </c>
      <c r="D474" s="62" t="s">
        <v>1018</v>
      </c>
      <c r="E474" s="61"/>
    </row>
    <row r="475" spans="1:5" ht="11.25" customHeight="1">
      <c r="A475" s="61">
        <v>9225</v>
      </c>
      <c r="B475" s="62" t="s">
        <v>743</v>
      </c>
      <c r="C475" s="62" t="s">
        <v>352</v>
      </c>
      <c r="D475" s="62" t="s">
        <v>1124</v>
      </c>
      <c r="E475" s="61"/>
    </row>
    <row r="476" spans="1:5" ht="11.25" customHeight="1">
      <c r="A476" s="61">
        <v>9225</v>
      </c>
      <c r="B476" s="62" t="s">
        <v>743</v>
      </c>
      <c r="C476" s="62" t="s">
        <v>352</v>
      </c>
      <c r="D476" s="62" t="s">
        <v>1156</v>
      </c>
      <c r="E476" s="61"/>
    </row>
    <row r="477" spans="1:5" ht="11.25" customHeight="1">
      <c r="A477" s="61">
        <v>9226</v>
      </c>
      <c r="B477" s="62" t="s">
        <v>746</v>
      </c>
      <c r="C477" s="62" t="s">
        <v>398</v>
      </c>
      <c r="D477" s="62" t="s">
        <v>368</v>
      </c>
      <c r="E477" s="62" t="s">
        <v>369</v>
      </c>
    </row>
    <row r="478" spans="1:5" ht="11.25" customHeight="1">
      <c r="A478" s="61">
        <v>9226</v>
      </c>
      <c r="B478" s="62" t="s">
        <v>746</v>
      </c>
      <c r="C478" s="62" t="s">
        <v>398</v>
      </c>
      <c r="D478" s="62" t="s">
        <v>1118</v>
      </c>
      <c r="E478" s="61"/>
    </row>
    <row r="479" spans="1:5" ht="11.25" customHeight="1">
      <c r="A479" s="61">
        <v>9226</v>
      </c>
      <c r="B479" s="62" t="s">
        <v>746</v>
      </c>
      <c r="C479" s="62" t="s">
        <v>398</v>
      </c>
      <c r="D479" s="62" t="s">
        <v>1124</v>
      </c>
      <c r="E479" s="61"/>
    </row>
    <row r="480" spans="1:5" ht="11.25" customHeight="1">
      <c r="A480" s="61">
        <v>9226</v>
      </c>
      <c r="B480" s="62" t="s">
        <v>746</v>
      </c>
      <c r="C480" s="62" t="s">
        <v>398</v>
      </c>
      <c r="D480" s="62" t="s">
        <v>1156</v>
      </c>
      <c r="E480" s="61"/>
    </row>
    <row r="481" spans="1:5" ht="11.25" customHeight="1">
      <c r="A481" s="61">
        <v>9226</v>
      </c>
      <c r="B481" s="62" t="s">
        <v>746</v>
      </c>
      <c r="C481" s="62" t="s">
        <v>398</v>
      </c>
      <c r="D481" s="62" t="s">
        <v>360</v>
      </c>
      <c r="E481" s="62" t="s">
        <v>1208</v>
      </c>
    </row>
    <row r="482" spans="1:5" ht="11.25" customHeight="1">
      <c r="A482" s="61">
        <v>9227</v>
      </c>
      <c r="B482" s="62" t="s">
        <v>749</v>
      </c>
      <c r="C482" s="62" t="s">
        <v>398</v>
      </c>
      <c r="D482" s="62" t="s">
        <v>368</v>
      </c>
      <c r="E482" s="62" t="s">
        <v>369</v>
      </c>
    </row>
    <row r="483" spans="1:5" ht="11.25" customHeight="1">
      <c r="A483" s="61">
        <v>9227</v>
      </c>
      <c r="B483" s="62" t="s">
        <v>749</v>
      </c>
      <c r="C483" s="62" t="s">
        <v>398</v>
      </c>
      <c r="D483" s="62" t="s">
        <v>355</v>
      </c>
      <c r="E483" s="61"/>
    </row>
    <row r="484" spans="1:5" ht="11.25" customHeight="1">
      <c r="A484" s="61">
        <v>9227</v>
      </c>
      <c r="B484" s="62" t="s">
        <v>749</v>
      </c>
      <c r="C484" s="62" t="s">
        <v>398</v>
      </c>
      <c r="D484" s="62" t="s">
        <v>1118</v>
      </c>
      <c r="E484" s="61"/>
    </row>
    <row r="485" spans="1:5" ht="11.25" customHeight="1">
      <c r="A485" s="61">
        <v>9227</v>
      </c>
      <c r="B485" s="62" t="s">
        <v>749</v>
      </c>
      <c r="C485" s="62" t="s">
        <v>398</v>
      </c>
      <c r="D485" s="62" t="s">
        <v>1138</v>
      </c>
      <c r="E485" s="62" t="s">
        <v>1211</v>
      </c>
    </row>
    <row r="486" spans="1:5" ht="11.25" customHeight="1">
      <c r="A486" s="61">
        <v>9227</v>
      </c>
      <c r="B486" s="62" t="s">
        <v>749</v>
      </c>
      <c r="C486" s="62" t="s">
        <v>398</v>
      </c>
      <c r="D486" s="62" t="s">
        <v>1162</v>
      </c>
      <c r="E486" s="61"/>
    </row>
    <row r="487" spans="1:5" ht="11.25" customHeight="1">
      <c r="A487" s="61">
        <v>9228</v>
      </c>
      <c r="B487" s="62" t="s">
        <v>752</v>
      </c>
      <c r="C487" s="62" t="s">
        <v>352</v>
      </c>
      <c r="D487" s="62" t="s">
        <v>368</v>
      </c>
      <c r="E487" s="62" t="s">
        <v>369</v>
      </c>
    </row>
    <row r="488" spans="1:5" ht="11.25" customHeight="1">
      <c r="A488" s="61">
        <v>9228</v>
      </c>
      <c r="B488" s="62" t="s">
        <v>752</v>
      </c>
      <c r="C488" s="62" t="s">
        <v>352</v>
      </c>
      <c r="D488" s="62" t="s">
        <v>1118</v>
      </c>
      <c r="E488" s="61"/>
    </row>
    <row r="489" spans="1:5" ht="11.25" customHeight="1">
      <c r="A489" s="61">
        <v>9229</v>
      </c>
      <c r="B489" s="62" t="s">
        <v>756</v>
      </c>
      <c r="C489" s="62" t="s">
        <v>352</v>
      </c>
      <c r="D489" s="62" t="s">
        <v>355</v>
      </c>
      <c r="E489" s="61"/>
    </row>
    <row r="490" spans="1:5" ht="11.25" customHeight="1">
      <c r="A490" s="61">
        <v>9229</v>
      </c>
      <c r="B490" s="62" t="s">
        <v>756</v>
      </c>
      <c r="C490" s="62" t="s">
        <v>352</v>
      </c>
      <c r="D490" s="62" t="s">
        <v>1118</v>
      </c>
      <c r="E490" s="61"/>
    </row>
    <row r="491" spans="1:5" ht="11.25" customHeight="1">
      <c r="A491" s="61">
        <v>9229</v>
      </c>
      <c r="B491" s="62" t="s">
        <v>756</v>
      </c>
      <c r="C491" s="62" t="s">
        <v>352</v>
      </c>
      <c r="D491" s="62" t="s">
        <v>1138</v>
      </c>
      <c r="E491" s="62" t="s">
        <v>1211</v>
      </c>
    </row>
    <row r="492" spans="1:5" ht="11.25" customHeight="1">
      <c r="A492" s="164">
        <v>9229</v>
      </c>
      <c r="B492" s="165" t="s">
        <v>756</v>
      </c>
      <c r="C492" s="165" t="s">
        <v>352</v>
      </c>
      <c r="D492" s="165" t="s">
        <v>368</v>
      </c>
      <c r="E492" s="165" t="s">
        <v>1194</v>
      </c>
    </row>
    <row r="493" spans="1:5" ht="11.25" customHeight="1">
      <c r="A493" s="61">
        <v>9230</v>
      </c>
      <c r="B493" s="62" t="s">
        <v>760</v>
      </c>
      <c r="C493" s="62" t="s">
        <v>398</v>
      </c>
      <c r="D493" s="62" t="s">
        <v>355</v>
      </c>
      <c r="E493" s="61"/>
    </row>
    <row r="494" spans="1:5" ht="11.25" customHeight="1">
      <c r="A494" s="61">
        <v>9230</v>
      </c>
      <c r="B494" s="62" t="s">
        <v>760</v>
      </c>
      <c r="C494" s="62" t="s">
        <v>398</v>
      </c>
      <c r="D494" s="62" t="s">
        <v>1118</v>
      </c>
      <c r="E494" s="61"/>
    </row>
    <row r="495" spans="1:5">
      <c r="A495" s="61">
        <v>9230</v>
      </c>
      <c r="B495" s="62" t="s">
        <v>760</v>
      </c>
      <c r="C495" s="62" t="s">
        <v>398</v>
      </c>
      <c r="D495" s="62" t="s">
        <v>1119</v>
      </c>
      <c r="E495" s="61"/>
    </row>
    <row r="496" spans="1:5" ht="11.25" customHeight="1">
      <c r="A496" s="61">
        <v>9230</v>
      </c>
      <c r="B496" s="62" t="s">
        <v>760</v>
      </c>
      <c r="C496" s="62" t="s">
        <v>398</v>
      </c>
      <c r="D496" s="62" t="s">
        <v>1018</v>
      </c>
      <c r="E496" s="61"/>
    </row>
    <row r="497" spans="1:5" ht="11.25" customHeight="1">
      <c r="A497" s="61">
        <v>9230</v>
      </c>
      <c r="B497" s="62" t="s">
        <v>760</v>
      </c>
      <c r="C497" s="62" t="s">
        <v>398</v>
      </c>
      <c r="D497" s="62" t="s">
        <v>955</v>
      </c>
      <c r="E497" s="61"/>
    </row>
    <row r="498" spans="1:5" ht="11.25" customHeight="1">
      <c r="A498" s="61">
        <v>9230</v>
      </c>
      <c r="B498" s="62" t="s">
        <v>760</v>
      </c>
      <c r="C498" s="62" t="s">
        <v>398</v>
      </c>
      <c r="D498" s="62" t="s">
        <v>1162</v>
      </c>
      <c r="E498" s="62" t="s">
        <v>1135</v>
      </c>
    </row>
    <row r="499" spans="1:5" ht="11.25" customHeight="1">
      <c r="A499" s="61">
        <v>9230</v>
      </c>
      <c r="B499" s="62" t="s">
        <v>760</v>
      </c>
      <c r="C499" s="62" t="s">
        <v>398</v>
      </c>
      <c r="D499" s="62" t="s">
        <v>1132</v>
      </c>
      <c r="E499" s="61"/>
    </row>
    <row r="500" spans="1:5" ht="11.25" customHeight="1">
      <c r="A500" s="61">
        <v>9230</v>
      </c>
      <c r="B500" s="62" t="s">
        <v>760</v>
      </c>
      <c r="C500" s="62" t="s">
        <v>398</v>
      </c>
      <c r="D500" s="62" t="s">
        <v>1133</v>
      </c>
      <c r="E500" s="61"/>
    </row>
    <row r="501" spans="1:5" ht="11.25" customHeight="1">
      <c r="A501" s="61">
        <v>9230</v>
      </c>
      <c r="B501" s="62" t="s">
        <v>760</v>
      </c>
      <c r="C501" s="62" t="s">
        <v>398</v>
      </c>
      <c r="D501" s="62" t="s">
        <v>919</v>
      </c>
      <c r="E501" s="62" t="s">
        <v>1212</v>
      </c>
    </row>
    <row r="502" spans="1:5" ht="11.25" customHeight="1">
      <c r="A502" s="61">
        <v>9231</v>
      </c>
      <c r="B502" s="62" t="s">
        <v>763</v>
      </c>
      <c r="C502" s="62" t="s">
        <v>398</v>
      </c>
      <c r="D502" s="62" t="s">
        <v>355</v>
      </c>
      <c r="E502" s="61"/>
    </row>
    <row r="503" spans="1:5">
      <c r="A503" s="61">
        <v>9231</v>
      </c>
      <c r="B503" s="62" t="s">
        <v>763</v>
      </c>
      <c r="C503" s="62" t="s">
        <v>398</v>
      </c>
      <c r="D503" s="62" t="s">
        <v>1119</v>
      </c>
      <c r="E503" s="61"/>
    </row>
    <row r="504" spans="1:5" ht="11.25" customHeight="1">
      <c r="A504" s="61">
        <v>9231</v>
      </c>
      <c r="B504" s="62" t="s">
        <v>763</v>
      </c>
      <c r="C504" s="62" t="s">
        <v>398</v>
      </c>
      <c r="D504" s="62" t="s">
        <v>1118</v>
      </c>
      <c r="E504" s="61"/>
    </row>
    <row r="505" spans="1:5" ht="11.25" customHeight="1">
      <c r="A505" s="61">
        <v>9231</v>
      </c>
      <c r="B505" s="62" t="s">
        <v>763</v>
      </c>
      <c r="C505" s="62" t="s">
        <v>398</v>
      </c>
      <c r="D505" s="62" t="s">
        <v>1018</v>
      </c>
      <c r="E505" s="61"/>
    </row>
    <row r="506" spans="1:5" ht="11.25" customHeight="1">
      <c r="A506" s="61">
        <v>9231</v>
      </c>
      <c r="B506" s="62" t="s">
        <v>763</v>
      </c>
      <c r="C506" s="62" t="s">
        <v>398</v>
      </c>
      <c r="D506" s="62" t="s">
        <v>941</v>
      </c>
      <c r="E506" s="62" t="s">
        <v>1174</v>
      </c>
    </row>
    <row r="507" spans="1:5" ht="11.25" customHeight="1">
      <c r="A507" s="61">
        <v>9232</v>
      </c>
      <c r="B507" s="62" t="s">
        <v>766</v>
      </c>
      <c r="C507" s="62" t="s">
        <v>352</v>
      </c>
      <c r="D507" s="62" t="s">
        <v>368</v>
      </c>
      <c r="E507" s="62" t="s">
        <v>369</v>
      </c>
    </row>
    <row r="508" spans="1:5" ht="11.25" customHeight="1">
      <c r="A508" s="61">
        <v>9232</v>
      </c>
      <c r="B508" s="62" t="s">
        <v>766</v>
      </c>
      <c r="C508" s="62" t="s">
        <v>352</v>
      </c>
      <c r="D508" s="62" t="s">
        <v>355</v>
      </c>
      <c r="E508" s="61"/>
    </row>
    <row r="509" spans="1:5" ht="11.25" customHeight="1">
      <c r="A509" s="61">
        <v>9232</v>
      </c>
      <c r="B509" s="62" t="s">
        <v>766</v>
      </c>
      <c r="C509" s="62" t="s">
        <v>352</v>
      </c>
      <c r="D509" s="62" t="s">
        <v>1118</v>
      </c>
      <c r="E509" s="61"/>
    </row>
    <row r="510" spans="1:5" ht="11.25" customHeight="1">
      <c r="A510" s="61">
        <v>9232</v>
      </c>
      <c r="B510" s="62" t="s">
        <v>766</v>
      </c>
      <c r="C510" s="62" t="s">
        <v>352</v>
      </c>
      <c r="D510" s="62" t="s">
        <v>1018</v>
      </c>
      <c r="E510" s="61"/>
    </row>
    <row r="511" spans="1:5" ht="11.25" customHeight="1">
      <c r="A511" s="61">
        <v>9232</v>
      </c>
      <c r="B511" s="62" t="s">
        <v>766</v>
      </c>
      <c r="C511" s="62" t="s">
        <v>352</v>
      </c>
      <c r="D511" s="62" t="s">
        <v>1124</v>
      </c>
      <c r="E511" s="61"/>
    </row>
    <row r="512" spans="1:5" ht="11.25" customHeight="1">
      <c r="A512" s="61">
        <v>9232</v>
      </c>
      <c r="B512" s="62" t="s">
        <v>766</v>
      </c>
      <c r="C512" s="62" t="s">
        <v>352</v>
      </c>
      <c r="D512" s="62" t="s">
        <v>1156</v>
      </c>
      <c r="E512" s="61"/>
    </row>
    <row r="513" spans="1:5" ht="11.25" customHeight="1">
      <c r="A513" s="61">
        <v>9232</v>
      </c>
      <c r="B513" s="62" t="s">
        <v>766</v>
      </c>
      <c r="C513" s="62" t="s">
        <v>352</v>
      </c>
      <c r="D513" s="62" t="s">
        <v>360</v>
      </c>
      <c r="E513" s="62" t="s">
        <v>1213</v>
      </c>
    </row>
    <row r="514" spans="1:5" ht="11.25" customHeight="1">
      <c r="A514" s="61">
        <v>9232</v>
      </c>
      <c r="B514" s="62" t="s">
        <v>766</v>
      </c>
      <c r="C514" s="62" t="s">
        <v>352</v>
      </c>
      <c r="D514" s="62" t="s">
        <v>360</v>
      </c>
      <c r="E514" s="62" t="s">
        <v>1190</v>
      </c>
    </row>
    <row r="515" spans="1:5" ht="11.25" customHeight="1">
      <c r="A515" s="61">
        <v>9233</v>
      </c>
      <c r="B515" s="62" t="s">
        <v>769</v>
      </c>
      <c r="C515" s="62" t="s">
        <v>398</v>
      </c>
      <c r="D515" s="62" t="s">
        <v>773</v>
      </c>
      <c r="E515" s="62" t="s">
        <v>774</v>
      </c>
    </row>
    <row r="516" spans="1:5" ht="11.25" customHeight="1">
      <c r="A516" s="61">
        <v>9233</v>
      </c>
      <c r="B516" s="62" t="s">
        <v>769</v>
      </c>
      <c r="C516" s="62" t="s">
        <v>398</v>
      </c>
      <c r="D516" s="62" t="s">
        <v>368</v>
      </c>
      <c r="E516" s="62" t="s">
        <v>369</v>
      </c>
    </row>
    <row r="517" spans="1:5" ht="11.25" customHeight="1">
      <c r="A517" s="61">
        <v>9233</v>
      </c>
      <c r="B517" s="62" t="s">
        <v>769</v>
      </c>
      <c r="C517" s="62" t="s">
        <v>398</v>
      </c>
      <c r="D517" s="62" t="s">
        <v>1136</v>
      </c>
      <c r="E517" s="62" t="s">
        <v>1137</v>
      </c>
    </row>
    <row r="518" spans="1:5" ht="11.25" customHeight="1">
      <c r="A518" s="61">
        <v>9233</v>
      </c>
      <c r="B518" s="62" t="s">
        <v>769</v>
      </c>
      <c r="C518" s="62" t="s">
        <v>398</v>
      </c>
      <c r="D518" s="62" t="s">
        <v>955</v>
      </c>
      <c r="E518" s="61"/>
    </row>
    <row r="519" spans="1:5" ht="11.25" customHeight="1">
      <c r="A519" s="61">
        <v>9233</v>
      </c>
      <c r="B519" s="62" t="s">
        <v>769</v>
      </c>
      <c r="C519" s="62" t="s">
        <v>398</v>
      </c>
      <c r="D519" s="62" t="s">
        <v>919</v>
      </c>
      <c r="E519" s="62" t="s">
        <v>1129</v>
      </c>
    </row>
    <row r="520" spans="1:5" ht="11.25" customHeight="1">
      <c r="A520" s="61">
        <v>9233</v>
      </c>
      <c r="B520" s="62" t="s">
        <v>769</v>
      </c>
      <c r="C520" s="62" t="s">
        <v>398</v>
      </c>
      <c r="D520" s="62" t="s">
        <v>1118</v>
      </c>
      <c r="E520" s="61"/>
    </row>
    <row r="521" spans="1:5" ht="11.25" customHeight="1">
      <c r="A521" s="61">
        <v>9233</v>
      </c>
      <c r="B521" s="62" t="s">
        <v>769</v>
      </c>
      <c r="C521" s="62" t="s">
        <v>398</v>
      </c>
      <c r="D521" s="62" t="s">
        <v>1138</v>
      </c>
      <c r="E521" s="62" t="s">
        <v>1161</v>
      </c>
    </row>
    <row r="522" spans="1:5" ht="11.25" customHeight="1">
      <c r="A522" s="61">
        <v>9233</v>
      </c>
      <c r="B522" s="62" t="s">
        <v>769</v>
      </c>
      <c r="C522" s="62" t="s">
        <v>398</v>
      </c>
      <c r="D522" s="62" t="s">
        <v>1152</v>
      </c>
      <c r="E522" s="62" t="s">
        <v>1137</v>
      </c>
    </row>
    <row r="523" spans="1:5" ht="11.25" customHeight="1">
      <c r="A523" s="61">
        <v>9234</v>
      </c>
      <c r="B523" s="62" t="s">
        <v>775</v>
      </c>
      <c r="C523" s="62" t="s">
        <v>398</v>
      </c>
      <c r="D523" s="62" t="s">
        <v>355</v>
      </c>
      <c r="E523" s="61"/>
    </row>
    <row r="524" spans="1:5">
      <c r="A524" s="61">
        <v>9234</v>
      </c>
      <c r="B524" s="62" t="s">
        <v>775</v>
      </c>
      <c r="C524" s="62" t="s">
        <v>398</v>
      </c>
      <c r="D524" s="62" t="s">
        <v>1119</v>
      </c>
      <c r="E524" s="61"/>
    </row>
    <row r="525" spans="1:5" ht="11.25" customHeight="1">
      <c r="A525" s="61">
        <v>9234</v>
      </c>
      <c r="B525" s="62" t="s">
        <v>775</v>
      </c>
      <c r="C525" s="62" t="s">
        <v>398</v>
      </c>
      <c r="D525" s="62" t="s">
        <v>1118</v>
      </c>
      <c r="E525" s="61"/>
    </row>
    <row r="526" spans="1:5" ht="11.25" customHeight="1">
      <c r="A526" s="61">
        <v>9234</v>
      </c>
      <c r="B526" s="62" t="s">
        <v>775</v>
      </c>
      <c r="C526" s="62" t="s">
        <v>398</v>
      </c>
      <c r="D526" s="62" t="s">
        <v>1133</v>
      </c>
      <c r="E526" s="61"/>
    </row>
    <row r="527" spans="1:5" ht="11.25" customHeight="1">
      <c r="A527" s="61">
        <v>9234</v>
      </c>
      <c r="B527" s="62" t="s">
        <v>775</v>
      </c>
      <c r="C527" s="62" t="s">
        <v>398</v>
      </c>
      <c r="D527" s="62" t="s">
        <v>1132</v>
      </c>
      <c r="E527" s="61"/>
    </row>
    <row r="528" spans="1:5" ht="11.25" customHeight="1">
      <c r="A528" s="61">
        <v>9234</v>
      </c>
      <c r="B528" s="62" t="s">
        <v>775</v>
      </c>
      <c r="C528" s="62" t="s">
        <v>398</v>
      </c>
      <c r="D528" s="62" t="s">
        <v>919</v>
      </c>
      <c r="E528" s="62" t="s">
        <v>1129</v>
      </c>
    </row>
    <row r="529" spans="1:5" ht="11.25" customHeight="1">
      <c r="A529" s="61">
        <v>9234</v>
      </c>
      <c r="B529" s="62" t="s">
        <v>775</v>
      </c>
      <c r="C529" s="62" t="s">
        <v>398</v>
      </c>
      <c r="D529" s="62" t="s">
        <v>1162</v>
      </c>
      <c r="E529" s="62" t="s">
        <v>1135</v>
      </c>
    </row>
    <row r="530" spans="1:5" ht="11.25" customHeight="1">
      <c r="A530" s="61">
        <v>9234</v>
      </c>
      <c r="B530" s="62" t="s">
        <v>775</v>
      </c>
      <c r="C530" s="62" t="s">
        <v>398</v>
      </c>
      <c r="D530" s="62" t="s">
        <v>955</v>
      </c>
      <c r="E530" s="61"/>
    </row>
    <row r="531" spans="1:5" ht="11.25" customHeight="1">
      <c r="A531" s="61">
        <v>9234</v>
      </c>
      <c r="B531" s="62" t="s">
        <v>775</v>
      </c>
      <c r="C531" s="62" t="s">
        <v>398</v>
      </c>
      <c r="D531" s="62" t="s">
        <v>360</v>
      </c>
      <c r="E531" s="62" t="s">
        <v>1214</v>
      </c>
    </row>
    <row r="532" spans="1:5" ht="11.25" customHeight="1">
      <c r="A532" s="61">
        <v>9235</v>
      </c>
      <c r="B532" s="62" t="s">
        <v>778</v>
      </c>
      <c r="C532" s="62" t="s">
        <v>352</v>
      </c>
      <c r="D532" s="62" t="s">
        <v>919</v>
      </c>
      <c r="E532" s="62" t="s">
        <v>1215</v>
      </c>
    </row>
    <row r="533" spans="1:5" ht="11.25" customHeight="1">
      <c r="A533" s="61">
        <v>9235</v>
      </c>
      <c r="B533" s="62" t="s">
        <v>778</v>
      </c>
      <c r="C533" s="62" t="s">
        <v>352</v>
      </c>
      <c r="D533" s="62" t="s">
        <v>1118</v>
      </c>
      <c r="E533" s="61"/>
    </row>
    <row r="534" spans="1:5">
      <c r="A534" s="61">
        <v>9235</v>
      </c>
      <c r="B534" s="62" t="s">
        <v>778</v>
      </c>
      <c r="C534" s="62" t="s">
        <v>352</v>
      </c>
      <c r="D534" s="62" t="s">
        <v>1119</v>
      </c>
      <c r="E534" s="61"/>
    </row>
    <row r="535" spans="1:5" ht="11.25" customHeight="1">
      <c r="A535" s="61">
        <v>9236</v>
      </c>
      <c r="B535" s="62" t="s">
        <v>781</v>
      </c>
      <c r="C535" s="62" t="s">
        <v>352</v>
      </c>
      <c r="D535" s="62" t="s">
        <v>355</v>
      </c>
      <c r="E535" s="61"/>
    </row>
    <row r="536" spans="1:5" ht="11.25" customHeight="1">
      <c r="A536" s="61">
        <v>9236</v>
      </c>
      <c r="B536" s="62" t="s">
        <v>781</v>
      </c>
      <c r="C536" s="62" t="s">
        <v>352</v>
      </c>
      <c r="D536" s="62" t="s">
        <v>368</v>
      </c>
      <c r="E536" s="62" t="s">
        <v>369</v>
      </c>
    </row>
    <row r="537" spans="1:5" ht="11.25" customHeight="1">
      <c r="A537" s="61">
        <v>9236</v>
      </c>
      <c r="B537" s="62" t="s">
        <v>781</v>
      </c>
      <c r="C537" s="62" t="s">
        <v>352</v>
      </c>
      <c r="D537" s="62" t="s">
        <v>1118</v>
      </c>
      <c r="E537" s="61"/>
    </row>
    <row r="538" spans="1:5" ht="11.25" customHeight="1">
      <c r="A538" s="61">
        <v>9236</v>
      </c>
      <c r="B538" s="62" t="s">
        <v>781</v>
      </c>
      <c r="C538" s="62" t="s">
        <v>352</v>
      </c>
      <c r="D538" s="62" t="s">
        <v>1018</v>
      </c>
      <c r="E538" s="61"/>
    </row>
    <row r="539" spans="1:5" ht="11.25" customHeight="1">
      <c r="A539" s="61">
        <v>9236</v>
      </c>
      <c r="B539" s="62" t="s">
        <v>781</v>
      </c>
      <c r="C539" s="62" t="s">
        <v>352</v>
      </c>
      <c r="D539" s="62" t="s">
        <v>1124</v>
      </c>
      <c r="E539" s="61"/>
    </row>
    <row r="540" spans="1:5" ht="11.25" customHeight="1">
      <c r="A540" s="61">
        <v>9236</v>
      </c>
      <c r="B540" s="62" t="s">
        <v>781</v>
      </c>
      <c r="C540" s="62" t="s">
        <v>352</v>
      </c>
      <c r="D540" s="62" t="s">
        <v>1156</v>
      </c>
      <c r="E540" s="61"/>
    </row>
    <row r="541" spans="1:5" ht="11.25" customHeight="1">
      <c r="A541" s="61">
        <v>9238</v>
      </c>
      <c r="B541" s="62" t="s">
        <v>784</v>
      </c>
      <c r="C541" s="62" t="s">
        <v>352</v>
      </c>
      <c r="D541" s="62" t="s">
        <v>368</v>
      </c>
      <c r="E541" s="62" t="s">
        <v>369</v>
      </c>
    </row>
    <row r="542" spans="1:5" ht="11.25" customHeight="1">
      <c r="A542" s="61">
        <v>9238</v>
      </c>
      <c r="B542" s="62" t="s">
        <v>784</v>
      </c>
      <c r="C542" s="62" t="s">
        <v>352</v>
      </c>
      <c r="D542" s="62" t="s">
        <v>1118</v>
      </c>
      <c r="E542" s="61"/>
    </row>
    <row r="543" spans="1:5" ht="11.25" customHeight="1">
      <c r="A543" s="61">
        <v>9238</v>
      </c>
      <c r="B543" s="62" t="s">
        <v>784</v>
      </c>
      <c r="C543" s="62" t="s">
        <v>352</v>
      </c>
      <c r="D543" s="62" t="s">
        <v>1123</v>
      </c>
      <c r="E543" s="61"/>
    </row>
    <row r="544" spans="1:5" ht="11.25" customHeight="1">
      <c r="A544" s="61">
        <v>9238</v>
      </c>
      <c r="B544" s="62" t="s">
        <v>784</v>
      </c>
      <c r="C544" s="62" t="s">
        <v>352</v>
      </c>
      <c r="D544" s="62" t="s">
        <v>1124</v>
      </c>
      <c r="E544" s="61"/>
    </row>
    <row r="545" spans="1:5" ht="11.25" customHeight="1">
      <c r="A545" s="61">
        <v>9239</v>
      </c>
      <c r="B545" s="62" t="s">
        <v>788</v>
      </c>
      <c r="C545" s="62" t="s">
        <v>398</v>
      </c>
      <c r="D545" s="62" t="s">
        <v>368</v>
      </c>
      <c r="E545" s="62" t="s">
        <v>369</v>
      </c>
    </row>
    <row r="546" spans="1:5" ht="11.25" customHeight="1">
      <c r="A546" s="61">
        <v>9239</v>
      </c>
      <c r="B546" s="62" t="s">
        <v>788</v>
      </c>
      <c r="C546" s="62" t="s">
        <v>398</v>
      </c>
      <c r="D546" s="62" t="s">
        <v>355</v>
      </c>
      <c r="E546" s="61"/>
    </row>
    <row r="547" spans="1:5" ht="11.25" customHeight="1">
      <c r="A547" s="61">
        <v>9239</v>
      </c>
      <c r="B547" s="62" t="s">
        <v>788</v>
      </c>
      <c r="C547" s="62" t="s">
        <v>398</v>
      </c>
      <c r="D547" s="62" t="s">
        <v>1118</v>
      </c>
      <c r="E547" s="61"/>
    </row>
    <row r="548" spans="1:5" ht="11.25" customHeight="1">
      <c r="A548" s="61">
        <v>9239</v>
      </c>
      <c r="B548" s="62" t="s">
        <v>788</v>
      </c>
      <c r="C548" s="62" t="s">
        <v>398</v>
      </c>
      <c r="D548" s="62" t="s">
        <v>360</v>
      </c>
      <c r="E548" s="62" t="s">
        <v>1125</v>
      </c>
    </row>
    <row r="549" spans="1:5" ht="11.25" customHeight="1">
      <c r="A549" s="61">
        <v>9239</v>
      </c>
      <c r="B549" s="62" t="s">
        <v>788</v>
      </c>
      <c r="C549" s="62" t="s">
        <v>398</v>
      </c>
      <c r="D549" s="62" t="s">
        <v>1121</v>
      </c>
      <c r="E549" s="61"/>
    </row>
    <row r="550" spans="1:5" ht="11.25" customHeight="1">
      <c r="A550" s="61">
        <v>9240</v>
      </c>
      <c r="B550" s="62" t="s">
        <v>791</v>
      </c>
      <c r="C550" s="62" t="s">
        <v>398</v>
      </c>
      <c r="D550" s="62" t="s">
        <v>355</v>
      </c>
      <c r="E550" s="61"/>
    </row>
    <row r="551" spans="1:5" ht="11.25" customHeight="1">
      <c r="A551" s="61">
        <v>9240</v>
      </c>
      <c r="B551" s="62" t="s">
        <v>791</v>
      </c>
      <c r="C551" s="62" t="s">
        <v>398</v>
      </c>
      <c r="D551" s="62" t="s">
        <v>1118</v>
      </c>
      <c r="E551" s="61"/>
    </row>
    <row r="552" spans="1:5">
      <c r="A552" s="61">
        <v>9240</v>
      </c>
      <c r="B552" s="62" t="s">
        <v>791</v>
      </c>
      <c r="C552" s="62" t="s">
        <v>398</v>
      </c>
      <c r="D552" s="62" t="s">
        <v>1119</v>
      </c>
      <c r="E552" s="61"/>
    </row>
    <row r="553" spans="1:5" ht="11.25" customHeight="1">
      <c r="A553" s="61">
        <v>9240</v>
      </c>
      <c r="B553" s="62" t="s">
        <v>791</v>
      </c>
      <c r="C553" s="62" t="s">
        <v>398</v>
      </c>
      <c r="D553" s="62" t="s">
        <v>955</v>
      </c>
      <c r="E553" s="61"/>
    </row>
    <row r="554" spans="1:5" ht="11.25" customHeight="1">
      <c r="A554" s="61">
        <v>9240</v>
      </c>
      <c r="B554" s="62" t="s">
        <v>791</v>
      </c>
      <c r="C554" s="62" t="s">
        <v>398</v>
      </c>
      <c r="D554" s="62" t="s">
        <v>1132</v>
      </c>
      <c r="E554" s="61"/>
    </row>
    <row r="555" spans="1:5" ht="11.25" customHeight="1">
      <c r="A555" s="61">
        <v>9240</v>
      </c>
      <c r="B555" s="62" t="s">
        <v>791</v>
      </c>
      <c r="C555" s="62" t="s">
        <v>398</v>
      </c>
      <c r="D555" s="62" t="s">
        <v>1133</v>
      </c>
      <c r="E555" s="61"/>
    </row>
    <row r="556" spans="1:5" ht="11.25" customHeight="1">
      <c r="A556" s="61">
        <v>9240</v>
      </c>
      <c r="B556" s="62" t="s">
        <v>791</v>
      </c>
      <c r="C556" s="62" t="s">
        <v>398</v>
      </c>
      <c r="D556" s="62" t="s">
        <v>1138</v>
      </c>
      <c r="E556" s="62" t="s">
        <v>1216</v>
      </c>
    </row>
    <row r="557" spans="1:5" ht="11.25" customHeight="1">
      <c r="A557" s="61">
        <v>9241</v>
      </c>
      <c r="B557" s="62" t="s">
        <v>794</v>
      </c>
      <c r="C557" s="62" t="s">
        <v>352</v>
      </c>
      <c r="D557" s="62" t="s">
        <v>368</v>
      </c>
      <c r="E557" s="62" t="s">
        <v>369</v>
      </c>
    </row>
    <row r="558" spans="1:5" ht="11.25" customHeight="1">
      <c r="A558" s="61">
        <v>9241</v>
      </c>
      <c r="B558" s="62" t="s">
        <v>794</v>
      </c>
      <c r="C558" s="62" t="s">
        <v>352</v>
      </c>
      <c r="D558" s="62" t="s">
        <v>1118</v>
      </c>
      <c r="E558" s="61"/>
    </row>
    <row r="559" spans="1:5" ht="11.25" customHeight="1">
      <c r="A559" s="61">
        <v>9241</v>
      </c>
      <c r="B559" s="62" t="s">
        <v>794</v>
      </c>
      <c r="C559" s="62" t="s">
        <v>352</v>
      </c>
      <c r="D559" s="62" t="s">
        <v>1123</v>
      </c>
      <c r="E559" s="61"/>
    </row>
    <row r="560" spans="1:5" ht="11.25" customHeight="1">
      <c r="A560" s="61">
        <v>9241</v>
      </c>
      <c r="B560" s="62" t="s">
        <v>794</v>
      </c>
      <c r="C560" s="62" t="s">
        <v>352</v>
      </c>
      <c r="D560" s="62" t="s">
        <v>360</v>
      </c>
      <c r="E560" s="62" t="s">
        <v>1125</v>
      </c>
    </row>
    <row r="561" spans="1:5" ht="11.25" customHeight="1">
      <c r="A561" s="61">
        <v>9241</v>
      </c>
      <c r="B561" s="62" t="s">
        <v>794</v>
      </c>
      <c r="C561" s="62" t="s">
        <v>352</v>
      </c>
      <c r="D561" s="62" t="s">
        <v>1124</v>
      </c>
      <c r="E561" s="61"/>
    </row>
    <row r="562" spans="1:5" ht="11.25" customHeight="1">
      <c r="A562" s="61">
        <v>9241</v>
      </c>
      <c r="B562" s="62" t="s">
        <v>794</v>
      </c>
      <c r="C562" s="62" t="s">
        <v>352</v>
      </c>
      <c r="D562" s="62" t="s">
        <v>1156</v>
      </c>
      <c r="E562" s="62" t="s">
        <v>1217</v>
      </c>
    </row>
    <row r="563" spans="1:5" ht="11.25" customHeight="1">
      <c r="A563" s="61">
        <v>9241</v>
      </c>
      <c r="B563" s="62" t="s">
        <v>794</v>
      </c>
      <c r="C563" s="62" t="s">
        <v>352</v>
      </c>
      <c r="D563" s="62" t="s">
        <v>360</v>
      </c>
      <c r="E563" s="62" t="s">
        <v>1190</v>
      </c>
    </row>
    <row r="564" spans="1:5" ht="11.25" customHeight="1">
      <c r="A564" s="61">
        <v>9242</v>
      </c>
      <c r="B564" s="62" t="s">
        <v>797</v>
      </c>
      <c r="C564" s="62" t="s">
        <v>352</v>
      </c>
      <c r="D564" s="62" t="s">
        <v>1118</v>
      </c>
      <c r="E564" s="61"/>
    </row>
    <row r="565" spans="1:5">
      <c r="A565" s="61">
        <v>9242</v>
      </c>
      <c r="B565" s="62" t="s">
        <v>797</v>
      </c>
      <c r="C565" s="62" t="s">
        <v>352</v>
      </c>
      <c r="D565" s="62" t="s">
        <v>1119</v>
      </c>
      <c r="E565" s="61"/>
    </row>
    <row r="566" spans="1:5" ht="11.25" customHeight="1">
      <c r="A566" s="61">
        <v>9242</v>
      </c>
      <c r="B566" s="62" t="s">
        <v>797</v>
      </c>
      <c r="C566" s="62" t="s">
        <v>352</v>
      </c>
      <c r="D566" s="62" t="s">
        <v>955</v>
      </c>
      <c r="E566" s="61"/>
    </row>
    <row r="567" spans="1:5" ht="11.25" customHeight="1">
      <c r="A567" s="61">
        <v>9242</v>
      </c>
      <c r="B567" s="62" t="s">
        <v>797</v>
      </c>
      <c r="C567" s="62" t="s">
        <v>352</v>
      </c>
      <c r="D567" s="62" t="s">
        <v>1123</v>
      </c>
      <c r="E567" s="61"/>
    </row>
    <row r="568" spans="1:5" ht="11.25" customHeight="1">
      <c r="A568" s="61">
        <v>9242</v>
      </c>
      <c r="B568" s="62" t="s">
        <v>797</v>
      </c>
      <c r="C568" s="62" t="s">
        <v>352</v>
      </c>
      <c r="D568" s="62" t="s">
        <v>1132</v>
      </c>
      <c r="E568" s="61"/>
    </row>
    <row r="569" spans="1:5" ht="11.25" customHeight="1">
      <c r="A569" s="61">
        <v>9242</v>
      </c>
      <c r="B569" s="62" t="s">
        <v>797</v>
      </c>
      <c r="C569" s="62" t="s">
        <v>352</v>
      </c>
      <c r="D569" s="62" t="s">
        <v>1133</v>
      </c>
      <c r="E569" s="61"/>
    </row>
    <row r="570" spans="1:5" ht="11.25" customHeight="1">
      <c r="A570" s="61">
        <v>9242</v>
      </c>
      <c r="B570" s="62" t="s">
        <v>797</v>
      </c>
      <c r="C570" s="62" t="s">
        <v>352</v>
      </c>
      <c r="D570" s="62" t="s">
        <v>919</v>
      </c>
      <c r="E570" s="62" t="s">
        <v>1218</v>
      </c>
    </row>
    <row r="571" spans="1:5" ht="11.25" customHeight="1">
      <c r="A571" s="61">
        <v>9242</v>
      </c>
      <c r="B571" s="62" t="s">
        <v>797</v>
      </c>
      <c r="C571" s="62" t="s">
        <v>352</v>
      </c>
      <c r="D571" s="62" t="s">
        <v>360</v>
      </c>
      <c r="E571" s="62" t="s">
        <v>1214</v>
      </c>
    </row>
    <row r="572" spans="1:5" ht="11.25" customHeight="1">
      <c r="A572" s="61">
        <v>9242</v>
      </c>
      <c r="B572" s="62" t="s">
        <v>797</v>
      </c>
      <c r="C572" s="62" t="s">
        <v>352</v>
      </c>
      <c r="D572" s="62" t="s">
        <v>1130</v>
      </c>
      <c r="E572" s="62" t="s">
        <v>1219</v>
      </c>
    </row>
    <row r="573" spans="1:5" ht="11.25" customHeight="1">
      <c r="A573" s="61">
        <v>9243</v>
      </c>
      <c r="B573" s="62" t="s">
        <v>801</v>
      </c>
      <c r="C573" s="62" t="s">
        <v>398</v>
      </c>
      <c r="D573" s="62" t="s">
        <v>368</v>
      </c>
      <c r="E573" s="62" t="s">
        <v>369</v>
      </c>
    </row>
    <row r="574" spans="1:5" ht="11.25" customHeight="1">
      <c r="A574" s="61">
        <v>9243</v>
      </c>
      <c r="B574" s="62" t="s">
        <v>801</v>
      </c>
      <c r="C574" s="62" t="s">
        <v>398</v>
      </c>
      <c r="D574" s="62" t="s">
        <v>1169</v>
      </c>
      <c r="E574" s="62" t="s">
        <v>1220</v>
      </c>
    </row>
    <row r="575" spans="1:5" ht="11.25" customHeight="1">
      <c r="A575" s="61">
        <v>9243</v>
      </c>
      <c r="B575" s="62" t="s">
        <v>801</v>
      </c>
      <c r="C575" s="62" t="s">
        <v>398</v>
      </c>
      <c r="D575" s="62" t="s">
        <v>1204</v>
      </c>
      <c r="E575" s="62" t="s">
        <v>1221</v>
      </c>
    </row>
    <row r="576" spans="1:5" ht="11.25" customHeight="1">
      <c r="A576" s="61">
        <v>9243</v>
      </c>
      <c r="B576" s="62" t="s">
        <v>801</v>
      </c>
      <c r="C576" s="62" t="s">
        <v>398</v>
      </c>
      <c r="D576" s="62" t="s">
        <v>1118</v>
      </c>
      <c r="E576" s="61"/>
    </row>
    <row r="577" spans="1:5" ht="11.25" customHeight="1">
      <c r="A577" s="61">
        <v>9243</v>
      </c>
      <c r="B577" s="62" t="s">
        <v>801</v>
      </c>
      <c r="C577" s="62" t="s">
        <v>398</v>
      </c>
      <c r="D577" s="62" t="s">
        <v>1123</v>
      </c>
      <c r="E577" s="61"/>
    </row>
    <row r="578" spans="1:5" ht="11.25" customHeight="1">
      <c r="A578" s="61">
        <v>9243</v>
      </c>
      <c r="B578" s="62" t="s">
        <v>801</v>
      </c>
      <c r="C578" s="62" t="s">
        <v>398</v>
      </c>
      <c r="D578" s="62" t="s">
        <v>360</v>
      </c>
      <c r="E578" s="62" t="s">
        <v>1125</v>
      </c>
    </row>
    <row r="579" spans="1:5" ht="11.25" customHeight="1">
      <c r="A579" s="61">
        <v>9243</v>
      </c>
      <c r="B579" s="62" t="s">
        <v>801</v>
      </c>
      <c r="C579" s="62" t="s">
        <v>398</v>
      </c>
      <c r="D579" s="62" t="s">
        <v>355</v>
      </c>
      <c r="E579" s="62" t="s">
        <v>1222</v>
      </c>
    </row>
    <row r="580" spans="1:5" ht="11.25" customHeight="1">
      <c r="A580" s="61">
        <v>9243</v>
      </c>
      <c r="B580" s="62" t="s">
        <v>801</v>
      </c>
      <c r="C580" s="62" t="s">
        <v>398</v>
      </c>
      <c r="D580" s="62" t="s">
        <v>1130</v>
      </c>
      <c r="E580" s="62" t="s">
        <v>1223</v>
      </c>
    </row>
    <row r="581" spans="1:5" ht="11.25" customHeight="1">
      <c r="A581" s="61">
        <v>9243</v>
      </c>
      <c r="B581" s="62" t="s">
        <v>801</v>
      </c>
      <c r="C581" s="62" t="s">
        <v>398</v>
      </c>
      <c r="D581" s="62" t="s">
        <v>1138</v>
      </c>
      <c r="E581" s="62" t="s">
        <v>1144</v>
      </c>
    </row>
    <row r="582" spans="1:5" ht="11.25" customHeight="1">
      <c r="A582" s="61">
        <v>9243</v>
      </c>
      <c r="B582" s="62" t="s">
        <v>801</v>
      </c>
      <c r="C582" s="62" t="s">
        <v>398</v>
      </c>
      <c r="D582" s="62" t="s">
        <v>1136</v>
      </c>
      <c r="E582" s="62" t="s">
        <v>1224</v>
      </c>
    </row>
    <row r="583" spans="1:5" ht="11.25" customHeight="1">
      <c r="A583" s="61">
        <v>9244</v>
      </c>
      <c r="B583" s="62" t="s">
        <v>805</v>
      </c>
      <c r="C583" s="62" t="s">
        <v>398</v>
      </c>
      <c r="D583" s="62" t="s">
        <v>355</v>
      </c>
      <c r="E583" s="61"/>
    </row>
    <row r="584" spans="1:5">
      <c r="A584" s="61">
        <v>9244</v>
      </c>
      <c r="B584" s="62" t="s">
        <v>805</v>
      </c>
      <c r="C584" s="62" t="s">
        <v>398</v>
      </c>
      <c r="D584" s="62" t="s">
        <v>1119</v>
      </c>
      <c r="E584" s="61"/>
    </row>
    <row r="585" spans="1:5" ht="11.25" customHeight="1">
      <c r="A585" s="61">
        <v>9244</v>
      </c>
      <c r="B585" s="62" t="s">
        <v>805</v>
      </c>
      <c r="C585" s="62" t="s">
        <v>398</v>
      </c>
      <c r="D585" s="62" t="s">
        <v>1118</v>
      </c>
      <c r="E585" s="61"/>
    </row>
    <row r="586" spans="1:5" ht="11.25" customHeight="1">
      <c r="A586" s="61">
        <v>9244</v>
      </c>
      <c r="B586" s="62" t="s">
        <v>805</v>
      </c>
      <c r="C586" s="62" t="s">
        <v>398</v>
      </c>
      <c r="D586" s="62" t="s">
        <v>1152</v>
      </c>
      <c r="E586" s="62" t="s">
        <v>1225</v>
      </c>
    </row>
    <row r="587" spans="1:5" ht="11.25" customHeight="1">
      <c r="A587" s="61">
        <v>9244</v>
      </c>
      <c r="B587" s="62" t="s">
        <v>805</v>
      </c>
      <c r="C587" s="62" t="s">
        <v>398</v>
      </c>
      <c r="D587" s="62" t="s">
        <v>1138</v>
      </c>
      <c r="E587" s="62" t="s">
        <v>1145</v>
      </c>
    </row>
    <row r="588" spans="1:5" ht="11.25" customHeight="1">
      <c r="A588" s="61">
        <v>9244</v>
      </c>
      <c r="B588" s="62" t="s">
        <v>805</v>
      </c>
      <c r="C588" s="62" t="s">
        <v>398</v>
      </c>
      <c r="D588" s="62" t="s">
        <v>1123</v>
      </c>
      <c r="E588" s="61"/>
    </row>
    <row r="589" spans="1:5" ht="11.25" customHeight="1">
      <c r="A589" s="61">
        <v>9245</v>
      </c>
      <c r="B589" s="62" t="s">
        <v>809</v>
      </c>
      <c r="C589" s="62" t="s">
        <v>352</v>
      </c>
      <c r="D589" s="62" t="s">
        <v>355</v>
      </c>
      <c r="E589" s="61"/>
    </row>
    <row r="590" spans="1:5" ht="11.25" customHeight="1">
      <c r="A590" s="61">
        <v>9245</v>
      </c>
      <c r="B590" s="62" t="s">
        <v>809</v>
      </c>
      <c r="C590" s="62" t="s">
        <v>352</v>
      </c>
      <c r="D590" s="62" t="s">
        <v>368</v>
      </c>
      <c r="E590" s="62" t="s">
        <v>369</v>
      </c>
    </row>
    <row r="591" spans="1:5" ht="11.25" customHeight="1">
      <c r="A591" s="61">
        <v>9245</v>
      </c>
      <c r="B591" s="62" t="s">
        <v>809</v>
      </c>
      <c r="C591" s="62" t="s">
        <v>352</v>
      </c>
      <c r="D591" s="62" t="s">
        <v>1169</v>
      </c>
      <c r="E591" s="62" t="s">
        <v>1226</v>
      </c>
    </row>
    <row r="592" spans="1:5" ht="11.25" customHeight="1">
      <c r="A592" s="61">
        <v>9245</v>
      </c>
      <c r="B592" s="62" t="s">
        <v>809</v>
      </c>
      <c r="C592" s="62" t="s">
        <v>352</v>
      </c>
      <c r="D592" s="62" t="s">
        <v>1123</v>
      </c>
      <c r="E592" s="61"/>
    </row>
    <row r="593" spans="1:5" ht="11.25" customHeight="1">
      <c r="A593" s="61">
        <v>9245</v>
      </c>
      <c r="B593" s="62" t="s">
        <v>809</v>
      </c>
      <c r="C593" s="62" t="s">
        <v>352</v>
      </c>
      <c r="D593" s="62" t="s">
        <v>360</v>
      </c>
      <c r="E593" s="62" t="s">
        <v>1125</v>
      </c>
    </row>
    <row r="594" spans="1:5" ht="11.25" customHeight="1">
      <c r="A594" s="61">
        <v>9245</v>
      </c>
      <c r="B594" s="62" t="s">
        <v>809</v>
      </c>
      <c r="C594" s="62" t="s">
        <v>352</v>
      </c>
      <c r="D594" s="62" t="s">
        <v>1118</v>
      </c>
      <c r="E594" s="61"/>
    </row>
    <row r="595" spans="1:5" ht="11.25" customHeight="1">
      <c r="A595" s="61">
        <v>9245</v>
      </c>
      <c r="B595" s="62" t="s">
        <v>809</v>
      </c>
      <c r="C595" s="62" t="s">
        <v>352</v>
      </c>
      <c r="D595" s="62" t="s">
        <v>1124</v>
      </c>
      <c r="E595" s="61"/>
    </row>
    <row r="596" spans="1:5" ht="11.25" customHeight="1">
      <c r="A596" s="61">
        <v>9245</v>
      </c>
      <c r="B596" s="62" t="s">
        <v>809</v>
      </c>
      <c r="C596" s="62" t="s">
        <v>352</v>
      </c>
      <c r="D596" s="62" t="s">
        <v>1156</v>
      </c>
      <c r="E596" s="61"/>
    </row>
    <row r="597" spans="1:5">
      <c r="A597" s="61">
        <v>9246</v>
      </c>
      <c r="B597" s="62" t="s">
        <v>812</v>
      </c>
      <c r="C597" s="62" t="s">
        <v>352</v>
      </c>
      <c r="D597" s="62" t="s">
        <v>1119</v>
      </c>
      <c r="E597" s="61"/>
    </row>
    <row r="598" spans="1:5" ht="11.25" customHeight="1">
      <c r="A598" s="61">
        <v>9246</v>
      </c>
      <c r="B598" s="62" t="s">
        <v>812</v>
      </c>
      <c r="C598" s="62" t="s">
        <v>352</v>
      </c>
      <c r="D598" s="62" t="s">
        <v>1118</v>
      </c>
      <c r="E598" s="61"/>
    </row>
    <row r="599" spans="1:5" ht="11.25" customHeight="1">
      <c r="A599" s="61">
        <v>9246</v>
      </c>
      <c r="B599" s="62" t="s">
        <v>812</v>
      </c>
      <c r="C599" s="62" t="s">
        <v>352</v>
      </c>
      <c r="D599" s="62" t="s">
        <v>955</v>
      </c>
      <c r="E599" s="61"/>
    </row>
    <row r="600" spans="1:5" ht="11.25" customHeight="1">
      <c r="A600" s="61">
        <v>9246</v>
      </c>
      <c r="B600" s="62" t="s">
        <v>812</v>
      </c>
      <c r="C600" s="62" t="s">
        <v>352</v>
      </c>
      <c r="D600" s="62" t="s">
        <v>1132</v>
      </c>
      <c r="E600" s="61"/>
    </row>
    <row r="601" spans="1:5" ht="11.25" customHeight="1">
      <c r="A601" s="61">
        <v>9246</v>
      </c>
      <c r="B601" s="62" t="s">
        <v>812</v>
      </c>
      <c r="C601" s="62" t="s">
        <v>352</v>
      </c>
      <c r="D601" s="62" t="s">
        <v>1133</v>
      </c>
      <c r="E601" s="61"/>
    </row>
    <row r="602" spans="1:5" ht="11.25" customHeight="1">
      <c r="A602" s="61">
        <v>9246</v>
      </c>
      <c r="B602" s="62" t="s">
        <v>812</v>
      </c>
      <c r="C602" s="62" t="s">
        <v>352</v>
      </c>
      <c r="D602" s="62" t="s">
        <v>919</v>
      </c>
      <c r="E602" s="62" t="s">
        <v>1212</v>
      </c>
    </row>
    <row r="603" spans="1:5" ht="11.25" customHeight="1">
      <c r="A603" s="61">
        <v>9246</v>
      </c>
      <c r="B603" s="62" t="s">
        <v>812</v>
      </c>
      <c r="C603" s="62" t="s">
        <v>352</v>
      </c>
      <c r="D603" s="62" t="s">
        <v>1162</v>
      </c>
      <c r="E603" s="61"/>
    </row>
    <row r="604" spans="1:5">
      <c r="A604" s="61">
        <v>9247</v>
      </c>
      <c r="B604" s="62" t="s">
        <v>815</v>
      </c>
      <c r="C604" s="62" t="s">
        <v>398</v>
      </c>
      <c r="D604" s="62" t="s">
        <v>1119</v>
      </c>
      <c r="E604" s="61"/>
    </row>
    <row r="605" spans="1:5" ht="11.25" customHeight="1">
      <c r="A605" s="61">
        <v>9247</v>
      </c>
      <c r="B605" s="62" t="s">
        <v>815</v>
      </c>
      <c r="C605" s="62" t="s">
        <v>398</v>
      </c>
      <c r="D605" s="62" t="s">
        <v>1136</v>
      </c>
      <c r="E605" s="62" t="s">
        <v>1137</v>
      </c>
    </row>
    <row r="606" spans="1:5" ht="11.25" customHeight="1">
      <c r="A606" s="61">
        <v>9247</v>
      </c>
      <c r="B606" s="62" t="s">
        <v>815</v>
      </c>
      <c r="C606" s="62" t="s">
        <v>398</v>
      </c>
      <c r="D606" s="62" t="s">
        <v>941</v>
      </c>
      <c r="E606" s="62" t="s">
        <v>942</v>
      </c>
    </row>
    <row r="607" spans="1:5" ht="11.25" customHeight="1">
      <c r="A607" s="61">
        <v>9248</v>
      </c>
      <c r="B607" s="62" t="s">
        <v>819</v>
      </c>
      <c r="C607" s="62" t="s">
        <v>352</v>
      </c>
      <c r="D607" s="62" t="s">
        <v>360</v>
      </c>
      <c r="E607" s="62" t="s">
        <v>1125</v>
      </c>
    </row>
    <row r="608" spans="1:5">
      <c r="A608" s="61">
        <v>9248</v>
      </c>
      <c r="B608" s="62" t="s">
        <v>819</v>
      </c>
      <c r="C608" s="62" t="s">
        <v>352</v>
      </c>
      <c r="D608" s="62" t="s">
        <v>1119</v>
      </c>
      <c r="E608" s="61"/>
    </row>
    <row r="609" spans="1:5" ht="11.25" customHeight="1">
      <c r="A609" s="61">
        <v>9248</v>
      </c>
      <c r="B609" s="62" t="s">
        <v>819</v>
      </c>
      <c r="C609" s="62" t="s">
        <v>352</v>
      </c>
      <c r="D609" s="62" t="s">
        <v>955</v>
      </c>
      <c r="E609" s="61"/>
    </row>
    <row r="610" spans="1:5" ht="11.25" customHeight="1">
      <c r="A610" s="61">
        <v>9248</v>
      </c>
      <c r="B610" s="62" t="s">
        <v>819</v>
      </c>
      <c r="C610" s="62" t="s">
        <v>352</v>
      </c>
      <c r="D610" s="62" t="s">
        <v>1162</v>
      </c>
      <c r="E610" s="62" t="s">
        <v>1135</v>
      </c>
    </row>
    <row r="611" spans="1:5" ht="11.25" customHeight="1">
      <c r="A611" s="61">
        <v>9248</v>
      </c>
      <c r="B611" s="62" t="s">
        <v>819</v>
      </c>
      <c r="C611" s="62" t="s">
        <v>352</v>
      </c>
      <c r="D611" s="62" t="s">
        <v>1120</v>
      </c>
      <c r="E611" s="61"/>
    </row>
    <row r="612" spans="1:5" ht="11.25" customHeight="1">
      <c r="A612" s="61">
        <v>9249</v>
      </c>
      <c r="B612" s="62" t="s">
        <v>822</v>
      </c>
      <c r="C612" s="62" t="s">
        <v>352</v>
      </c>
      <c r="D612" s="62" t="s">
        <v>360</v>
      </c>
      <c r="E612" s="62" t="s">
        <v>1125</v>
      </c>
    </row>
    <row r="613" spans="1:5" ht="11.25" customHeight="1">
      <c r="A613" s="61">
        <v>9249</v>
      </c>
      <c r="B613" s="62" t="s">
        <v>822</v>
      </c>
      <c r="C613" s="62" t="s">
        <v>352</v>
      </c>
      <c r="D613" s="62" t="s">
        <v>1162</v>
      </c>
      <c r="E613" s="62" t="s">
        <v>1135</v>
      </c>
    </row>
    <row r="614" spans="1:5">
      <c r="A614" s="61">
        <v>9249</v>
      </c>
      <c r="B614" s="62" t="s">
        <v>822</v>
      </c>
      <c r="C614" s="62" t="s">
        <v>352</v>
      </c>
      <c r="D614" s="62" t="s">
        <v>1119</v>
      </c>
      <c r="E614" s="61"/>
    </row>
    <row r="615" spans="1:5" ht="11.25" customHeight="1">
      <c r="A615" s="61">
        <v>9249</v>
      </c>
      <c r="B615" s="62" t="s">
        <v>822</v>
      </c>
      <c r="C615" s="62" t="s">
        <v>352</v>
      </c>
      <c r="D615" s="62" t="s">
        <v>955</v>
      </c>
      <c r="E615" s="61"/>
    </row>
    <row r="616" spans="1:5" ht="11.25" customHeight="1">
      <c r="A616" s="61">
        <v>9250</v>
      </c>
      <c r="B616" s="62" t="s">
        <v>825</v>
      </c>
      <c r="C616" s="62" t="s">
        <v>352</v>
      </c>
      <c r="D616" s="62" t="s">
        <v>368</v>
      </c>
      <c r="E616" s="62" t="s">
        <v>369</v>
      </c>
    </row>
    <row r="617" spans="1:5" ht="11.25" customHeight="1">
      <c r="A617" s="61">
        <v>9250</v>
      </c>
      <c r="B617" s="62" t="s">
        <v>825</v>
      </c>
      <c r="C617" s="62" t="s">
        <v>352</v>
      </c>
      <c r="D617" s="62" t="s">
        <v>1123</v>
      </c>
      <c r="E617" s="61"/>
    </row>
    <row r="618" spans="1:5" ht="11.25" customHeight="1">
      <c r="A618" s="61">
        <v>9250</v>
      </c>
      <c r="B618" s="62" t="s">
        <v>825</v>
      </c>
      <c r="C618" s="62" t="s">
        <v>352</v>
      </c>
      <c r="D618" s="62" t="s">
        <v>1124</v>
      </c>
      <c r="E618" s="61"/>
    </row>
    <row r="619" spans="1:5" ht="11.25" customHeight="1">
      <c r="A619" s="61">
        <v>9251</v>
      </c>
      <c r="B619" s="62" t="s">
        <v>829</v>
      </c>
      <c r="C619" s="62" t="s">
        <v>352</v>
      </c>
      <c r="D619" s="62" t="s">
        <v>368</v>
      </c>
      <c r="E619" s="62" t="s">
        <v>369</v>
      </c>
    </row>
    <row r="620" spans="1:5" ht="11.25" customHeight="1">
      <c r="A620" s="61">
        <v>9251</v>
      </c>
      <c r="B620" s="62" t="s">
        <v>829</v>
      </c>
      <c r="C620" s="62" t="s">
        <v>352</v>
      </c>
      <c r="D620" s="62" t="s">
        <v>1123</v>
      </c>
      <c r="E620" s="61"/>
    </row>
    <row r="621" spans="1:5" ht="11.25" customHeight="1">
      <c r="A621" s="61">
        <v>9251</v>
      </c>
      <c r="B621" s="62" t="s">
        <v>829</v>
      </c>
      <c r="C621" s="62" t="s">
        <v>352</v>
      </c>
      <c r="D621" s="62" t="s">
        <v>1118</v>
      </c>
      <c r="E621" s="61"/>
    </row>
    <row r="622" spans="1:5" ht="11.25" customHeight="1">
      <c r="A622" s="61">
        <v>9251</v>
      </c>
      <c r="B622" s="62" t="s">
        <v>829</v>
      </c>
      <c r="C622" s="62" t="s">
        <v>352</v>
      </c>
      <c r="D622" s="62" t="s">
        <v>1124</v>
      </c>
      <c r="E622" s="61"/>
    </row>
    <row r="623" spans="1:5" ht="11.25" customHeight="1">
      <c r="A623" s="61">
        <v>9252</v>
      </c>
      <c r="B623" s="62" t="s">
        <v>831</v>
      </c>
      <c r="C623" s="62" t="s">
        <v>352</v>
      </c>
      <c r="D623" s="62" t="s">
        <v>1123</v>
      </c>
      <c r="E623" s="61"/>
    </row>
    <row r="624" spans="1:5" ht="11.25" customHeight="1">
      <c r="A624" s="61">
        <v>9252</v>
      </c>
      <c r="B624" s="62" t="s">
        <v>831</v>
      </c>
      <c r="C624" s="62" t="s">
        <v>352</v>
      </c>
      <c r="D624" s="62" t="s">
        <v>355</v>
      </c>
      <c r="E624" s="61"/>
    </row>
    <row r="625" spans="1:5" ht="11.25" customHeight="1">
      <c r="A625" s="61">
        <v>9252</v>
      </c>
      <c r="B625" s="62" t="s">
        <v>831</v>
      </c>
      <c r="C625" s="62" t="s">
        <v>352</v>
      </c>
      <c r="D625" s="62" t="s">
        <v>1118</v>
      </c>
      <c r="E625" s="61"/>
    </row>
    <row r="626" spans="1:5" ht="11.25" customHeight="1">
      <c r="A626" s="164">
        <v>9252</v>
      </c>
      <c r="B626" s="165" t="s">
        <v>831</v>
      </c>
      <c r="C626" s="165" t="s">
        <v>352</v>
      </c>
      <c r="D626" s="165" t="s">
        <v>368</v>
      </c>
      <c r="E626" s="165" t="s">
        <v>1227</v>
      </c>
    </row>
    <row r="627" spans="1:5" ht="11.25" customHeight="1">
      <c r="A627" s="61">
        <v>9252</v>
      </c>
      <c r="B627" s="62" t="s">
        <v>831</v>
      </c>
      <c r="C627" s="62" t="s">
        <v>352</v>
      </c>
      <c r="D627" s="62" t="s">
        <v>941</v>
      </c>
      <c r="E627" s="62" t="s">
        <v>1174</v>
      </c>
    </row>
    <row r="628" spans="1:5">
      <c r="A628" s="61">
        <v>9253</v>
      </c>
      <c r="B628" s="62" t="s">
        <v>834</v>
      </c>
      <c r="C628" s="62" t="s">
        <v>352</v>
      </c>
      <c r="D628" s="62" t="s">
        <v>1119</v>
      </c>
      <c r="E628" s="61"/>
    </row>
    <row r="629" spans="1:5" ht="11.25" customHeight="1">
      <c r="A629" s="61">
        <v>9253</v>
      </c>
      <c r="B629" s="62" t="s">
        <v>834</v>
      </c>
      <c r="C629" s="62" t="s">
        <v>352</v>
      </c>
      <c r="D629" s="62" t="s">
        <v>955</v>
      </c>
      <c r="E629" s="61"/>
    </row>
    <row r="630" spans="1:5" ht="11.25" customHeight="1">
      <c r="A630" s="61">
        <v>9253</v>
      </c>
      <c r="B630" s="62" t="s">
        <v>834</v>
      </c>
      <c r="C630" s="62" t="s">
        <v>352</v>
      </c>
      <c r="D630" s="62" t="s">
        <v>1118</v>
      </c>
      <c r="E630" s="61"/>
    </row>
    <row r="631" spans="1:5" ht="11.25" customHeight="1">
      <c r="A631" s="61">
        <v>9253</v>
      </c>
      <c r="B631" s="62" t="s">
        <v>834</v>
      </c>
      <c r="C631" s="62" t="s">
        <v>352</v>
      </c>
      <c r="D631" s="62" t="s">
        <v>1132</v>
      </c>
      <c r="E631" s="61"/>
    </row>
    <row r="632" spans="1:5" ht="11.25" customHeight="1">
      <c r="A632" s="61">
        <v>9253</v>
      </c>
      <c r="B632" s="62" t="s">
        <v>834</v>
      </c>
      <c r="C632" s="62" t="s">
        <v>352</v>
      </c>
      <c r="D632" s="62" t="s">
        <v>1133</v>
      </c>
      <c r="E632" s="61"/>
    </row>
    <row r="633" spans="1:5" ht="11.25" customHeight="1">
      <c r="A633" s="61">
        <v>9253</v>
      </c>
      <c r="B633" s="62" t="s">
        <v>834</v>
      </c>
      <c r="C633" s="62" t="s">
        <v>352</v>
      </c>
      <c r="D633" s="62" t="s">
        <v>919</v>
      </c>
      <c r="E633" s="62" t="s">
        <v>1212</v>
      </c>
    </row>
    <row r="634" spans="1:5" ht="11.25" customHeight="1">
      <c r="A634" s="61">
        <v>9253</v>
      </c>
      <c r="B634" s="62" t="s">
        <v>834</v>
      </c>
      <c r="C634" s="62" t="s">
        <v>352</v>
      </c>
      <c r="D634" s="62" t="s">
        <v>1162</v>
      </c>
      <c r="E634" s="61"/>
    </row>
    <row r="635" spans="1:5" ht="11.25" customHeight="1">
      <c r="A635" s="61">
        <v>9253</v>
      </c>
      <c r="B635" s="62" t="s">
        <v>834</v>
      </c>
      <c r="C635" s="62" t="s">
        <v>352</v>
      </c>
      <c r="D635" s="62" t="s">
        <v>1228</v>
      </c>
      <c r="E635" s="62" t="s">
        <v>1229</v>
      </c>
    </row>
    <row r="636" spans="1:5">
      <c r="A636" s="61">
        <v>9254</v>
      </c>
      <c r="B636" s="62" t="s">
        <v>837</v>
      </c>
      <c r="C636" s="62" t="s">
        <v>352</v>
      </c>
      <c r="D636" s="62" t="s">
        <v>1119</v>
      </c>
      <c r="E636" s="61"/>
    </row>
    <row r="637" spans="1:5" ht="11.25" customHeight="1">
      <c r="A637" s="61">
        <v>9254</v>
      </c>
      <c r="B637" s="62" t="s">
        <v>837</v>
      </c>
      <c r="C637" s="62" t="s">
        <v>352</v>
      </c>
      <c r="D637" s="62" t="s">
        <v>1136</v>
      </c>
      <c r="E637" s="62" t="s">
        <v>1137</v>
      </c>
    </row>
    <row r="638" spans="1:5" ht="11.25" customHeight="1">
      <c r="A638" s="61">
        <v>9254</v>
      </c>
      <c r="B638" s="62" t="s">
        <v>837</v>
      </c>
      <c r="C638" s="62" t="s">
        <v>352</v>
      </c>
      <c r="D638" s="62" t="s">
        <v>360</v>
      </c>
      <c r="E638" s="62" t="s">
        <v>1125</v>
      </c>
    </row>
    <row r="639" spans="1:5" ht="11.25" customHeight="1">
      <c r="A639" s="61">
        <v>9254</v>
      </c>
      <c r="B639" s="62" t="s">
        <v>837</v>
      </c>
      <c r="C639" s="62" t="s">
        <v>352</v>
      </c>
      <c r="D639" s="62" t="s">
        <v>1118</v>
      </c>
      <c r="E639" s="61"/>
    </row>
    <row r="640" spans="1:5" ht="11.25" customHeight="1">
      <c r="A640" s="61">
        <v>9254</v>
      </c>
      <c r="B640" s="62" t="s">
        <v>837</v>
      </c>
      <c r="C640" s="62" t="s">
        <v>352</v>
      </c>
      <c r="D640" s="62" t="s">
        <v>955</v>
      </c>
      <c r="E640" s="61"/>
    </row>
    <row r="641" spans="1:5" ht="11.25" customHeight="1">
      <c r="A641" s="61">
        <v>9254</v>
      </c>
      <c r="B641" s="62" t="s">
        <v>837</v>
      </c>
      <c r="C641" s="62" t="s">
        <v>352</v>
      </c>
      <c r="D641" s="62" t="s">
        <v>1123</v>
      </c>
      <c r="E641" s="61"/>
    </row>
    <row r="642" spans="1:5">
      <c r="A642" s="61">
        <v>9256</v>
      </c>
      <c r="B642" s="62" t="s">
        <v>841</v>
      </c>
      <c r="C642" s="62" t="s">
        <v>352</v>
      </c>
      <c r="D642" s="62" t="s">
        <v>1119</v>
      </c>
      <c r="E642" s="61"/>
    </row>
    <row r="643" spans="1:5" ht="11.25" customHeight="1">
      <c r="A643" s="61">
        <v>9256</v>
      </c>
      <c r="B643" s="62" t="s">
        <v>841</v>
      </c>
      <c r="C643" s="62" t="s">
        <v>352</v>
      </c>
      <c r="D643" s="62" t="s">
        <v>355</v>
      </c>
      <c r="E643" s="61"/>
    </row>
    <row r="644" spans="1:5" ht="11.25" customHeight="1">
      <c r="A644" s="61">
        <v>9256</v>
      </c>
      <c r="B644" s="62" t="s">
        <v>841</v>
      </c>
      <c r="C644" s="62" t="s">
        <v>352</v>
      </c>
      <c r="D644" s="62" t="s">
        <v>374</v>
      </c>
      <c r="E644" s="61"/>
    </row>
    <row r="645" spans="1:5" ht="11.25" customHeight="1">
      <c r="A645" s="61">
        <v>9256</v>
      </c>
      <c r="B645" s="62" t="s">
        <v>841</v>
      </c>
      <c r="C645" s="62" t="s">
        <v>352</v>
      </c>
      <c r="D645" s="62" t="s">
        <v>1118</v>
      </c>
      <c r="E645" s="61"/>
    </row>
    <row r="646" spans="1:5" ht="11.25" customHeight="1">
      <c r="A646" s="61">
        <v>9257</v>
      </c>
      <c r="B646" s="62" t="s">
        <v>844</v>
      </c>
      <c r="C646" s="62" t="s">
        <v>352</v>
      </c>
      <c r="D646" s="62" t="s">
        <v>368</v>
      </c>
      <c r="E646" s="62" t="s">
        <v>369</v>
      </c>
    </row>
    <row r="647" spans="1:5" ht="11.25" customHeight="1">
      <c r="A647" s="61">
        <v>9257</v>
      </c>
      <c r="B647" s="62" t="s">
        <v>844</v>
      </c>
      <c r="C647" s="62" t="s">
        <v>352</v>
      </c>
      <c r="D647" s="62" t="s">
        <v>1123</v>
      </c>
      <c r="E647" s="61"/>
    </row>
    <row r="648" spans="1:5" ht="11.25" customHeight="1">
      <c r="A648" s="61">
        <v>9257</v>
      </c>
      <c r="B648" s="62" t="s">
        <v>844</v>
      </c>
      <c r="C648" s="62" t="s">
        <v>352</v>
      </c>
      <c r="D648" s="62" t="s">
        <v>1118</v>
      </c>
      <c r="E648" s="61"/>
    </row>
    <row r="649" spans="1:5" ht="11.25" customHeight="1">
      <c r="A649" s="61">
        <v>9257</v>
      </c>
      <c r="B649" s="62" t="s">
        <v>844</v>
      </c>
      <c r="C649" s="62" t="s">
        <v>352</v>
      </c>
      <c r="D649" s="62" t="s">
        <v>1124</v>
      </c>
      <c r="E649" s="62" t="s">
        <v>1230</v>
      </c>
    </row>
    <row r="650" spans="1:5" ht="11.25" customHeight="1">
      <c r="A650" s="61">
        <v>9258</v>
      </c>
      <c r="B650" s="62" t="s">
        <v>847</v>
      </c>
      <c r="C650" s="62" t="s">
        <v>849</v>
      </c>
      <c r="D650" s="62" t="s">
        <v>368</v>
      </c>
      <c r="E650" s="62" t="s">
        <v>369</v>
      </c>
    </row>
    <row r="651" spans="1:5" ht="11.25" customHeight="1">
      <c r="A651" s="61">
        <v>9258</v>
      </c>
      <c r="B651" s="62" t="s">
        <v>847</v>
      </c>
      <c r="C651" s="62" t="s">
        <v>849</v>
      </c>
      <c r="D651" s="62" t="s">
        <v>1123</v>
      </c>
      <c r="E651" s="61"/>
    </row>
    <row r="652" spans="1:5" ht="11.25" customHeight="1">
      <c r="A652" s="61">
        <v>9258</v>
      </c>
      <c r="B652" s="62" t="s">
        <v>847</v>
      </c>
      <c r="C652" s="62" t="s">
        <v>849</v>
      </c>
      <c r="D652" s="62" t="s">
        <v>1118</v>
      </c>
      <c r="E652" s="61"/>
    </row>
    <row r="653" spans="1:5" ht="11.25" customHeight="1">
      <c r="A653" s="61">
        <v>9258</v>
      </c>
      <c r="B653" s="62" t="s">
        <v>847</v>
      </c>
      <c r="C653" s="62" t="s">
        <v>849</v>
      </c>
      <c r="D653" s="62" t="s">
        <v>1124</v>
      </c>
      <c r="E653" s="62" t="s">
        <v>1230</v>
      </c>
    </row>
    <row r="654" spans="1:5">
      <c r="A654" s="61">
        <v>9261</v>
      </c>
      <c r="B654" s="62" t="s">
        <v>851</v>
      </c>
      <c r="C654" s="62" t="s">
        <v>849</v>
      </c>
      <c r="D654" s="62" t="s">
        <v>1119</v>
      </c>
      <c r="E654" s="61"/>
    </row>
    <row r="655" spans="1:5" ht="11.25" customHeight="1">
      <c r="A655" s="61">
        <v>9261</v>
      </c>
      <c r="B655" s="62" t="s">
        <v>851</v>
      </c>
      <c r="C655" s="62" t="s">
        <v>849</v>
      </c>
      <c r="D655" s="62" t="s">
        <v>955</v>
      </c>
      <c r="E655" s="61"/>
    </row>
    <row r="656" spans="1:5" ht="11.25" customHeight="1">
      <c r="A656" s="61">
        <v>9261</v>
      </c>
      <c r="B656" s="62" t="s">
        <v>851</v>
      </c>
      <c r="C656" s="62" t="s">
        <v>849</v>
      </c>
      <c r="D656" s="62" t="s">
        <v>1132</v>
      </c>
      <c r="E656" s="61"/>
    </row>
    <row r="657" spans="1:5" ht="11.25" customHeight="1">
      <c r="A657" s="61">
        <v>9261</v>
      </c>
      <c r="B657" s="62" t="s">
        <v>851</v>
      </c>
      <c r="C657" s="62" t="s">
        <v>849</v>
      </c>
      <c r="D657" s="62" t="s">
        <v>1133</v>
      </c>
      <c r="E657" s="61"/>
    </row>
    <row r="658" spans="1:5" ht="11.25" customHeight="1">
      <c r="A658" s="61">
        <v>9261</v>
      </c>
      <c r="B658" s="62" t="s">
        <v>851</v>
      </c>
      <c r="C658" s="62" t="s">
        <v>849</v>
      </c>
      <c r="D658" s="62" t="s">
        <v>1228</v>
      </c>
      <c r="E658" s="62" t="s">
        <v>1229</v>
      </c>
    </row>
    <row r="659" spans="1:5" ht="11.25" customHeight="1">
      <c r="A659" s="164">
        <v>9262</v>
      </c>
      <c r="B659" s="165" t="s">
        <v>855</v>
      </c>
      <c r="C659" s="165" t="s">
        <v>352</v>
      </c>
      <c r="D659" s="165" t="s">
        <v>368</v>
      </c>
      <c r="E659" s="165" t="s">
        <v>1194</v>
      </c>
    </row>
    <row r="660" spans="1:5" ht="11.25" customHeight="1">
      <c r="A660" s="61">
        <v>9262</v>
      </c>
      <c r="B660" s="62" t="s">
        <v>855</v>
      </c>
      <c r="C660" s="62" t="s">
        <v>352</v>
      </c>
      <c r="D660" s="62" t="s">
        <v>1138</v>
      </c>
      <c r="E660" s="62" t="s">
        <v>1145</v>
      </c>
    </row>
    <row r="661" spans="1:5" ht="11.25" customHeight="1">
      <c r="A661" s="61">
        <v>9262</v>
      </c>
      <c r="B661" s="62" t="s">
        <v>855</v>
      </c>
      <c r="C661" s="62" t="s">
        <v>352</v>
      </c>
      <c r="D661" s="62" t="s">
        <v>1018</v>
      </c>
      <c r="E661" s="61"/>
    </row>
    <row r="662" spans="1:5" ht="11.25" customHeight="1">
      <c r="A662" s="61">
        <v>9265</v>
      </c>
      <c r="B662" s="62" t="s">
        <v>860</v>
      </c>
      <c r="C662" s="62" t="s">
        <v>352</v>
      </c>
      <c r="D662" s="62" t="s">
        <v>368</v>
      </c>
      <c r="E662" s="62" t="s">
        <v>369</v>
      </c>
    </row>
    <row r="663" spans="1:5" ht="11.25" customHeight="1">
      <c r="A663" s="61">
        <v>9265</v>
      </c>
      <c r="B663" s="62" t="s">
        <v>860</v>
      </c>
      <c r="C663" s="62" t="s">
        <v>352</v>
      </c>
      <c r="D663" s="62" t="s">
        <v>1124</v>
      </c>
      <c r="E663" s="61"/>
    </row>
    <row r="664" spans="1:5" ht="11.25" customHeight="1">
      <c r="A664" s="61">
        <v>9265</v>
      </c>
      <c r="B664" s="62" t="s">
        <v>860</v>
      </c>
      <c r="C664" s="62" t="s">
        <v>352</v>
      </c>
      <c r="D664" s="62" t="s">
        <v>355</v>
      </c>
      <c r="E664" s="61"/>
    </row>
    <row r="665" spans="1:5" ht="11.25" customHeight="1">
      <c r="A665" s="61">
        <v>9265</v>
      </c>
      <c r="B665" s="62" t="s">
        <v>860</v>
      </c>
      <c r="C665" s="62" t="s">
        <v>352</v>
      </c>
      <c r="D665" s="62" t="s">
        <v>360</v>
      </c>
      <c r="E665" s="62" t="s">
        <v>1179</v>
      </c>
    </row>
    <row r="666" spans="1:5" ht="11.25" customHeight="1">
      <c r="A666" s="61">
        <v>9266</v>
      </c>
      <c r="B666" s="62" t="s">
        <v>864</v>
      </c>
      <c r="C666" s="62" t="s">
        <v>352</v>
      </c>
      <c r="D666" s="62" t="s">
        <v>355</v>
      </c>
      <c r="E666" s="61"/>
    </row>
    <row r="667" spans="1:5">
      <c r="A667" s="164">
        <v>9266</v>
      </c>
      <c r="B667" s="165" t="s">
        <v>864</v>
      </c>
      <c r="C667" s="165" t="s">
        <v>352</v>
      </c>
      <c r="D667" s="165" t="s">
        <v>1119</v>
      </c>
      <c r="E667" s="165" t="s">
        <v>1231</v>
      </c>
    </row>
    <row r="668" spans="1:5" ht="11.25" customHeight="1">
      <c r="A668" s="61">
        <v>9266</v>
      </c>
      <c r="B668" s="62" t="s">
        <v>864</v>
      </c>
      <c r="C668" s="62" t="s">
        <v>352</v>
      </c>
      <c r="D668" s="62" t="s">
        <v>1123</v>
      </c>
      <c r="E668" s="61"/>
    </row>
    <row r="669" spans="1:5" ht="11.25" customHeight="1">
      <c r="A669" s="61">
        <v>9267</v>
      </c>
      <c r="B669" s="62" t="s">
        <v>867</v>
      </c>
      <c r="C669" s="62" t="s">
        <v>849</v>
      </c>
      <c r="D669" s="62" t="s">
        <v>1123</v>
      </c>
      <c r="E669" s="61"/>
    </row>
    <row r="670" spans="1:5">
      <c r="A670" s="164">
        <v>9267</v>
      </c>
      <c r="B670" s="165" t="s">
        <v>867</v>
      </c>
      <c r="C670" s="165" t="s">
        <v>849</v>
      </c>
      <c r="D670" s="165" t="s">
        <v>1119</v>
      </c>
      <c r="E670" s="165" t="s">
        <v>1231</v>
      </c>
    </row>
    <row r="671" spans="1:5" ht="11.25" customHeight="1">
      <c r="A671" s="61">
        <v>9267</v>
      </c>
      <c r="B671" s="62" t="s">
        <v>867</v>
      </c>
      <c r="C671" s="62" t="s">
        <v>849</v>
      </c>
      <c r="D671" s="62" t="s">
        <v>955</v>
      </c>
      <c r="E671" s="61"/>
    </row>
    <row r="672" spans="1:5" ht="11.25" customHeight="1">
      <c r="A672" s="61">
        <v>9268</v>
      </c>
      <c r="B672" s="62" t="s">
        <v>870</v>
      </c>
      <c r="C672" s="62" t="s">
        <v>849</v>
      </c>
      <c r="D672" s="62" t="s">
        <v>919</v>
      </c>
      <c r="E672" s="62" t="s">
        <v>1129</v>
      </c>
    </row>
    <row r="673" spans="1:5" ht="11.25" customHeight="1">
      <c r="A673" s="61">
        <v>9268</v>
      </c>
      <c r="B673" s="62" t="s">
        <v>870</v>
      </c>
      <c r="C673" s="62" t="s">
        <v>849</v>
      </c>
      <c r="D673" s="62" t="s">
        <v>355</v>
      </c>
      <c r="E673" s="61"/>
    </row>
    <row r="674" spans="1:5">
      <c r="A674" s="61">
        <v>9268</v>
      </c>
      <c r="B674" s="62" t="s">
        <v>870</v>
      </c>
      <c r="C674" s="62" t="s">
        <v>849</v>
      </c>
      <c r="D674" s="62" t="s">
        <v>1119</v>
      </c>
      <c r="E674" s="61"/>
    </row>
    <row r="675" spans="1:5" ht="11.25" customHeight="1">
      <c r="A675" s="61">
        <v>9268</v>
      </c>
      <c r="B675" s="62" t="s">
        <v>870</v>
      </c>
      <c r="C675" s="62" t="s">
        <v>849</v>
      </c>
      <c r="D675" s="62" t="s">
        <v>955</v>
      </c>
      <c r="E675" s="61"/>
    </row>
    <row r="676" spans="1:5" ht="11.25" customHeight="1">
      <c r="A676" s="164">
        <v>9269</v>
      </c>
      <c r="B676" s="165" t="s">
        <v>873</v>
      </c>
      <c r="C676" s="165" t="s">
        <v>849</v>
      </c>
      <c r="D676" s="165" t="s">
        <v>368</v>
      </c>
      <c r="E676" s="165" t="s">
        <v>1194</v>
      </c>
    </row>
    <row r="677" spans="1:5" ht="11.25" customHeight="1">
      <c r="A677" s="61">
        <v>9269</v>
      </c>
      <c r="B677" s="62" t="s">
        <v>873</v>
      </c>
      <c r="C677" s="62" t="s">
        <v>849</v>
      </c>
      <c r="D677" s="62" t="s">
        <v>1123</v>
      </c>
      <c r="E677" s="61"/>
    </row>
    <row r="678" spans="1:5">
      <c r="A678" s="61">
        <v>9269</v>
      </c>
      <c r="B678" s="62" t="s">
        <v>873</v>
      </c>
      <c r="C678" s="62" t="s">
        <v>849</v>
      </c>
      <c r="D678" s="62" t="s">
        <v>1119</v>
      </c>
      <c r="E678" s="61"/>
    </row>
    <row r="679" spans="1:5" ht="11.25" customHeight="1">
      <c r="A679" s="61">
        <v>9269</v>
      </c>
      <c r="B679" s="62" t="s">
        <v>873</v>
      </c>
      <c r="C679" s="62" t="s">
        <v>849</v>
      </c>
      <c r="D679" s="62" t="s">
        <v>955</v>
      </c>
      <c r="E679" s="61"/>
    </row>
    <row r="680" spans="1:5" ht="11.25" customHeight="1">
      <c r="A680" s="61">
        <v>9269</v>
      </c>
      <c r="B680" s="62" t="s">
        <v>873</v>
      </c>
      <c r="C680" s="62" t="s">
        <v>849</v>
      </c>
      <c r="D680" s="62" t="s">
        <v>919</v>
      </c>
      <c r="E680" s="62" t="s">
        <v>920</v>
      </c>
    </row>
    <row r="681" spans="1:5" ht="11.25" customHeight="1">
      <c r="A681" s="61">
        <v>9269</v>
      </c>
      <c r="B681" s="62" t="s">
        <v>873</v>
      </c>
      <c r="C681" s="62" t="s">
        <v>849</v>
      </c>
      <c r="D681" s="62" t="s">
        <v>1132</v>
      </c>
      <c r="E681" s="62" t="s">
        <v>1232</v>
      </c>
    </row>
    <row r="682" spans="1:5" ht="11.25" customHeight="1">
      <c r="A682" s="61">
        <v>9269</v>
      </c>
      <c r="B682" s="62" t="s">
        <v>873</v>
      </c>
      <c r="C682" s="62" t="s">
        <v>849</v>
      </c>
      <c r="D682" s="62" t="s">
        <v>1133</v>
      </c>
      <c r="E682" s="62" t="s">
        <v>1233</v>
      </c>
    </row>
    <row r="683" spans="1:5">
      <c r="A683" s="61">
        <v>9270</v>
      </c>
      <c r="B683" s="62" t="s">
        <v>876</v>
      </c>
      <c r="C683" s="62" t="s">
        <v>849</v>
      </c>
      <c r="D683" s="62" t="s">
        <v>1119</v>
      </c>
      <c r="E683" s="61"/>
    </row>
    <row r="684" spans="1:5" ht="11.25" customHeight="1">
      <c r="A684" s="61">
        <v>9270</v>
      </c>
      <c r="B684" s="62" t="s">
        <v>876</v>
      </c>
      <c r="C684" s="62" t="s">
        <v>849</v>
      </c>
      <c r="D684" s="62" t="s">
        <v>1018</v>
      </c>
      <c r="E684" s="61"/>
    </row>
    <row r="685" spans="1:5" ht="11.25" customHeight="1">
      <c r="A685" s="61">
        <v>9271</v>
      </c>
      <c r="B685" s="62" t="s">
        <v>879</v>
      </c>
      <c r="C685" s="62" t="s">
        <v>849</v>
      </c>
      <c r="D685" s="62" t="s">
        <v>859</v>
      </c>
      <c r="E685" s="61"/>
    </row>
    <row r="686" spans="1:5" ht="11.25" customHeight="1">
      <c r="A686" s="61">
        <v>9271</v>
      </c>
      <c r="B686" s="62" t="s">
        <v>879</v>
      </c>
      <c r="C686" s="62" t="s">
        <v>849</v>
      </c>
      <c r="D686" s="62" t="s">
        <v>1123</v>
      </c>
      <c r="E686" s="61"/>
    </row>
    <row r="687" spans="1:5" ht="11.25" customHeight="1">
      <c r="A687" s="61">
        <v>9271</v>
      </c>
      <c r="B687" s="62" t="s">
        <v>879</v>
      </c>
      <c r="C687" s="62" t="s">
        <v>849</v>
      </c>
      <c r="D687" s="62" t="s">
        <v>1118</v>
      </c>
      <c r="E687" s="61"/>
    </row>
    <row r="688" spans="1:5" ht="11.25" customHeight="1">
      <c r="A688" s="61">
        <v>9272</v>
      </c>
      <c r="B688" s="62" t="s">
        <v>883</v>
      </c>
      <c r="C688" s="62" t="s">
        <v>849</v>
      </c>
      <c r="D688" s="62" t="s">
        <v>368</v>
      </c>
      <c r="E688" s="62" t="s">
        <v>369</v>
      </c>
    </row>
    <row r="689" spans="1:5" ht="11.25" customHeight="1">
      <c r="A689" s="61">
        <v>9272</v>
      </c>
      <c r="B689" s="62" t="s">
        <v>883</v>
      </c>
      <c r="C689" s="62" t="s">
        <v>849</v>
      </c>
      <c r="D689" s="62" t="s">
        <v>355</v>
      </c>
      <c r="E689" s="61"/>
    </row>
    <row r="690" spans="1:5" ht="11.25" customHeight="1">
      <c r="A690" s="61">
        <v>9272</v>
      </c>
      <c r="B690" s="62" t="s">
        <v>883</v>
      </c>
      <c r="C690" s="62" t="s">
        <v>849</v>
      </c>
      <c r="D690" s="62" t="s">
        <v>374</v>
      </c>
      <c r="E690" s="61"/>
    </row>
    <row r="691" spans="1:5" ht="11.25" customHeight="1">
      <c r="A691" s="61">
        <v>9272</v>
      </c>
      <c r="B691" s="62" t="s">
        <v>883</v>
      </c>
      <c r="C691" s="62" t="s">
        <v>849</v>
      </c>
      <c r="D691" s="62" t="s">
        <v>1118</v>
      </c>
      <c r="E691" s="61"/>
    </row>
    <row r="692" spans="1:5" ht="11.25" customHeight="1">
      <c r="A692" s="61">
        <v>9272</v>
      </c>
      <c r="B692" s="62" t="s">
        <v>883</v>
      </c>
      <c r="C692" s="62" t="s">
        <v>849</v>
      </c>
      <c r="D692" s="62" t="s">
        <v>1123</v>
      </c>
      <c r="E692" s="61"/>
    </row>
    <row r="693" spans="1:5" ht="11.25" customHeight="1">
      <c r="A693" s="61">
        <v>9273</v>
      </c>
      <c r="B693" s="62" t="s">
        <v>886</v>
      </c>
      <c r="C693" s="62" t="s">
        <v>849</v>
      </c>
      <c r="D693" s="62" t="s">
        <v>859</v>
      </c>
      <c r="E693" s="62" t="s">
        <v>1234</v>
      </c>
    </row>
    <row r="694" spans="1:5" ht="11.25" customHeight="1">
      <c r="A694" s="61">
        <v>9273</v>
      </c>
      <c r="B694" s="62" t="s">
        <v>886</v>
      </c>
      <c r="C694" s="62" t="s">
        <v>849</v>
      </c>
      <c r="D694" s="62" t="s">
        <v>1118</v>
      </c>
      <c r="E694" s="61"/>
    </row>
    <row r="695" spans="1:5" ht="11.25" customHeight="1">
      <c r="A695" s="61">
        <v>9273</v>
      </c>
      <c r="B695" s="62" t="s">
        <v>886</v>
      </c>
      <c r="C695" s="62" t="s">
        <v>849</v>
      </c>
      <c r="D695" s="62" t="s">
        <v>941</v>
      </c>
      <c r="E695" s="62" t="s">
        <v>1172</v>
      </c>
    </row>
    <row r="696" spans="1:5" ht="11.25" customHeight="1">
      <c r="A696" s="61">
        <v>9274</v>
      </c>
      <c r="B696" s="62" t="s">
        <v>890</v>
      </c>
      <c r="C696" s="62" t="s">
        <v>352</v>
      </c>
      <c r="D696" s="62" t="s">
        <v>355</v>
      </c>
      <c r="E696" s="61"/>
    </row>
    <row r="697" spans="1:5" ht="11.25" customHeight="1">
      <c r="A697" s="61">
        <v>9274</v>
      </c>
      <c r="B697" s="62" t="s">
        <v>890</v>
      </c>
      <c r="C697" s="62" t="s">
        <v>352</v>
      </c>
      <c r="D697" s="62" t="s">
        <v>955</v>
      </c>
      <c r="E697" s="61"/>
    </row>
    <row r="698" spans="1:5" ht="11.25" customHeight="1">
      <c r="A698" s="61">
        <v>9274</v>
      </c>
      <c r="B698" s="62" t="s">
        <v>890</v>
      </c>
      <c r="C698" s="62" t="s">
        <v>352</v>
      </c>
      <c r="D698" s="62" t="s">
        <v>1118</v>
      </c>
      <c r="E698" s="61"/>
    </row>
    <row r="699" spans="1:5">
      <c r="A699" s="164">
        <v>9274</v>
      </c>
      <c r="B699" s="165" t="s">
        <v>890</v>
      </c>
      <c r="C699" s="165" t="s">
        <v>352</v>
      </c>
      <c r="D699" s="165" t="s">
        <v>1119</v>
      </c>
      <c r="E699" s="165" t="s">
        <v>1231</v>
      </c>
    </row>
    <row r="700" spans="1:5" ht="11.25" customHeight="1">
      <c r="A700" s="61">
        <v>9275</v>
      </c>
      <c r="B700" s="62" t="s">
        <v>893</v>
      </c>
      <c r="C700" s="62" t="s">
        <v>849</v>
      </c>
      <c r="D700" s="62" t="s">
        <v>355</v>
      </c>
      <c r="E700" s="61"/>
    </row>
    <row r="701" spans="1:5" ht="11.25" customHeight="1">
      <c r="A701" s="61">
        <v>9275</v>
      </c>
      <c r="B701" s="62" t="s">
        <v>893</v>
      </c>
      <c r="C701" s="62" t="s">
        <v>849</v>
      </c>
      <c r="D701" s="62" t="s">
        <v>1118</v>
      </c>
      <c r="E701" s="61"/>
    </row>
    <row r="702" spans="1:5">
      <c r="A702" s="61">
        <v>9275</v>
      </c>
      <c r="B702" s="62" t="s">
        <v>893</v>
      </c>
      <c r="C702" s="62" t="s">
        <v>849</v>
      </c>
      <c r="D702" s="62" t="s">
        <v>1119</v>
      </c>
      <c r="E702" s="61"/>
    </row>
    <row r="703" spans="1:5" ht="11.25" customHeight="1">
      <c r="A703" s="61">
        <v>9275</v>
      </c>
      <c r="B703" s="62" t="s">
        <v>893</v>
      </c>
      <c r="C703" s="62" t="s">
        <v>849</v>
      </c>
      <c r="D703" s="62" t="s">
        <v>919</v>
      </c>
      <c r="E703" s="62" t="s">
        <v>1235</v>
      </c>
    </row>
    <row r="704" spans="1:5" ht="11.25" customHeight="1">
      <c r="A704" s="61">
        <v>9276</v>
      </c>
      <c r="B704" s="62" t="s">
        <v>896</v>
      </c>
      <c r="C704" s="62" t="s">
        <v>849</v>
      </c>
      <c r="D704" s="62" t="s">
        <v>355</v>
      </c>
      <c r="E704" s="61"/>
    </row>
    <row r="705" spans="1:5" ht="11.25" customHeight="1">
      <c r="A705" s="61">
        <v>9276</v>
      </c>
      <c r="B705" s="62" t="s">
        <v>896</v>
      </c>
      <c r="C705" s="62" t="s">
        <v>849</v>
      </c>
      <c r="D705" s="62" t="s">
        <v>1118</v>
      </c>
      <c r="E705" s="61"/>
    </row>
    <row r="706" spans="1:5" ht="11.25" customHeight="1">
      <c r="A706" s="61">
        <v>9276</v>
      </c>
      <c r="B706" s="62" t="s">
        <v>896</v>
      </c>
      <c r="C706" s="62" t="s">
        <v>849</v>
      </c>
      <c r="D706" s="62" t="s">
        <v>941</v>
      </c>
      <c r="E706" s="62" t="s">
        <v>1172</v>
      </c>
    </row>
    <row r="707" spans="1:5" ht="11.25" customHeight="1">
      <c r="A707" s="61">
        <v>9276</v>
      </c>
      <c r="B707" s="62" t="s">
        <v>896</v>
      </c>
      <c r="C707" s="62" t="s">
        <v>849</v>
      </c>
      <c r="D707" s="62" t="s">
        <v>1120</v>
      </c>
      <c r="E707" s="61"/>
    </row>
    <row r="708" spans="1:5">
      <c r="A708" s="61">
        <v>9276</v>
      </c>
      <c r="B708" s="62" t="s">
        <v>896</v>
      </c>
      <c r="C708" s="62" t="s">
        <v>849</v>
      </c>
      <c r="D708" s="62" t="s">
        <v>1119</v>
      </c>
      <c r="E708" s="61"/>
    </row>
    <row r="709" spans="1:5" ht="11.25" customHeight="1">
      <c r="A709" s="61">
        <v>9276</v>
      </c>
      <c r="B709" s="62" t="s">
        <v>896</v>
      </c>
      <c r="C709" s="62" t="s">
        <v>849</v>
      </c>
      <c r="D709" s="62" t="s">
        <v>1236</v>
      </c>
      <c r="E709" s="61"/>
    </row>
    <row r="710" spans="1:5" ht="11.25" customHeight="1">
      <c r="A710" s="61">
        <v>9277</v>
      </c>
      <c r="B710" s="62" t="s">
        <v>899</v>
      </c>
      <c r="C710" s="62" t="s">
        <v>849</v>
      </c>
      <c r="D710" s="62" t="s">
        <v>859</v>
      </c>
      <c r="E710" s="61"/>
    </row>
    <row r="711" spans="1:5" ht="11.25" customHeight="1">
      <c r="A711" s="61">
        <v>9277</v>
      </c>
      <c r="B711" s="62" t="s">
        <v>899</v>
      </c>
      <c r="C711" s="62" t="s">
        <v>849</v>
      </c>
      <c r="D711" s="62" t="s">
        <v>355</v>
      </c>
      <c r="E711" s="61"/>
    </row>
    <row r="712" spans="1:5" ht="11.25" customHeight="1">
      <c r="A712" s="61">
        <v>9277</v>
      </c>
      <c r="B712" s="62" t="s">
        <v>899</v>
      </c>
      <c r="C712" s="62" t="s">
        <v>849</v>
      </c>
      <c r="D712" s="62" t="s">
        <v>1118</v>
      </c>
      <c r="E712" s="61"/>
    </row>
    <row r="713" spans="1:5" ht="11.25" customHeight="1">
      <c r="A713" s="61">
        <v>9277</v>
      </c>
      <c r="B713" s="62" t="s">
        <v>899</v>
      </c>
      <c r="C713" s="62" t="s">
        <v>849</v>
      </c>
      <c r="D713" s="62" t="s">
        <v>1123</v>
      </c>
      <c r="E713" s="61"/>
    </row>
    <row r="714" spans="1:5" ht="11.25" customHeight="1">
      <c r="A714" s="61">
        <v>9278</v>
      </c>
      <c r="B714" s="62" t="s">
        <v>902</v>
      </c>
      <c r="C714" s="62" t="s">
        <v>849</v>
      </c>
      <c r="D714" s="62" t="s">
        <v>1123</v>
      </c>
      <c r="E714" s="61"/>
    </row>
    <row r="715" spans="1:5" ht="11.25" customHeight="1">
      <c r="A715" s="164">
        <v>9278</v>
      </c>
      <c r="B715" s="165" t="s">
        <v>902</v>
      </c>
      <c r="C715" s="165" t="s">
        <v>849</v>
      </c>
      <c r="D715" s="165" t="s">
        <v>368</v>
      </c>
      <c r="E715" s="165" t="s">
        <v>1237</v>
      </c>
    </row>
    <row r="716" spans="1:5" ht="11.25" customHeight="1">
      <c r="A716" s="166">
        <v>9279</v>
      </c>
      <c r="B716" s="167" t="s">
        <v>905</v>
      </c>
      <c r="C716" s="167" t="s">
        <v>849</v>
      </c>
      <c r="D716" s="167" t="s">
        <v>368</v>
      </c>
      <c r="E716" s="167" t="s">
        <v>369</v>
      </c>
    </row>
    <row r="717" spans="1:5" ht="11.25" customHeight="1">
      <c r="A717" s="61">
        <v>9279</v>
      </c>
      <c r="B717" s="62" t="s">
        <v>905</v>
      </c>
      <c r="C717" s="62" t="s">
        <v>849</v>
      </c>
      <c r="D717" s="62" t="s">
        <v>955</v>
      </c>
      <c r="E717" s="61"/>
    </row>
    <row r="718" spans="1:5" ht="11.25" customHeight="1">
      <c r="A718" s="61">
        <v>9279</v>
      </c>
      <c r="B718" s="62" t="s">
        <v>905</v>
      </c>
      <c r="C718" s="62" t="s">
        <v>849</v>
      </c>
      <c r="D718" s="62" t="s">
        <v>1136</v>
      </c>
      <c r="E718" s="62" t="s">
        <v>1137</v>
      </c>
    </row>
    <row r="719" spans="1:5" ht="11.25" customHeight="1">
      <c r="A719" s="61">
        <v>9279</v>
      </c>
      <c r="B719" s="62" t="s">
        <v>905</v>
      </c>
      <c r="C719" s="62" t="s">
        <v>849</v>
      </c>
      <c r="D719" s="62" t="s">
        <v>1136</v>
      </c>
      <c r="E719" s="62" t="s">
        <v>1238</v>
      </c>
    </row>
    <row r="720" spans="1:5" ht="11.25" customHeight="1">
      <c r="A720" s="61">
        <v>9279</v>
      </c>
      <c r="B720" s="62" t="s">
        <v>905</v>
      </c>
      <c r="C720" s="62" t="s">
        <v>849</v>
      </c>
      <c r="D720" s="62" t="s">
        <v>1136</v>
      </c>
      <c r="E720" s="62" t="s">
        <v>1239</v>
      </c>
    </row>
    <row r="721" spans="1:5" ht="11.25" customHeight="1">
      <c r="A721" s="61">
        <v>9279</v>
      </c>
      <c r="B721" s="62" t="s">
        <v>905</v>
      </c>
      <c r="C721" s="62" t="s">
        <v>849</v>
      </c>
      <c r="D721" s="62" t="s">
        <v>919</v>
      </c>
      <c r="E721" s="62" t="s">
        <v>1129</v>
      </c>
    </row>
    <row r="722" spans="1:5" ht="11.25" customHeight="1">
      <c r="A722" s="61">
        <v>9279</v>
      </c>
      <c r="B722" s="62" t="s">
        <v>905</v>
      </c>
      <c r="C722" s="62" t="s">
        <v>849</v>
      </c>
      <c r="D722" s="62" t="s">
        <v>1123</v>
      </c>
      <c r="E722" s="61"/>
    </row>
    <row r="723" spans="1:5" ht="11.25" customHeight="1">
      <c r="A723" s="61">
        <v>9280</v>
      </c>
      <c r="B723" s="62" t="s">
        <v>909</v>
      </c>
      <c r="C723" s="62" t="s">
        <v>849</v>
      </c>
      <c r="D723" s="62" t="s">
        <v>1018</v>
      </c>
      <c r="E723" s="61"/>
    </row>
    <row r="724" spans="1:5" ht="11.25" customHeight="1">
      <c r="A724" s="164">
        <v>9280</v>
      </c>
      <c r="B724" s="165" t="s">
        <v>909</v>
      </c>
      <c r="C724" s="165" t="s">
        <v>849</v>
      </c>
      <c r="D724" s="165" t="s">
        <v>368</v>
      </c>
      <c r="E724" s="165" t="s">
        <v>1194</v>
      </c>
    </row>
    <row r="725" spans="1:5" ht="11.25" customHeight="1">
      <c r="A725" s="61">
        <v>9281</v>
      </c>
      <c r="B725" s="62" t="s">
        <v>912</v>
      </c>
      <c r="C725" s="62" t="s">
        <v>352</v>
      </c>
      <c r="D725" s="62" t="s">
        <v>859</v>
      </c>
      <c r="E725" s="62" t="s">
        <v>1234</v>
      </c>
    </row>
    <row r="726" spans="1:5" ht="11.25" customHeight="1">
      <c r="A726" s="61">
        <v>9281</v>
      </c>
      <c r="B726" s="62" t="s">
        <v>912</v>
      </c>
      <c r="C726" s="62" t="s">
        <v>352</v>
      </c>
      <c r="D726" s="62" t="s">
        <v>360</v>
      </c>
      <c r="E726" s="62" t="s">
        <v>1240</v>
      </c>
    </row>
    <row r="727" spans="1:5" ht="11.25" customHeight="1">
      <c r="A727" s="61">
        <v>9281</v>
      </c>
      <c r="B727" s="62" t="s">
        <v>912</v>
      </c>
      <c r="C727" s="62" t="s">
        <v>352</v>
      </c>
      <c r="D727" s="62" t="s">
        <v>1138</v>
      </c>
      <c r="E727" s="62" t="s">
        <v>1207</v>
      </c>
    </row>
    <row r="728" spans="1:5" ht="11.25" customHeight="1">
      <c r="A728" s="61">
        <v>9282</v>
      </c>
      <c r="B728" s="62" t="s">
        <v>915</v>
      </c>
      <c r="C728" s="62" t="s">
        <v>849</v>
      </c>
      <c r="D728" s="62" t="s">
        <v>919</v>
      </c>
      <c r="E728" s="62" t="s">
        <v>920</v>
      </c>
    </row>
    <row r="729" spans="1:5" ht="11.25" customHeight="1">
      <c r="A729" s="164">
        <v>9282</v>
      </c>
      <c r="B729" s="165" t="s">
        <v>915</v>
      </c>
      <c r="C729" s="165" t="s">
        <v>849</v>
      </c>
      <c r="D729" s="165" t="s">
        <v>368</v>
      </c>
      <c r="E729" s="165" t="s">
        <v>1241</v>
      </c>
    </row>
    <row r="730" spans="1:5" ht="11.25" customHeight="1">
      <c r="A730" s="61">
        <v>9283</v>
      </c>
      <c r="B730" s="62" t="s">
        <v>921</v>
      </c>
      <c r="C730" s="62" t="s">
        <v>849</v>
      </c>
      <c r="D730" s="62" t="s">
        <v>859</v>
      </c>
      <c r="E730" s="61"/>
    </row>
    <row r="731" spans="1:5" ht="11.25" customHeight="1">
      <c r="A731" s="61">
        <v>9283</v>
      </c>
      <c r="B731" s="62" t="s">
        <v>921</v>
      </c>
      <c r="C731" s="62" t="s">
        <v>849</v>
      </c>
      <c r="D731" s="62" t="s">
        <v>1124</v>
      </c>
      <c r="E731" s="61"/>
    </row>
    <row r="732" spans="1:5" ht="11.25" customHeight="1">
      <c r="A732" s="61">
        <v>9284</v>
      </c>
      <c r="B732" s="62" t="s">
        <v>924</v>
      </c>
      <c r="C732" s="62" t="s">
        <v>849</v>
      </c>
      <c r="D732" s="62" t="s">
        <v>859</v>
      </c>
      <c r="E732" s="61"/>
    </row>
    <row r="733" spans="1:5" ht="11.25" customHeight="1">
      <c r="A733" s="61">
        <v>9284</v>
      </c>
      <c r="B733" s="62" t="s">
        <v>924</v>
      </c>
      <c r="C733" s="62" t="s">
        <v>849</v>
      </c>
      <c r="D733" s="62" t="s">
        <v>1018</v>
      </c>
      <c r="E733" s="61"/>
    </row>
    <row r="734" spans="1:5" ht="11.25" customHeight="1">
      <c r="A734" s="61">
        <v>9285</v>
      </c>
      <c r="B734" s="62" t="s">
        <v>927</v>
      </c>
      <c r="C734" s="62" t="s">
        <v>849</v>
      </c>
      <c r="D734" s="62" t="s">
        <v>368</v>
      </c>
      <c r="E734" s="61"/>
    </row>
    <row r="735" spans="1:5" ht="11.25" customHeight="1">
      <c r="A735" s="61">
        <v>9286</v>
      </c>
      <c r="B735" s="62" t="s">
        <v>930</v>
      </c>
      <c r="C735" s="62" t="s">
        <v>849</v>
      </c>
      <c r="D735" s="62" t="s">
        <v>955</v>
      </c>
      <c r="E735" s="61"/>
    </row>
    <row r="736" spans="1:5" ht="11.25" customHeight="1">
      <c r="A736" s="61">
        <v>9286</v>
      </c>
      <c r="B736" s="62" t="s">
        <v>930</v>
      </c>
      <c r="C736" s="62" t="s">
        <v>849</v>
      </c>
      <c r="D736" s="62" t="s">
        <v>919</v>
      </c>
      <c r="E736" s="62" t="s">
        <v>920</v>
      </c>
    </row>
    <row r="737" spans="1:5" ht="11.25" customHeight="1">
      <c r="A737" s="164">
        <v>9286</v>
      </c>
      <c r="B737" s="165" t="s">
        <v>930</v>
      </c>
      <c r="C737" s="165" t="s">
        <v>849</v>
      </c>
      <c r="D737" s="165" t="s">
        <v>368</v>
      </c>
      <c r="E737" s="165" t="s">
        <v>1237</v>
      </c>
    </row>
    <row r="738" spans="1:5" ht="11.25" customHeight="1">
      <c r="A738" s="61">
        <v>9287</v>
      </c>
      <c r="B738" s="62" t="s">
        <v>933</v>
      </c>
      <c r="C738" s="62" t="s">
        <v>849</v>
      </c>
      <c r="D738" s="62" t="s">
        <v>355</v>
      </c>
      <c r="E738" s="61"/>
    </row>
    <row r="739" spans="1:5" ht="11.25" customHeight="1">
      <c r="A739" s="61">
        <v>9287</v>
      </c>
      <c r="B739" s="62" t="s">
        <v>933</v>
      </c>
      <c r="C739" s="62" t="s">
        <v>849</v>
      </c>
      <c r="D739" s="62" t="s">
        <v>368</v>
      </c>
      <c r="E739" s="61"/>
    </row>
    <row r="740" spans="1:5" ht="11.25" customHeight="1">
      <c r="A740" s="61">
        <v>9287</v>
      </c>
      <c r="B740" s="62" t="s">
        <v>933</v>
      </c>
      <c r="C740" s="62" t="s">
        <v>849</v>
      </c>
      <c r="D740" s="62" t="s">
        <v>941</v>
      </c>
      <c r="E740" s="62" t="s">
        <v>942</v>
      </c>
    </row>
    <row r="741" spans="1:5" ht="11.25" customHeight="1">
      <c r="A741" s="61">
        <v>9288</v>
      </c>
      <c r="B741" s="62" t="s">
        <v>936</v>
      </c>
      <c r="C741" s="62" t="s">
        <v>849</v>
      </c>
      <c r="D741" s="62" t="s">
        <v>941</v>
      </c>
      <c r="E741" s="62" t="s">
        <v>942</v>
      </c>
    </row>
    <row r="742" spans="1:5" ht="11.25" customHeight="1">
      <c r="A742" s="164">
        <v>9289</v>
      </c>
      <c r="B742" s="165" t="s">
        <v>943</v>
      </c>
      <c r="C742" s="165" t="s">
        <v>849</v>
      </c>
      <c r="D742" s="165" t="s">
        <v>368</v>
      </c>
      <c r="E742" s="165" t="s">
        <v>1237</v>
      </c>
    </row>
    <row r="743" spans="1:5" ht="11.25" customHeight="1">
      <c r="A743" s="164">
        <v>9291</v>
      </c>
      <c r="B743" s="165" t="s">
        <v>948</v>
      </c>
      <c r="C743" s="165" t="s">
        <v>849</v>
      </c>
      <c r="D743" s="165" t="s">
        <v>368</v>
      </c>
      <c r="E743" s="165" t="s">
        <v>1242</v>
      </c>
    </row>
    <row r="744" spans="1:5" ht="11.25" customHeight="1">
      <c r="A744" s="61">
        <v>9292</v>
      </c>
      <c r="B744" s="62" t="s">
        <v>951</v>
      </c>
      <c r="C744" s="62" t="s">
        <v>849</v>
      </c>
      <c r="D744" s="62" t="s">
        <v>955</v>
      </c>
      <c r="E744" s="62" t="s">
        <v>956</v>
      </c>
    </row>
    <row r="745" spans="1:5" ht="11.25" customHeight="1">
      <c r="A745" s="164">
        <v>9292</v>
      </c>
      <c r="B745" s="165" t="s">
        <v>951</v>
      </c>
      <c r="C745" s="165" t="s">
        <v>849</v>
      </c>
      <c r="D745" s="165" t="s">
        <v>368</v>
      </c>
      <c r="E745" s="165" t="s">
        <v>1243</v>
      </c>
    </row>
    <row r="746" spans="1:5" ht="11.25" customHeight="1">
      <c r="A746" s="61">
        <v>9293</v>
      </c>
      <c r="B746" s="62" t="s">
        <v>957</v>
      </c>
      <c r="C746" s="62" t="s">
        <v>849</v>
      </c>
      <c r="D746" s="62" t="s">
        <v>859</v>
      </c>
      <c r="E746" s="61"/>
    </row>
    <row r="747" spans="1:5" ht="11.25" customHeight="1">
      <c r="A747" s="61">
        <v>9293</v>
      </c>
      <c r="B747" s="62" t="s">
        <v>957</v>
      </c>
      <c r="C747" s="62" t="s">
        <v>849</v>
      </c>
      <c r="D747" s="62" t="s">
        <v>360</v>
      </c>
      <c r="E747" s="62" t="s">
        <v>1244</v>
      </c>
    </row>
    <row r="748" spans="1:5" ht="11.25" customHeight="1">
      <c r="A748" s="61">
        <v>9293</v>
      </c>
      <c r="B748" s="62" t="s">
        <v>957</v>
      </c>
      <c r="C748" s="62" t="s">
        <v>849</v>
      </c>
      <c r="D748" s="62" t="s">
        <v>1018</v>
      </c>
      <c r="E748" s="61"/>
    </row>
    <row r="749" spans="1:5" ht="11.25" customHeight="1">
      <c r="A749" s="61">
        <v>9293</v>
      </c>
      <c r="B749" s="62" t="s">
        <v>957</v>
      </c>
      <c r="C749" s="62" t="s">
        <v>849</v>
      </c>
      <c r="D749" s="62" t="s">
        <v>1118</v>
      </c>
      <c r="E749" s="61"/>
    </row>
    <row r="750" spans="1:5" ht="11.25" customHeight="1">
      <c r="A750" s="61">
        <v>9294</v>
      </c>
      <c r="B750" s="62" t="s">
        <v>961</v>
      </c>
      <c r="C750" s="62" t="s">
        <v>849</v>
      </c>
      <c r="D750" s="62" t="s">
        <v>360</v>
      </c>
      <c r="E750" s="62" t="s">
        <v>1244</v>
      </c>
    </row>
    <row r="751" spans="1:5" ht="11.25" customHeight="1">
      <c r="A751" s="166">
        <v>9294</v>
      </c>
      <c r="B751" s="167" t="s">
        <v>961</v>
      </c>
      <c r="C751" s="167" t="s">
        <v>849</v>
      </c>
      <c r="D751" s="167" t="s">
        <v>1245</v>
      </c>
      <c r="E751" s="167" t="s">
        <v>1237</v>
      </c>
    </row>
    <row r="752" spans="1:5" ht="11.25" customHeight="1">
      <c r="A752" s="61">
        <v>9294</v>
      </c>
      <c r="B752" s="62" t="s">
        <v>961</v>
      </c>
      <c r="C752" s="62" t="s">
        <v>849</v>
      </c>
      <c r="D752" s="62" t="s">
        <v>1118</v>
      </c>
      <c r="E752" s="61"/>
    </row>
    <row r="753" spans="1:5" ht="11.25" customHeight="1">
      <c r="A753" s="61">
        <v>9295</v>
      </c>
      <c r="B753" s="62" t="s">
        <v>965</v>
      </c>
      <c r="C753" s="62" t="s">
        <v>849</v>
      </c>
      <c r="D753" s="62" t="s">
        <v>859</v>
      </c>
      <c r="E753" s="61"/>
    </row>
    <row r="754" spans="1:5" ht="11.25" customHeight="1">
      <c r="A754" s="61">
        <v>9295</v>
      </c>
      <c r="B754" s="62" t="s">
        <v>965</v>
      </c>
      <c r="C754" s="62" t="s">
        <v>849</v>
      </c>
      <c r="D754" s="62" t="s">
        <v>355</v>
      </c>
      <c r="E754" s="61"/>
    </row>
    <row r="755" spans="1:5" ht="11.25" customHeight="1">
      <c r="A755" s="61">
        <v>9295</v>
      </c>
      <c r="B755" s="62" t="s">
        <v>965</v>
      </c>
      <c r="C755" s="62" t="s">
        <v>849</v>
      </c>
      <c r="D755" s="62" t="s">
        <v>360</v>
      </c>
      <c r="E755" s="62" t="s">
        <v>1244</v>
      </c>
    </row>
    <row r="756" spans="1:5" ht="11.25" customHeight="1">
      <c r="A756" s="61">
        <v>9296</v>
      </c>
      <c r="B756" s="62" t="s">
        <v>968</v>
      </c>
      <c r="C756" s="62" t="s">
        <v>849</v>
      </c>
      <c r="D756" s="62" t="s">
        <v>360</v>
      </c>
      <c r="E756" s="62" t="s">
        <v>1244</v>
      </c>
    </row>
    <row r="757" spans="1:5" ht="11.25" customHeight="1">
      <c r="A757" s="166">
        <v>9296</v>
      </c>
      <c r="B757" s="167" t="s">
        <v>968</v>
      </c>
      <c r="C757" s="167" t="s">
        <v>849</v>
      </c>
      <c r="D757" s="167" t="s">
        <v>1245</v>
      </c>
      <c r="E757" s="167" t="s">
        <v>1242</v>
      </c>
    </row>
    <row r="758" spans="1:5" ht="11.25" customHeight="1">
      <c r="A758" s="61">
        <v>9296</v>
      </c>
      <c r="B758" s="62" t="s">
        <v>968</v>
      </c>
      <c r="C758" s="62" t="s">
        <v>849</v>
      </c>
      <c r="D758" s="62" t="s">
        <v>955</v>
      </c>
      <c r="E758" s="62" t="s">
        <v>1246</v>
      </c>
    </row>
    <row r="759" spans="1:5" ht="11.25" customHeight="1">
      <c r="A759" s="61">
        <v>9296</v>
      </c>
      <c r="B759" s="62" t="s">
        <v>968</v>
      </c>
      <c r="C759" s="62" t="s">
        <v>849</v>
      </c>
      <c r="D759" s="62" t="s">
        <v>1118</v>
      </c>
      <c r="E759" s="61"/>
    </row>
    <row r="760" spans="1:5" ht="11.25" customHeight="1">
      <c r="A760" s="61">
        <v>9297</v>
      </c>
      <c r="B760" s="62" t="s">
        <v>971</v>
      </c>
      <c r="C760" s="62" t="s">
        <v>849</v>
      </c>
      <c r="D760" s="62" t="s">
        <v>355</v>
      </c>
      <c r="E760" s="61"/>
    </row>
    <row r="761" spans="1:5" ht="11.25" customHeight="1">
      <c r="A761" s="61">
        <v>9297</v>
      </c>
      <c r="B761" s="62" t="s">
        <v>971</v>
      </c>
      <c r="C761" s="62" t="s">
        <v>849</v>
      </c>
      <c r="D761" s="62" t="s">
        <v>360</v>
      </c>
      <c r="E761" s="62" t="s">
        <v>1244</v>
      </c>
    </row>
    <row r="762" spans="1:5" ht="11.25" customHeight="1">
      <c r="A762" s="61">
        <v>9297</v>
      </c>
      <c r="B762" s="62" t="s">
        <v>971</v>
      </c>
      <c r="C762" s="62" t="s">
        <v>849</v>
      </c>
      <c r="D762" s="62" t="s">
        <v>1245</v>
      </c>
      <c r="E762" s="61"/>
    </row>
    <row r="763" spans="1:5" ht="11.25" customHeight="1">
      <c r="A763" s="61">
        <v>9297</v>
      </c>
      <c r="B763" s="62" t="s">
        <v>971</v>
      </c>
      <c r="C763" s="62" t="s">
        <v>849</v>
      </c>
      <c r="D763" s="62" t="s">
        <v>1118</v>
      </c>
      <c r="E763" s="61"/>
    </row>
    <row r="764" spans="1:5" ht="11.25" customHeight="1">
      <c r="A764" s="61">
        <v>9298</v>
      </c>
      <c r="B764" s="62" t="s">
        <v>974</v>
      </c>
      <c r="C764" s="62" t="s">
        <v>849</v>
      </c>
      <c r="D764" s="62" t="s">
        <v>859</v>
      </c>
      <c r="E764" s="61"/>
    </row>
    <row r="765" spans="1:5" ht="11.25" customHeight="1">
      <c r="A765" s="61">
        <v>9298</v>
      </c>
      <c r="B765" s="62" t="s">
        <v>974</v>
      </c>
      <c r="C765" s="62" t="s">
        <v>849</v>
      </c>
      <c r="D765" s="62" t="s">
        <v>360</v>
      </c>
      <c r="E765" s="62" t="s">
        <v>1244</v>
      </c>
    </row>
    <row r="766" spans="1:5" ht="11.25" customHeight="1">
      <c r="A766" s="61">
        <v>9298</v>
      </c>
      <c r="B766" s="62" t="s">
        <v>974</v>
      </c>
      <c r="C766" s="62" t="s">
        <v>849</v>
      </c>
      <c r="D766" s="62" t="s">
        <v>1118</v>
      </c>
      <c r="E766" s="61"/>
    </row>
    <row r="767" spans="1:5" ht="11.25" customHeight="1">
      <c r="A767" s="61">
        <v>9298</v>
      </c>
      <c r="B767" s="62" t="s">
        <v>974</v>
      </c>
      <c r="C767" s="62" t="s">
        <v>849</v>
      </c>
      <c r="D767" s="62" t="s">
        <v>1138</v>
      </c>
      <c r="E767" s="62" t="s">
        <v>1144</v>
      </c>
    </row>
    <row r="768" spans="1:5" ht="11.25" customHeight="1">
      <c r="A768" s="61">
        <v>9299</v>
      </c>
      <c r="B768" s="62" t="s">
        <v>977</v>
      </c>
      <c r="C768" s="62" t="s">
        <v>849</v>
      </c>
      <c r="D768" s="62" t="s">
        <v>360</v>
      </c>
      <c r="E768" s="62" t="s">
        <v>1244</v>
      </c>
    </row>
    <row r="769" spans="1:5" ht="11.25" customHeight="1">
      <c r="A769" s="166">
        <v>9299</v>
      </c>
      <c r="B769" s="167" t="s">
        <v>977</v>
      </c>
      <c r="C769" s="167" t="s">
        <v>849</v>
      </c>
      <c r="D769" s="167" t="s">
        <v>1245</v>
      </c>
      <c r="E769" s="167" t="s">
        <v>1247</v>
      </c>
    </row>
    <row r="770" spans="1:5" ht="11.25" customHeight="1">
      <c r="A770" s="61">
        <v>9299</v>
      </c>
      <c r="B770" s="62" t="s">
        <v>977</v>
      </c>
      <c r="C770" s="62" t="s">
        <v>849</v>
      </c>
      <c r="D770" s="62" t="s">
        <v>1118</v>
      </c>
      <c r="E770" s="61"/>
    </row>
    <row r="771" spans="1:5" ht="11.25" customHeight="1">
      <c r="A771" s="61">
        <v>9300</v>
      </c>
      <c r="B771" s="62" t="s">
        <v>980</v>
      </c>
      <c r="C771" s="62" t="s">
        <v>849</v>
      </c>
      <c r="D771" s="62" t="s">
        <v>859</v>
      </c>
      <c r="E771" s="61"/>
    </row>
    <row r="772" spans="1:5" ht="11.25" customHeight="1">
      <c r="A772" s="61">
        <v>9300</v>
      </c>
      <c r="B772" s="62" t="s">
        <v>980</v>
      </c>
      <c r="C772" s="62" t="s">
        <v>849</v>
      </c>
      <c r="D772" s="62" t="s">
        <v>360</v>
      </c>
      <c r="E772" s="62" t="s">
        <v>1244</v>
      </c>
    </row>
    <row r="773" spans="1:5" ht="11.25" customHeight="1">
      <c r="A773" s="61">
        <v>9301</v>
      </c>
      <c r="B773" s="62" t="s">
        <v>983</v>
      </c>
      <c r="C773" s="62" t="s">
        <v>849</v>
      </c>
      <c r="D773" s="62" t="s">
        <v>859</v>
      </c>
      <c r="E773" s="61"/>
    </row>
    <row r="774" spans="1:5" ht="11.25" customHeight="1">
      <c r="A774" s="61">
        <v>9301</v>
      </c>
      <c r="B774" s="62" t="s">
        <v>983</v>
      </c>
      <c r="C774" s="62" t="s">
        <v>849</v>
      </c>
      <c r="D774" s="62" t="s">
        <v>360</v>
      </c>
      <c r="E774" s="62" t="s">
        <v>1244</v>
      </c>
    </row>
    <row r="775" spans="1:5" ht="11.25" customHeight="1">
      <c r="A775" s="61">
        <v>9301</v>
      </c>
      <c r="B775" s="62" t="s">
        <v>983</v>
      </c>
      <c r="C775" s="62" t="s">
        <v>849</v>
      </c>
      <c r="D775" s="62" t="s">
        <v>1118</v>
      </c>
      <c r="E775" s="61"/>
    </row>
    <row r="776" spans="1:5" ht="11.25" customHeight="1">
      <c r="A776" s="61">
        <v>9302</v>
      </c>
      <c r="B776" s="62" t="s">
        <v>986</v>
      </c>
      <c r="C776" s="62" t="s">
        <v>849</v>
      </c>
      <c r="D776" s="62" t="s">
        <v>859</v>
      </c>
      <c r="E776" s="61"/>
    </row>
    <row r="777" spans="1:5" ht="11.25" customHeight="1">
      <c r="A777" s="61">
        <v>9302</v>
      </c>
      <c r="B777" s="62" t="s">
        <v>986</v>
      </c>
      <c r="C777" s="62" t="s">
        <v>849</v>
      </c>
      <c r="D777" s="62" t="s">
        <v>360</v>
      </c>
      <c r="E777" s="62" t="s">
        <v>1244</v>
      </c>
    </row>
    <row r="778" spans="1:5" ht="11.25" customHeight="1">
      <c r="A778" s="61">
        <v>9302</v>
      </c>
      <c r="B778" s="62" t="s">
        <v>986</v>
      </c>
      <c r="C778" s="62" t="s">
        <v>849</v>
      </c>
      <c r="D778" s="62" t="s">
        <v>1118</v>
      </c>
      <c r="E778" s="61"/>
    </row>
    <row r="779" spans="1:5" ht="11.25" customHeight="1">
      <c r="A779" s="61">
        <v>9303</v>
      </c>
      <c r="B779" s="62" t="s">
        <v>989</v>
      </c>
      <c r="C779" s="62" t="s">
        <v>849</v>
      </c>
      <c r="D779" s="62" t="s">
        <v>355</v>
      </c>
      <c r="E779" s="61"/>
    </row>
    <row r="780" spans="1:5" ht="11.25" customHeight="1">
      <c r="A780" s="61">
        <v>9303</v>
      </c>
      <c r="B780" s="62" t="s">
        <v>989</v>
      </c>
      <c r="C780" s="62" t="s">
        <v>849</v>
      </c>
      <c r="D780" s="62" t="s">
        <v>859</v>
      </c>
      <c r="E780" s="61"/>
    </row>
    <row r="781" spans="1:5" ht="11.25" customHeight="1">
      <c r="A781" s="61">
        <v>9304</v>
      </c>
      <c r="B781" s="62" t="s">
        <v>993</v>
      </c>
      <c r="C781" s="62" t="s">
        <v>849</v>
      </c>
      <c r="D781" s="62" t="s">
        <v>859</v>
      </c>
      <c r="E781" s="61"/>
    </row>
    <row r="782" spans="1:5" ht="11.25" customHeight="1">
      <c r="A782" s="164">
        <v>9305</v>
      </c>
      <c r="B782" s="165" t="s">
        <v>996</v>
      </c>
      <c r="C782" s="165" t="s">
        <v>849</v>
      </c>
      <c r="D782" s="165" t="s">
        <v>368</v>
      </c>
      <c r="E782" s="165" t="s">
        <v>369</v>
      </c>
    </row>
    <row r="783" spans="1:5" ht="11.25" customHeight="1">
      <c r="A783" s="61">
        <v>9305</v>
      </c>
      <c r="B783" s="62" t="s">
        <v>996</v>
      </c>
      <c r="C783" s="62" t="s">
        <v>849</v>
      </c>
      <c r="D783" s="62" t="s">
        <v>355</v>
      </c>
      <c r="E783" s="61"/>
    </row>
    <row r="784" spans="1:5" ht="11.25" customHeight="1">
      <c r="A784" s="61">
        <v>9306</v>
      </c>
      <c r="B784" s="62" t="s">
        <v>1001</v>
      </c>
      <c r="C784" s="62" t="s">
        <v>849</v>
      </c>
      <c r="D784" s="62" t="s">
        <v>374</v>
      </c>
      <c r="E784" s="61"/>
    </row>
    <row r="785" spans="1:5" ht="11.25" customHeight="1">
      <c r="A785" s="61">
        <v>9306</v>
      </c>
      <c r="B785" s="62" t="s">
        <v>1001</v>
      </c>
      <c r="C785" s="62" t="s">
        <v>849</v>
      </c>
      <c r="D785" s="62" t="s">
        <v>859</v>
      </c>
      <c r="E785" s="61"/>
    </row>
    <row r="786" spans="1:5" ht="11.25" customHeight="1">
      <c r="A786" s="61">
        <v>9307</v>
      </c>
      <c r="B786" s="62" t="s">
        <v>1004</v>
      </c>
      <c r="C786" s="62" t="s">
        <v>849</v>
      </c>
      <c r="D786" s="62" t="s">
        <v>859</v>
      </c>
      <c r="E786" s="61"/>
    </row>
    <row r="787" spans="1:5" ht="11.25" customHeight="1">
      <c r="A787" s="61">
        <v>9308</v>
      </c>
      <c r="B787" s="62" t="s">
        <v>1007</v>
      </c>
      <c r="C787" s="62" t="s">
        <v>849</v>
      </c>
      <c r="D787" s="62" t="s">
        <v>859</v>
      </c>
      <c r="E787" s="61"/>
    </row>
    <row r="788" spans="1:5" ht="11.25" customHeight="1">
      <c r="A788" s="61">
        <v>9309</v>
      </c>
      <c r="B788" s="62" t="s">
        <v>1010</v>
      </c>
      <c r="C788" s="62" t="s">
        <v>849</v>
      </c>
      <c r="D788" s="62" t="s">
        <v>859</v>
      </c>
      <c r="E788" s="61"/>
    </row>
    <row r="789" spans="1:5" ht="11.25" customHeight="1">
      <c r="A789" s="61">
        <v>9309</v>
      </c>
      <c r="B789" s="62" t="s">
        <v>1010</v>
      </c>
      <c r="C789" s="62" t="s">
        <v>849</v>
      </c>
      <c r="D789" s="62" t="s">
        <v>1018</v>
      </c>
      <c r="E789" s="62" t="s">
        <v>1019</v>
      </c>
    </row>
    <row r="790" spans="1:5" ht="11.25" customHeight="1">
      <c r="A790" s="61">
        <v>9309</v>
      </c>
      <c r="B790" s="62" t="s">
        <v>1010</v>
      </c>
      <c r="C790" s="62" t="s">
        <v>849</v>
      </c>
      <c r="D790" s="62" t="s">
        <v>1248</v>
      </c>
      <c r="E790" s="62" t="s">
        <v>1019</v>
      </c>
    </row>
    <row r="791" spans="1:5" ht="11.25" customHeight="1">
      <c r="A791" s="61">
        <v>9310</v>
      </c>
      <c r="B791" s="62" t="s">
        <v>1014</v>
      </c>
      <c r="C791" s="62" t="s">
        <v>849</v>
      </c>
      <c r="D791" s="62" t="s">
        <v>1018</v>
      </c>
      <c r="E791" s="62" t="s">
        <v>1019</v>
      </c>
    </row>
    <row r="792" spans="1:5" ht="11.25" customHeight="1">
      <c r="A792" s="61">
        <v>9310</v>
      </c>
      <c r="B792" s="62" t="s">
        <v>1014</v>
      </c>
      <c r="C792" s="62" t="s">
        <v>849</v>
      </c>
      <c r="D792" s="62" t="s">
        <v>1248</v>
      </c>
      <c r="E792" s="62" t="s">
        <v>1019</v>
      </c>
    </row>
    <row r="793" spans="1:5" ht="11.25" customHeight="1">
      <c r="A793" s="61">
        <v>9310</v>
      </c>
      <c r="B793" s="62" t="s">
        <v>1014</v>
      </c>
      <c r="C793" s="62" t="s">
        <v>849</v>
      </c>
      <c r="D793" s="62" t="s">
        <v>859</v>
      </c>
      <c r="E793" s="61"/>
    </row>
    <row r="794" spans="1:5" ht="11.25" customHeight="1">
      <c r="A794" s="61">
        <v>9311</v>
      </c>
      <c r="B794" s="62" t="s">
        <v>1020</v>
      </c>
      <c r="C794" s="62" t="s">
        <v>849</v>
      </c>
      <c r="D794" s="62" t="s">
        <v>1018</v>
      </c>
      <c r="E794" s="61"/>
    </row>
    <row r="795" spans="1:5" ht="11.25" customHeight="1">
      <c r="A795" s="61">
        <v>9311</v>
      </c>
      <c r="B795" s="62" t="s">
        <v>1020</v>
      </c>
      <c r="C795" s="62" t="s">
        <v>849</v>
      </c>
      <c r="D795" s="62" t="s">
        <v>1248</v>
      </c>
      <c r="E795" s="61"/>
    </row>
    <row r="796" spans="1:5" ht="11.25" customHeight="1">
      <c r="A796" s="61">
        <v>9312</v>
      </c>
      <c r="B796" s="62" t="s">
        <v>1024</v>
      </c>
      <c r="C796" s="62" t="s">
        <v>849</v>
      </c>
      <c r="D796" s="62" t="s">
        <v>1018</v>
      </c>
      <c r="E796" s="61"/>
    </row>
    <row r="797" spans="1:5" ht="11.25" customHeight="1">
      <c r="A797" s="61">
        <v>9312</v>
      </c>
      <c r="B797" s="62" t="s">
        <v>1024</v>
      </c>
      <c r="C797" s="62" t="s">
        <v>849</v>
      </c>
      <c r="D797" s="62" t="s">
        <v>1248</v>
      </c>
      <c r="E797" s="61"/>
    </row>
    <row r="798" spans="1:5" ht="11.25" customHeight="1">
      <c r="A798" s="61">
        <v>9313</v>
      </c>
      <c r="B798" s="62" t="s">
        <v>1025</v>
      </c>
      <c r="C798" s="62" t="s">
        <v>849</v>
      </c>
      <c r="D798" s="62" t="s">
        <v>1018</v>
      </c>
      <c r="E798" s="61"/>
    </row>
    <row r="799" spans="1:5" ht="11.25" customHeight="1">
      <c r="A799" s="61">
        <v>9313</v>
      </c>
      <c r="B799" s="62" t="s">
        <v>1025</v>
      </c>
      <c r="C799" s="62" t="s">
        <v>849</v>
      </c>
      <c r="D799" s="62" t="s">
        <v>1248</v>
      </c>
      <c r="E799" s="61"/>
    </row>
    <row r="800" spans="1:5" ht="11.25" customHeight="1">
      <c r="A800" s="61">
        <v>9314</v>
      </c>
      <c r="B800" s="62" t="s">
        <v>1027</v>
      </c>
      <c r="C800" s="62" t="s">
        <v>849</v>
      </c>
      <c r="D800" s="62" t="s">
        <v>1018</v>
      </c>
      <c r="E800" s="61"/>
    </row>
    <row r="801" spans="1:5" ht="11.25" customHeight="1">
      <c r="A801" s="61">
        <v>9314</v>
      </c>
      <c r="B801" s="62" t="s">
        <v>1027</v>
      </c>
      <c r="C801" s="62" t="s">
        <v>849</v>
      </c>
      <c r="D801" s="62" t="s">
        <v>1248</v>
      </c>
      <c r="E801" s="61"/>
    </row>
    <row r="802" spans="1:5" ht="11.25" customHeight="1">
      <c r="A802" s="61">
        <v>9315</v>
      </c>
      <c r="B802" s="62" t="s">
        <v>1029</v>
      </c>
      <c r="C802" s="62" t="s">
        <v>849</v>
      </c>
      <c r="D802" s="62" t="s">
        <v>1018</v>
      </c>
      <c r="E802" s="61"/>
    </row>
    <row r="803" spans="1:5" ht="11.25" customHeight="1">
      <c r="A803" s="61">
        <v>9315</v>
      </c>
      <c r="B803" s="62" t="s">
        <v>1029</v>
      </c>
      <c r="C803" s="62" t="s">
        <v>849</v>
      </c>
      <c r="D803" s="62" t="s">
        <v>1248</v>
      </c>
      <c r="E803" s="61"/>
    </row>
    <row r="804" spans="1:5" ht="11.25" customHeight="1">
      <c r="A804" s="61">
        <v>9316</v>
      </c>
      <c r="B804" s="62" t="s">
        <v>1031</v>
      </c>
      <c r="C804" s="62" t="s">
        <v>849</v>
      </c>
      <c r="D804" s="62" t="s">
        <v>732</v>
      </c>
      <c r="E804" s="62" t="s">
        <v>1034</v>
      </c>
    </row>
    <row r="805" spans="1:5" ht="11.25" customHeight="1">
      <c r="A805" s="61">
        <v>9316</v>
      </c>
      <c r="B805" s="62" t="s">
        <v>1031</v>
      </c>
      <c r="C805" s="62" t="s">
        <v>849</v>
      </c>
      <c r="D805" s="62" t="s">
        <v>859</v>
      </c>
      <c r="E805" s="61"/>
    </row>
    <row r="806" spans="1:5" ht="11.25" customHeight="1">
      <c r="A806" s="61">
        <v>9317</v>
      </c>
      <c r="B806" s="62" t="s">
        <v>1035</v>
      </c>
      <c r="C806" s="62" t="s">
        <v>849</v>
      </c>
      <c r="D806" s="62" t="s">
        <v>859</v>
      </c>
      <c r="E806" s="62" t="s">
        <v>904</v>
      </c>
    </row>
    <row r="807" spans="1:5" ht="11.25" customHeight="1">
      <c r="A807" s="61">
        <v>9317</v>
      </c>
      <c r="B807" s="62" t="s">
        <v>1035</v>
      </c>
      <c r="C807" s="62" t="s">
        <v>849</v>
      </c>
      <c r="D807" s="62" t="s">
        <v>1169</v>
      </c>
      <c r="E807" s="62" t="s">
        <v>1249</v>
      </c>
    </row>
    <row r="808" spans="1:5" ht="11.25" customHeight="1">
      <c r="A808" s="61">
        <v>9317</v>
      </c>
      <c r="B808" s="62" t="s">
        <v>1035</v>
      </c>
      <c r="C808" s="62" t="s">
        <v>849</v>
      </c>
      <c r="D808" s="62" t="s">
        <v>1169</v>
      </c>
      <c r="E808" s="62" t="s">
        <v>1250</v>
      </c>
    </row>
    <row r="809" spans="1:5" ht="11.25" customHeight="1">
      <c r="A809" s="61">
        <v>9317</v>
      </c>
      <c r="B809" s="62" t="s">
        <v>1035</v>
      </c>
      <c r="C809" s="62" t="s">
        <v>849</v>
      </c>
      <c r="D809" s="62" t="s">
        <v>1204</v>
      </c>
      <c r="E809" s="62" t="s">
        <v>1251</v>
      </c>
    </row>
    <row r="810" spans="1:5" ht="11.25" customHeight="1">
      <c r="A810" s="61">
        <v>9318</v>
      </c>
      <c r="B810" s="62" t="s">
        <v>1041</v>
      </c>
      <c r="C810" s="62" t="s">
        <v>849</v>
      </c>
      <c r="D810" s="62" t="s">
        <v>355</v>
      </c>
      <c r="E810" s="61"/>
    </row>
    <row r="811" spans="1:5" ht="11.25" customHeight="1">
      <c r="A811" s="61">
        <v>9318</v>
      </c>
      <c r="B811" s="62" t="s">
        <v>1041</v>
      </c>
      <c r="C811" s="62" t="s">
        <v>849</v>
      </c>
      <c r="D811" s="62" t="s">
        <v>859</v>
      </c>
      <c r="E811" s="61"/>
    </row>
  </sheetData>
  <autoFilter ref="A1:E81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7"/>
  <sheetViews>
    <sheetView zoomScaleNormal="100" workbookViewId="0">
      <selection activeCell="H9" sqref="H9"/>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585"/>
      <c r="B1" s="585"/>
      <c r="C1" s="585"/>
      <c r="D1" s="4"/>
      <c r="E1" s="4"/>
      <c r="F1" s="4"/>
      <c r="G1" s="4"/>
      <c r="H1" s="4"/>
      <c r="I1" s="4"/>
      <c r="J1" s="4"/>
      <c r="K1" s="4"/>
      <c r="L1" s="4"/>
      <c r="M1" s="4"/>
      <c r="N1" s="4"/>
      <c r="O1" s="4"/>
      <c r="P1" s="4"/>
      <c r="Q1" s="4"/>
      <c r="R1" s="4"/>
      <c r="S1" s="4"/>
      <c r="T1" s="4"/>
      <c r="U1" s="4"/>
      <c r="V1" s="4"/>
    </row>
    <row r="2" spans="1:22" ht="24.95" customHeight="1" thickBot="1">
      <c r="A2" s="586" t="s">
        <v>188</v>
      </c>
      <c r="B2" s="586"/>
      <c r="C2" s="586"/>
      <c r="D2" s="586"/>
      <c r="E2" s="586"/>
      <c r="F2" s="586"/>
      <c r="G2" s="586"/>
      <c r="H2" s="586"/>
      <c r="I2" s="586"/>
      <c r="J2" s="586"/>
      <c r="K2" s="586"/>
      <c r="L2" s="586"/>
      <c r="M2" s="586"/>
      <c r="N2" s="179"/>
      <c r="O2" s="6"/>
      <c r="P2" s="8"/>
      <c r="Q2" s="651" t="s">
        <v>1463</v>
      </c>
      <c r="R2" s="651"/>
      <c r="S2" s="651"/>
      <c r="T2" s="651"/>
      <c r="U2" s="651"/>
      <c r="V2" s="651"/>
    </row>
    <row r="3" spans="1:22" ht="50.1" customHeight="1" thickBot="1">
      <c r="A3" s="652" t="s">
        <v>1326</v>
      </c>
      <c r="B3" s="653"/>
      <c r="C3" s="653"/>
      <c r="D3" s="654"/>
      <c r="E3" s="649" t="s">
        <v>110</v>
      </c>
      <c r="F3" s="641"/>
      <c r="G3" s="642" t="s">
        <v>111</v>
      </c>
      <c r="H3" s="643"/>
      <c r="I3" s="644" t="s">
        <v>112</v>
      </c>
      <c r="J3" s="645"/>
      <c r="K3" s="644" t="s">
        <v>113</v>
      </c>
      <c r="L3" s="645"/>
      <c r="M3" s="644" t="s">
        <v>117</v>
      </c>
      <c r="N3" s="645"/>
      <c r="O3" s="644" t="s">
        <v>114</v>
      </c>
      <c r="P3" s="645"/>
      <c r="Q3" s="646" t="s">
        <v>115</v>
      </c>
      <c r="R3" s="647"/>
      <c r="S3" s="646" t="s">
        <v>116</v>
      </c>
      <c r="T3" s="656"/>
      <c r="U3" s="640" t="s">
        <v>109</v>
      </c>
      <c r="V3" s="655"/>
    </row>
    <row r="4" spans="1:22" ht="30" customHeight="1">
      <c r="A4" s="657" t="s">
        <v>153</v>
      </c>
      <c r="B4" s="658"/>
      <c r="C4" s="658"/>
      <c r="D4" s="659"/>
      <c r="E4" s="71"/>
      <c r="F4" s="88"/>
      <c r="G4" s="89"/>
      <c r="H4" s="74"/>
      <c r="I4" s="72"/>
      <c r="J4" s="88"/>
      <c r="K4" s="89"/>
      <c r="L4" s="72"/>
      <c r="M4" s="73"/>
      <c r="N4" s="99">
        <v>12</v>
      </c>
      <c r="O4" s="89"/>
      <c r="P4" s="72"/>
      <c r="Q4" s="73">
        <v>26</v>
      </c>
      <c r="R4" s="88"/>
      <c r="S4" s="89"/>
      <c r="T4" s="75"/>
      <c r="U4" s="95">
        <f>IF(E4+G4+I4+K4+M4+O4+Q4+S4=0,"",E4+G4+I4+K4+M4+O4+Q4+S4)</f>
        <v>26</v>
      </c>
      <c r="V4" s="103">
        <f>IF(F4+H4+J4+L4+N4+P4+R4+T4=0,"",F4+H4+J4+L4+N4+P4+R4+T4)</f>
        <v>12</v>
      </c>
    </row>
    <row r="5" spans="1:22" ht="30" customHeight="1">
      <c r="A5" s="660" t="s">
        <v>152</v>
      </c>
      <c r="B5" s="661"/>
      <c r="C5" s="661"/>
      <c r="D5" s="662"/>
      <c r="E5" s="76"/>
      <c r="F5" s="90"/>
      <c r="G5" s="91"/>
      <c r="H5" s="79"/>
      <c r="I5" s="77"/>
      <c r="J5" s="90"/>
      <c r="K5" s="91">
        <v>1</v>
      </c>
      <c r="L5" s="77"/>
      <c r="M5" s="78">
        <v>9</v>
      </c>
      <c r="N5" s="100"/>
      <c r="O5" s="91"/>
      <c r="P5" s="77"/>
      <c r="Q5" s="78">
        <v>21</v>
      </c>
      <c r="R5" s="90"/>
      <c r="S5" s="91"/>
      <c r="T5" s="80"/>
      <c r="U5" s="96">
        <f>IF(E5+G5+I5+K5+M5+O5+Q5+S5=0,"",E5+G5+I5+K5+M5+O5+Q5+S5)</f>
        <v>31</v>
      </c>
      <c r="V5" s="104" t="str">
        <f t="shared" ref="V5:V11" si="0">IF(F5+H5+J5+L5+N5+P5+R5+T5=0,"",F5+H5+J5+L5+N5+P5+R5+T5)</f>
        <v/>
      </c>
    </row>
    <row r="6" spans="1:22" ht="30" customHeight="1">
      <c r="A6" s="660" t="s">
        <v>146</v>
      </c>
      <c r="B6" s="661"/>
      <c r="C6" s="661"/>
      <c r="D6" s="662"/>
      <c r="E6" s="76"/>
      <c r="F6" s="90"/>
      <c r="G6" s="91"/>
      <c r="H6" s="79"/>
      <c r="I6" s="77"/>
      <c r="J6" s="90"/>
      <c r="K6" s="91">
        <v>2</v>
      </c>
      <c r="L6" s="77"/>
      <c r="M6" s="78">
        <v>14</v>
      </c>
      <c r="N6" s="100"/>
      <c r="O6" s="91"/>
      <c r="P6" s="77"/>
      <c r="Q6" s="78">
        <v>3</v>
      </c>
      <c r="R6" s="90"/>
      <c r="S6" s="91"/>
      <c r="T6" s="80"/>
      <c r="U6" s="96">
        <f>IF(E6+G6+I6+K6+M6+O6+Q6+S6=0,"",E6+G6+I6+K6+M6+O6+Q6+S6)</f>
        <v>19</v>
      </c>
      <c r="V6" s="104" t="str">
        <f t="shared" si="0"/>
        <v/>
      </c>
    </row>
    <row r="7" spans="1:22" ht="30" customHeight="1">
      <c r="A7" s="660" t="s">
        <v>147</v>
      </c>
      <c r="B7" s="661"/>
      <c r="C7" s="661"/>
      <c r="D7" s="662"/>
      <c r="E7" s="76"/>
      <c r="F7" s="90"/>
      <c r="G7" s="91"/>
      <c r="H7" s="79"/>
      <c r="I7" s="77"/>
      <c r="J7" s="90"/>
      <c r="K7" s="91">
        <v>5</v>
      </c>
      <c r="L7" s="77"/>
      <c r="M7" s="78">
        <v>6</v>
      </c>
      <c r="N7" s="100"/>
      <c r="O7" s="91"/>
      <c r="P7" s="77"/>
      <c r="Q7" s="78"/>
      <c r="R7" s="90"/>
      <c r="S7" s="91"/>
      <c r="T7" s="80"/>
      <c r="U7" s="96">
        <f>IF(E7+G7+I7+K7+M7+O7+Q7+S7=0,"",E7+G7+I7+K7+M7+O7+Q7+S7)</f>
        <v>11</v>
      </c>
      <c r="V7" s="104" t="str">
        <f t="shared" si="0"/>
        <v/>
      </c>
    </row>
    <row r="8" spans="1:22" ht="30" customHeight="1">
      <c r="A8" s="660" t="s">
        <v>148</v>
      </c>
      <c r="B8" s="661"/>
      <c r="C8" s="661"/>
      <c r="D8" s="662"/>
      <c r="E8" s="76"/>
      <c r="F8" s="90"/>
      <c r="G8" s="91"/>
      <c r="H8" s="79"/>
      <c r="I8" s="77">
        <v>4</v>
      </c>
      <c r="J8" s="90"/>
      <c r="K8" s="91">
        <v>9</v>
      </c>
      <c r="L8" s="77"/>
      <c r="M8" s="78">
        <v>1</v>
      </c>
      <c r="N8" s="100"/>
      <c r="O8" s="91"/>
      <c r="P8" s="77"/>
      <c r="Q8" s="78"/>
      <c r="R8" s="90"/>
      <c r="S8" s="91"/>
      <c r="T8" s="80"/>
      <c r="U8" s="96">
        <f>IF(E8+G8+I8+K8+M8+O8+Q8+S8=0,"",E8+G8+I8+K8+M8+O8+Q8+S8)</f>
        <v>14</v>
      </c>
      <c r="V8" s="104" t="str">
        <f t="shared" si="0"/>
        <v/>
      </c>
    </row>
    <row r="9" spans="1:22" ht="30" customHeight="1">
      <c r="A9" s="660" t="s">
        <v>149</v>
      </c>
      <c r="B9" s="661"/>
      <c r="C9" s="661"/>
      <c r="D9" s="662"/>
      <c r="E9" s="76"/>
      <c r="F9" s="90"/>
      <c r="G9" s="91"/>
      <c r="H9" s="79"/>
      <c r="I9" s="77">
        <v>8</v>
      </c>
      <c r="J9" s="90"/>
      <c r="K9" s="91">
        <v>11</v>
      </c>
      <c r="L9" s="77"/>
      <c r="M9" s="78">
        <v>13</v>
      </c>
      <c r="N9" s="100"/>
      <c r="O9" s="91"/>
      <c r="P9" s="77"/>
      <c r="Q9" s="78"/>
      <c r="R9" s="90"/>
      <c r="S9" s="91"/>
      <c r="T9" s="80"/>
      <c r="U9" s="96">
        <f>IF(E9+G9+I9+K9+M9+O9+Q9+S9=0,"",E9+G9+I9+K9+M9+O9+Q9+S9)</f>
        <v>32</v>
      </c>
      <c r="V9" s="104" t="str">
        <f t="shared" si="0"/>
        <v/>
      </c>
    </row>
    <row r="10" spans="1:22" ht="30" customHeight="1">
      <c r="A10" s="660" t="s">
        <v>150</v>
      </c>
      <c r="B10" s="661"/>
      <c r="C10" s="661"/>
      <c r="D10" s="662"/>
      <c r="E10" s="76"/>
      <c r="F10" s="90"/>
      <c r="G10" s="91">
        <v>4</v>
      </c>
      <c r="H10" s="79"/>
      <c r="I10" s="77">
        <v>6</v>
      </c>
      <c r="J10" s="90"/>
      <c r="K10" s="91">
        <v>11</v>
      </c>
      <c r="L10" s="77"/>
      <c r="M10" s="78">
        <v>4</v>
      </c>
      <c r="N10" s="100"/>
      <c r="O10" s="91"/>
      <c r="P10" s="77"/>
      <c r="Q10" s="78"/>
      <c r="R10" s="90"/>
      <c r="S10" s="91"/>
      <c r="T10" s="80"/>
      <c r="U10" s="96">
        <f t="shared" ref="U10:U11" si="1">IF(E10+G10+I10+K10+M10+O10+Q10+S10=0,"",E10+G10+I10+K10+M10+O10+Q10+S10)</f>
        <v>25</v>
      </c>
      <c r="V10" s="104" t="str">
        <f t="shared" si="0"/>
        <v/>
      </c>
    </row>
    <row r="11" spans="1:22" ht="30" customHeight="1" thickBot="1">
      <c r="A11" s="668" t="s">
        <v>151</v>
      </c>
      <c r="B11" s="669"/>
      <c r="C11" s="669"/>
      <c r="D11" s="670"/>
      <c r="E11" s="81">
        <v>1</v>
      </c>
      <c r="F11" s="92"/>
      <c r="G11" s="93">
        <v>8</v>
      </c>
      <c r="H11" s="84"/>
      <c r="I11" s="82">
        <v>9</v>
      </c>
      <c r="J11" s="92"/>
      <c r="K11" s="93">
        <v>4</v>
      </c>
      <c r="L11" s="82"/>
      <c r="M11" s="83"/>
      <c r="N11" s="101"/>
      <c r="O11" s="93"/>
      <c r="P11" s="82"/>
      <c r="Q11" s="83"/>
      <c r="R11" s="92"/>
      <c r="S11" s="93"/>
      <c r="T11" s="85"/>
      <c r="U11" s="97">
        <f t="shared" si="1"/>
        <v>22</v>
      </c>
      <c r="V11" s="105" t="str">
        <f t="shared" si="0"/>
        <v/>
      </c>
    </row>
    <row r="12" spans="1:22" ht="30" customHeight="1" thickTop="1" thickBot="1">
      <c r="A12" s="609" t="s">
        <v>109</v>
      </c>
      <c r="B12" s="610"/>
      <c r="C12" s="610"/>
      <c r="D12" s="611"/>
      <c r="E12" s="86">
        <f>IF(SUM(E4:E11)=0,"",SUM(E4:E11))</f>
        <v>1</v>
      </c>
      <c r="F12" s="102" t="str">
        <f>IF(SUM(F4:F11)=0,"",SUM(F4:F11))</f>
        <v/>
      </c>
      <c r="G12" s="87">
        <f t="shared" ref="G12:T12" si="2">IF(SUM(G4:G11)=0,"",SUM(G4:G11))</f>
        <v>12</v>
      </c>
      <c r="H12" s="114" t="str">
        <f t="shared" si="2"/>
        <v/>
      </c>
      <c r="I12" s="86">
        <f t="shared" si="2"/>
        <v>27</v>
      </c>
      <c r="J12" s="102" t="str">
        <f t="shared" si="2"/>
        <v/>
      </c>
      <c r="K12" s="87">
        <f t="shared" si="2"/>
        <v>43</v>
      </c>
      <c r="L12" s="114" t="str">
        <f t="shared" si="2"/>
        <v/>
      </c>
      <c r="M12" s="86">
        <f>IF(SUM(M4:M11)=0,"",SUM(M4:M11))</f>
        <v>47</v>
      </c>
      <c r="N12" s="102">
        <f t="shared" si="2"/>
        <v>12</v>
      </c>
      <c r="O12" s="87" t="str">
        <f t="shared" si="2"/>
        <v/>
      </c>
      <c r="P12" s="114" t="str">
        <f t="shared" si="2"/>
        <v/>
      </c>
      <c r="Q12" s="86">
        <f t="shared" si="2"/>
        <v>50</v>
      </c>
      <c r="R12" s="114" t="str">
        <f t="shared" si="2"/>
        <v/>
      </c>
      <c r="S12" s="86" t="str">
        <f t="shared" si="2"/>
        <v/>
      </c>
      <c r="T12" s="102" t="str">
        <f t="shared" si="2"/>
        <v/>
      </c>
      <c r="U12" s="98">
        <f>SUM(U4:U11)</f>
        <v>180</v>
      </c>
      <c r="V12" s="106">
        <f>IF(SUM(V4:V11)=0,"",SUM(V4:V11))</f>
        <v>12</v>
      </c>
    </row>
    <row r="13" spans="1:22" ht="30" customHeight="1">
      <c r="A13" s="667" t="s">
        <v>1361</v>
      </c>
      <c r="B13" s="667"/>
      <c r="C13" s="667"/>
      <c r="D13" s="667"/>
      <c r="E13" s="667"/>
      <c r="F13" s="667"/>
      <c r="G13" s="667"/>
      <c r="H13" s="6"/>
      <c r="I13" s="6"/>
      <c r="J13" s="6"/>
      <c r="K13" s="6"/>
      <c r="L13" s="6"/>
      <c r="M13" s="6"/>
      <c r="N13" s="6"/>
      <c r="O13" s="6"/>
      <c r="P13" s="6"/>
      <c r="Q13" s="6"/>
      <c r="R13" s="6"/>
      <c r="S13" s="6"/>
      <c r="T13" s="6"/>
      <c r="U13" s="6"/>
      <c r="V13" s="6"/>
    </row>
    <row r="14" spans="1:22" ht="24.95" customHeight="1">
      <c r="A14" s="6"/>
      <c r="B14" s="6"/>
      <c r="C14" s="6"/>
      <c r="D14" s="6"/>
      <c r="E14" s="6"/>
      <c r="F14" s="6"/>
      <c r="G14" s="6"/>
      <c r="H14" s="6"/>
      <c r="I14" s="6"/>
      <c r="J14" s="6"/>
      <c r="K14" s="6"/>
      <c r="L14" s="6"/>
      <c r="M14" s="6"/>
      <c r="N14" s="6"/>
      <c r="O14" s="6"/>
      <c r="P14" s="6"/>
      <c r="Q14" s="6"/>
      <c r="R14" s="6"/>
      <c r="S14" s="6"/>
      <c r="T14" s="6"/>
      <c r="U14" s="6"/>
      <c r="V14" s="6"/>
    </row>
    <row r="15" spans="1:22" ht="24.95" customHeight="1" thickBot="1">
      <c r="A15" s="586" t="s">
        <v>189</v>
      </c>
      <c r="B15" s="586"/>
      <c r="C15" s="586"/>
      <c r="D15" s="586"/>
      <c r="E15" s="586"/>
      <c r="F15" s="586"/>
      <c r="G15" s="586"/>
      <c r="H15" s="586"/>
      <c r="I15" s="586"/>
      <c r="J15" s="586"/>
      <c r="K15" s="586"/>
      <c r="L15" s="586"/>
      <c r="M15" s="586"/>
      <c r="N15" s="5"/>
      <c r="O15" s="6"/>
      <c r="P15" s="7"/>
      <c r="Q15" s="663" t="str">
        <f>Q2</f>
        <v>（令和2年4月1日現在）</v>
      </c>
      <c r="R15" s="663"/>
      <c r="S15" s="663"/>
      <c r="T15" s="663"/>
      <c r="U15" s="663"/>
      <c r="V15" s="663"/>
    </row>
    <row r="16" spans="1:22" ht="50.1" customHeight="1" thickBot="1">
      <c r="A16" s="652" t="s">
        <v>1327</v>
      </c>
      <c r="B16" s="653"/>
      <c r="C16" s="653"/>
      <c r="D16" s="654"/>
      <c r="E16" s="640" t="s">
        <v>110</v>
      </c>
      <c r="F16" s="641"/>
      <c r="G16" s="642" t="s">
        <v>111</v>
      </c>
      <c r="H16" s="643"/>
      <c r="I16" s="644" t="s">
        <v>112</v>
      </c>
      <c r="J16" s="645"/>
      <c r="K16" s="644" t="s">
        <v>113</v>
      </c>
      <c r="L16" s="645"/>
      <c r="M16" s="644" t="s">
        <v>117</v>
      </c>
      <c r="N16" s="645"/>
      <c r="O16" s="644" t="s">
        <v>114</v>
      </c>
      <c r="P16" s="645"/>
      <c r="Q16" s="646" t="s">
        <v>115</v>
      </c>
      <c r="R16" s="647"/>
      <c r="S16" s="646" t="s">
        <v>116</v>
      </c>
      <c r="T16" s="656"/>
      <c r="U16" s="640" t="s">
        <v>109</v>
      </c>
      <c r="V16" s="655"/>
    </row>
    <row r="17" spans="1:22" ht="30" customHeight="1">
      <c r="A17" s="657" t="s">
        <v>154</v>
      </c>
      <c r="B17" s="658"/>
      <c r="C17" s="658"/>
      <c r="D17" s="659"/>
      <c r="E17" s="72"/>
      <c r="F17" s="99"/>
      <c r="G17" s="89"/>
      <c r="H17" s="125"/>
      <c r="I17" s="530"/>
      <c r="J17" s="99"/>
      <c r="K17" s="89"/>
      <c r="L17" s="143"/>
      <c r="M17" s="73"/>
      <c r="N17" s="99"/>
      <c r="O17" s="89"/>
      <c r="P17" s="143"/>
      <c r="Q17" s="73">
        <v>2</v>
      </c>
      <c r="R17" s="99"/>
      <c r="S17" s="89"/>
      <c r="T17" s="75"/>
      <c r="U17" s="95">
        <f>IF(E17+G17+I17+K17+M17+O17+Q17+S17=0,"",E17+G17+I17+K17+M17+O17+Q17+S17)</f>
        <v>2</v>
      </c>
      <c r="V17" s="103" t="str">
        <f>IF(F17+H17+J17+L17+N17+P17+R17+T17=0,"",F17+H17+J17+L17+N17+P17+R17+T17)</f>
        <v/>
      </c>
    </row>
    <row r="18" spans="1:22" ht="30" customHeight="1">
      <c r="A18" s="660" t="s">
        <v>155</v>
      </c>
      <c r="B18" s="661"/>
      <c r="C18" s="661"/>
      <c r="D18" s="662"/>
      <c r="E18" s="77"/>
      <c r="F18" s="100"/>
      <c r="G18" s="91"/>
      <c r="H18" s="126"/>
      <c r="I18" s="531"/>
      <c r="J18" s="100"/>
      <c r="K18" s="91"/>
      <c r="L18" s="144"/>
      <c r="M18" s="78">
        <v>1</v>
      </c>
      <c r="N18" s="100"/>
      <c r="O18" s="91"/>
      <c r="P18" s="144"/>
      <c r="Q18" s="78">
        <v>19</v>
      </c>
      <c r="R18" s="100"/>
      <c r="S18" s="91"/>
      <c r="T18" s="80"/>
      <c r="U18" s="107">
        <f t="shared" ref="U18:U25" si="3">IF(E18+G18+I18+K18+M18+O18+Q18+S18=0,"",E18+G18+I18+K18+M18+O18+Q18+S18)</f>
        <v>20</v>
      </c>
      <c r="V18" s="109" t="str">
        <f t="shared" ref="V18:V24" si="4">IF(F18+H18+J18+L18+N18+P18+R18+T18=0,"",F18+H18+J18+L18+N18+P18+R18+T18)</f>
        <v/>
      </c>
    </row>
    <row r="19" spans="1:22" ht="30" customHeight="1">
      <c r="A19" s="660" t="s">
        <v>156</v>
      </c>
      <c r="B19" s="661"/>
      <c r="C19" s="661"/>
      <c r="D19" s="662"/>
      <c r="E19" s="77"/>
      <c r="F19" s="100"/>
      <c r="G19" s="91"/>
      <c r="H19" s="126"/>
      <c r="I19" s="531"/>
      <c r="J19" s="100"/>
      <c r="K19" s="91">
        <v>1</v>
      </c>
      <c r="L19" s="144"/>
      <c r="M19" s="78">
        <v>9</v>
      </c>
      <c r="N19" s="100"/>
      <c r="O19" s="91"/>
      <c r="P19" s="144"/>
      <c r="Q19" s="78">
        <v>27</v>
      </c>
      <c r="R19" s="100"/>
      <c r="S19" s="91"/>
      <c r="T19" s="80"/>
      <c r="U19" s="107">
        <f t="shared" si="3"/>
        <v>37</v>
      </c>
      <c r="V19" s="109" t="str">
        <f t="shared" si="4"/>
        <v/>
      </c>
    </row>
    <row r="20" spans="1:22" ht="30" customHeight="1">
      <c r="A20" s="660" t="s">
        <v>157</v>
      </c>
      <c r="B20" s="661"/>
      <c r="C20" s="661"/>
      <c r="D20" s="662"/>
      <c r="E20" s="77"/>
      <c r="F20" s="100"/>
      <c r="G20" s="91"/>
      <c r="H20" s="126"/>
      <c r="I20" s="531"/>
      <c r="J20" s="100"/>
      <c r="K20" s="91">
        <v>3</v>
      </c>
      <c r="L20" s="144"/>
      <c r="M20" s="78">
        <v>11</v>
      </c>
      <c r="N20" s="100"/>
      <c r="O20" s="91"/>
      <c r="P20" s="144"/>
      <c r="Q20" s="78">
        <v>2</v>
      </c>
      <c r="R20" s="100"/>
      <c r="S20" s="91"/>
      <c r="T20" s="80"/>
      <c r="U20" s="107">
        <f t="shared" si="3"/>
        <v>16</v>
      </c>
      <c r="V20" s="109" t="str">
        <f t="shared" si="4"/>
        <v/>
      </c>
    </row>
    <row r="21" spans="1:22" ht="30" customHeight="1">
      <c r="A21" s="660" t="s">
        <v>158</v>
      </c>
      <c r="B21" s="661"/>
      <c r="C21" s="661"/>
      <c r="D21" s="662"/>
      <c r="E21" s="77"/>
      <c r="F21" s="100"/>
      <c r="G21" s="91"/>
      <c r="H21" s="126"/>
      <c r="I21" s="531"/>
      <c r="J21" s="100"/>
      <c r="K21" s="91">
        <v>4</v>
      </c>
      <c r="L21" s="144"/>
      <c r="M21" s="78">
        <v>7</v>
      </c>
      <c r="N21" s="100"/>
      <c r="O21" s="91"/>
      <c r="P21" s="144"/>
      <c r="Q21" s="78"/>
      <c r="R21" s="100"/>
      <c r="S21" s="91"/>
      <c r="T21" s="80"/>
      <c r="U21" s="107">
        <f t="shared" si="3"/>
        <v>11</v>
      </c>
      <c r="V21" s="109" t="str">
        <f t="shared" si="4"/>
        <v/>
      </c>
    </row>
    <row r="22" spans="1:22" ht="30" customHeight="1">
      <c r="A22" s="660" t="s">
        <v>159</v>
      </c>
      <c r="B22" s="661"/>
      <c r="C22" s="661"/>
      <c r="D22" s="662"/>
      <c r="E22" s="77"/>
      <c r="F22" s="100"/>
      <c r="G22" s="91"/>
      <c r="H22" s="126"/>
      <c r="I22" s="531">
        <v>3</v>
      </c>
      <c r="J22" s="100"/>
      <c r="K22" s="91">
        <v>11</v>
      </c>
      <c r="L22" s="144"/>
      <c r="M22" s="78">
        <v>2</v>
      </c>
      <c r="N22" s="100"/>
      <c r="O22" s="91"/>
      <c r="P22" s="144"/>
      <c r="Q22" s="78"/>
      <c r="R22" s="100"/>
      <c r="S22" s="91"/>
      <c r="T22" s="80"/>
      <c r="U22" s="107">
        <f t="shared" si="3"/>
        <v>16</v>
      </c>
      <c r="V22" s="109" t="str">
        <f t="shared" si="4"/>
        <v/>
      </c>
    </row>
    <row r="23" spans="1:22" ht="30" customHeight="1">
      <c r="A23" s="660" t="s">
        <v>160</v>
      </c>
      <c r="B23" s="661"/>
      <c r="C23" s="661"/>
      <c r="D23" s="662"/>
      <c r="E23" s="77"/>
      <c r="F23" s="100"/>
      <c r="G23" s="91">
        <v>1</v>
      </c>
      <c r="H23" s="126"/>
      <c r="I23" s="531">
        <v>11</v>
      </c>
      <c r="J23" s="100"/>
      <c r="K23" s="91">
        <v>12</v>
      </c>
      <c r="L23" s="144"/>
      <c r="M23" s="78">
        <v>17</v>
      </c>
      <c r="N23" s="100"/>
      <c r="O23" s="91"/>
      <c r="P23" s="144"/>
      <c r="Q23" s="78"/>
      <c r="R23" s="100"/>
      <c r="S23" s="91"/>
      <c r="T23" s="80"/>
      <c r="U23" s="107">
        <f t="shared" si="3"/>
        <v>41</v>
      </c>
      <c r="V23" s="109" t="str">
        <f t="shared" si="4"/>
        <v/>
      </c>
    </row>
    <row r="24" spans="1:22" ht="30" customHeight="1">
      <c r="A24" s="660" t="s">
        <v>161</v>
      </c>
      <c r="B24" s="661"/>
      <c r="C24" s="661"/>
      <c r="D24" s="662"/>
      <c r="E24" s="77"/>
      <c r="F24" s="100"/>
      <c r="G24" s="91">
        <v>6</v>
      </c>
      <c r="H24" s="126"/>
      <c r="I24" s="531">
        <v>7</v>
      </c>
      <c r="J24" s="100"/>
      <c r="K24" s="91">
        <v>11</v>
      </c>
      <c r="L24" s="144"/>
      <c r="M24" s="78"/>
      <c r="N24" s="100"/>
      <c r="O24" s="91"/>
      <c r="P24" s="144"/>
      <c r="Q24" s="78"/>
      <c r="R24" s="100"/>
      <c r="S24" s="91"/>
      <c r="T24" s="80"/>
      <c r="U24" s="107">
        <f t="shared" si="3"/>
        <v>24</v>
      </c>
      <c r="V24" s="109" t="str">
        <f t="shared" si="4"/>
        <v/>
      </c>
    </row>
    <row r="25" spans="1:22" ht="30" customHeight="1" thickBot="1">
      <c r="A25" s="671" t="s">
        <v>162</v>
      </c>
      <c r="B25" s="672"/>
      <c r="C25" s="672"/>
      <c r="D25" s="673"/>
      <c r="E25" s="82">
        <v>1</v>
      </c>
      <c r="F25" s="101"/>
      <c r="G25" s="93">
        <v>5</v>
      </c>
      <c r="H25" s="127"/>
      <c r="I25" s="532">
        <v>6</v>
      </c>
      <c r="J25" s="101"/>
      <c r="K25" s="93">
        <v>1</v>
      </c>
      <c r="L25" s="534"/>
      <c r="M25" s="83"/>
      <c r="N25" s="101">
        <v>12</v>
      </c>
      <c r="O25" s="93"/>
      <c r="P25" s="534"/>
      <c r="Q25" s="83"/>
      <c r="R25" s="101"/>
      <c r="S25" s="93"/>
      <c r="T25" s="85"/>
      <c r="U25" s="108">
        <f t="shared" si="3"/>
        <v>13</v>
      </c>
      <c r="V25" s="110">
        <f>IF(F25+H25+J25+L25+N25+P25+R25+T25=0,"",F25+H25+J25+L25+N25+P25+R25+T25)</f>
        <v>12</v>
      </c>
    </row>
    <row r="26" spans="1:22" ht="30" customHeight="1" thickTop="1" thickBot="1">
      <c r="A26" s="664" t="s">
        <v>109</v>
      </c>
      <c r="B26" s="665"/>
      <c r="C26" s="665"/>
      <c r="D26" s="666"/>
      <c r="E26" s="94">
        <f t="shared" ref="E26:G26" si="5">IF(SUM(E17:E25)=0,"",SUM(E17:E25))</f>
        <v>1</v>
      </c>
      <c r="F26" s="113" t="str">
        <f t="shared" ref="F26:H26" si="6">IF(SUM(F17:F25)=0,"",SUM(F17:F25))</f>
        <v/>
      </c>
      <c r="G26" s="94">
        <f t="shared" si="5"/>
        <v>12</v>
      </c>
      <c r="H26" s="113" t="str">
        <f t="shared" si="6"/>
        <v/>
      </c>
      <c r="I26" s="533">
        <f t="shared" ref="I26" si="7">IF(SUM(I17:I25)=0,"",SUM(I17:I25))</f>
        <v>27</v>
      </c>
      <c r="J26" s="113" t="str">
        <f t="shared" ref="J26" si="8">IF(SUM(J17:J25)=0,"",SUM(J17:J25))</f>
        <v/>
      </c>
      <c r="K26" s="94">
        <f t="shared" ref="K26:M26" si="9">IF(SUM(K17:K25)=0,"",SUM(K17:K25))</f>
        <v>43</v>
      </c>
      <c r="L26" s="113" t="str">
        <f t="shared" ref="L26:N26" si="10">IF(SUM(L17:L25)=0,"",SUM(L17:L25))</f>
        <v/>
      </c>
      <c r="M26" s="94">
        <f t="shared" si="9"/>
        <v>47</v>
      </c>
      <c r="N26" s="113">
        <f t="shared" si="10"/>
        <v>12</v>
      </c>
      <c r="O26" s="94" t="str">
        <f t="shared" ref="O26" si="11">IF(SUM(O17:O25)=0,"",SUM(O17:O25))</f>
        <v/>
      </c>
      <c r="P26" s="113" t="str">
        <f t="shared" ref="P26" si="12">IF(SUM(P17:P25)=0,"",SUM(P17:P25))</f>
        <v/>
      </c>
      <c r="Q26" s="94">
        <f t="shared" ref="Q26" si="13">IF(SUM(Q17:Q25)=0,"",SUM(Q17:Q25))</f>
        <v>50</v>
      </c>
      <c r="R26" s="113" t="str">
        <f t="shared" ref="R26" si="14">IF(SUM(R17:R25)=0,"",SUM(R17:R25))</f>
        <v/>
      </c>
      <c r="S26" s="94" t="str">
        <f t="shared" ref="S26" si="15">IF(SUM(S17:S25)=0,"",SUM(S17:S25))</f>
        <v/>
      </c>
      <c r="T26" s="113" t="str">
        <f t="shared" ref="T26" si="16">IF(SUM(T17:T25)=0,"",SUM(T17:T25))</f>
        <v/>
      </c>
      <c r="U26" s="112">
        <f>SUM(U17:U25)</f>
        <v>180</v>
      </c>
      <c r="V26" s="111">
        <f>SUM(V17:V25)</f>
        <v>12</v>
      </c>
    </row>
    <row r="27" spans="1:22" ht="30" customHeight="1">
      <c r="A27" s="667" t="s">
        <v>1361</v>
      </c>
      <c r="B27" s="667"/>
      <c r="C27" s="667"/>
      <c r="D27" s="667"/>
      <c r="E27" s="667"/>
      <c r="F27" s="667"/>
      <c r="G27" s="667"/>
      <c r="H27" s="6"/>
      <c r="I27" s="6"/>
      <c r="J27" s="6"/>
      <c r="K27" s="6"/>
      <c r="L27" s="6"/>
      <c r="M27" s="6"/>
      <c r="N27" s="6"/>
      <c r="O27" s="6"/>
      <c r="P27" s="6"/>
      <c r="Q27" s="6"/>
      <c r="R27" s="6"/>
      <c r="S27" s="6"/>
      <c r="T27" s="6"/>
      <c r="U27" s="6"/>
      <c r="V27" s="6"/>
    </row>
  </sheetData>
  <sheetProtection selectLockedCells="1"/>
  <mergeCells count="46">
    <mergeCell ref="A9:D9"/>
    <mergeCell ref="A11:D11"/>
    <mergeCell ref="A23:D23"/>
    <mergeCell ref="A24:D24"/>
    <mergeCell ref="A25:D25"/>
    <mergeCell ref="A12:D12"/>
    <mergeCell ref="A13:G13"/>
    <mergeCell ref="A15:M15"/>
    <mergeCell ref="A10:D10"/>
    <mergeCell ref="A17:D17"/>
    <mergeCell ref="A26:D26"/>
    <mergeCell ref="A27:G27"/>
    <mergeCell ref="A18:D18"/>
    <mergeCell ref="A19:D19"/>
    <mergeCell ref="A20:D20"/>
    <mergeCell ref="A21:D21"/>
    <mergeCell ref="A22:D22"/>
    <mergeCell ref="Q15:V15"/>
    <mergeCell ref="A16:D16"/>
    <mergeCell ref="U16:V16"/>
    <mergeCell ref="E16:F16"/>
    <mergeCell ref="G16:H16"/>
    <mergeCell ref="I16:J16"/>
    <mergeCell ref="K16:L16"/>
    <mergeCell ref="M16:N16"/>
    <mergeCell ref="O16:P16"/>
    <mergeCell ref="Q16:R16"/>
    <mergeCell ref="S16:T16"/>
    <mergeCell ref="A4:D4"/>
    <mergeCell ref="A5:D5"/>
    <mergeCell ref="A6:D6"/>
    <mergeCell ref="A7:D7"/>
    <mergeCell ref="A8:D8"/>
    <mergeCell ref="A1:C1"/>
    <mergeCell ref="A2:M2"/>
    <mergeCell ref="Q2:V2"/>
    <mergeCell ref="A3:D3"/>
    <mergeCell ref="U3:V3"/>
    <mergeCell ref="E3:F3"/>
    <mergeCell ref="G3:H3"/>
    <mergeCell ref="I3:J3"/>
    <mergeCell ref="M3:N3"/>
    <mergeCell ref="O3:P3"/>
    <mergeCell ref="Q3:R3"/>
    <mergeCell ref="S3:T3"/>
    <mergeCell ref="K3:L3"/>
  </mergeCells>
  <phoneticPr fontId="1"/>
  <dataValidations count="2">
    <dataValidation imeMode="off" allowBlank="1" showInputMessage="1" showErrorMessage="1" sqref="E4:V12 E17:V26"/>
    <dataValidation imeMode="hiragana" allowBlank="1" showInputMessage="1" showErrorMessage="1" sqref="A1:N1 A17:D26 A4:D11 V1:XFD1"/>
  </dataValidations>
  <pageMargins left="0.23622047244094491" right="0.70866141732283472" top="0.51181102362204722" bottom="0.59055118110236227" header="0.31496062992125984" footer="0.31496062992125984"/>
  <pageSetup paperSize="9" firstPageNumber="25" orientation="portrait" useFirstPageNumber="1" r:id="rId1"/>
  <headerFooter>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F263"/>
  <sheetViews>
    <sheetView workbookViewId="0">
      <selection activeCell="E191" sqref="E191"/>
    </sheetView>
  </sheetViews>
  <sheetFormatPr defaultRowHeight="13.5"/>
  <cols>
    <col min="1" max="1" width="2.375" customWidth="1"/>
    <col min="2" max="2" width="9" style="50" customWidth="1"/>
    <col min="3" max="3" width="10" style="50" bestFit="1" customWidth="1"/>
    <col min="4" max="5" width="17.375" style="51" customWidth="1"/>
    <col min="6" max="6" width="10" style="50" bestFit="1" customWidth="1"/>
  </cols>
  <sheetData>
    <row r="1" spans="2:6" ht="14.25" thickBot="1"/>
    <row r="2" spans="2:6" ht="14.25" thickBot="1">
      <c r="D2" s="69" t="s">
        <v>315</v>
      </c>
      <c r="E2" s="70">
        <v>42462</v>
      </c>
    </row>
    <row r="4" spans="2:6">
      <c r="B4" s="57" t="s">
        <v>316</v>
      </c>
      <c r="C4" s="58" t="s">
        <v>317</v>
      </c>
      <c r="D4" s="59" t="s">
        <v>323</v>
      </c>
      <c r="E4" s="59" t="s">
        <v>324</v>
      </c>
      <c r="F4" s="58" t="s">
        <v>335</v>
      </c>
    </row>
    <row r="5" spans="2:6" hidden="1">
      <c r="B5" s="61">
        <v>9104</v>
      </c>
      <c r="C5" s="62" t="s">
        <v>341</v>
      </c>
      <c r="D5" s="65">
        <v>26755</v>
      </c>
      <c r="E5" s="66">
        <f>$E$2-D5</f>
        <v>15707</v>
      </c>
      <c r="F5" s="62" t="s">
        <v>352</v>
      </c>
    </row>
    <row r="6" spans="2:6" hidden="1">
      <c r="B6" s="61">
        <v>9115</v>
      </c>
      <c r="C6" s="62" t="s">
        <v>356</v>
      </c>
      <c r="D6" s="65">
        <v>27120</v>
      </c>
      <c r="E6" s="66">
        <f t="shared" ref="E6:E69" si="0">$E$2-D6</f>
        <v>15342</v>
      </c>
      <c r="F6" s="62" t="s">
        <v>352</v>
      </c>
    </row>
    <row r="7" spans="2:6" hidden="1">
      <c r="B7" s="61">
        <v>9117</v>
      </c>
      <c r="C7" s="62" t="s">
        <v>370</v>
      </c>
      <c r="D7" s="65">
        <v>27120</v>
      </c>
      <c r="E7" s="66">
        <f t="shared" si="0"/>
        <v>15342</v>
      </c>
      <c r="F7" s="62" t="s">
        <v>352</v>
      </c>
    </row>
    <row r="8" spans="2:6" hidden="1">
      <c r="B8" s="61">
        <v>9118</v>
      </c>
      <c r="C8" s="62" t="s">
        <v>375</v>
      </c>
      <c r="D8" s="65">
        <v>27120</v>
      </c>
      <c r="E8" s="66">
        <f t="shared" si="0"/>
        <v>15342</v>
      </c>
      <c r="F8" s="62" t="s">
        <v>352</v>
      </c>
    </row>
    <row r="9" spans="2:6" hidden="1">
      <c r="B9" s="61">
        <v>9119</v>
      </c>
      <c r="C9" s="62" t="s">
        <v>378</v>
      </c>
      <c r="D9" s="65">
        <v>27120</v>
      </c>
      <c r="E9" s="66">
        <f t="shared" si="0"/>
        <v>15342</v>
      </c>
      <c r="F9" s="62" t="s">
        <v>352</v>
      </c>
    </row>
    <row r="10" spans="2:6" hidden="1">
      <c r="B10" s="61">
        <v>9124</v>
      </c>
      <c r="C10" s="62" t="s">
        <v>381</v>
      </c>
      <c r="D10" s="65">
        <v>27303</v>
      </c>
      <c r="E10" s="66">
        <f t="shared" si="0"/>
        <v>15159</v>
      </c>
      <c r="F10" s="62" t="s">
        <v>352</v>
      </c>
    </row>
    <row r="11" spans="2:6" hidden="1">
      <c r="B11" s="61">
        <v>9127</v>
      </c>
      <c r="C11" s="62" t="s">
        <v>385</v>
      </c>
      <c r="D11" s="65">
        <v>27576</v>
      </c>
      <c r="E11" s="66">
        <f t="shared" si="0"/>
        <v>14886</v>
      </c>
      <c r="F11" s="62" t="s">
        <v>398</v>
      </c>
    </row>
    <row r="12" spans="2:6" hidden="1">
      <c r="B12" s="61">
        <v>9128</v>
      </c>
      <c r="C12" s="62" t="s">
        <v>400</v>
      </c>
      <c r="D12" s="65">
        <v>27851</v>
      </c>
      <c r="E12" s="66">
        <f t="shared" si="0"/>
        <v>14611</v>
      </c>
      <c r="F12" s="62" t="s">
        <v>406</v>
      </c>
    </row>
    <row r="13" spans="2:6" hidden="1">
      <c r="B13" s="61">
        <v>9130</v>
      </c>
      <c r="C13" s="62" t="s">
        <v>408</v>
      </c>
      <c r="D13" s="65">
        <v>28216</v>
      </c>
      <c r="E13" s="66">
        <f t="shared" si="0"/>
        <v>14246</v>
      </c>
      <c r="F13" s="62" t="s">
        <v>352</v>
      </c>
    </row>
    <row r="14" spans="2:6" hidden="1">
      <c r="B14" s="61">
        <v>9131</v>
      </c>
      <c r="C14" s="62" t="s">
        <v>415</v>
      </c>
      <c r="D14" s="65">
        <v>28216</v>
      </c>
      <c r="E14" s="66">
        <f t="shared" si="0"/>
        <v>14246</v>
      </c>
      <c r="F14" s="62" t="s">
        <v>352</v>
      </c>
    </row>
    <row r="15" spans="2:6" hidden="1">
      <c r="B15" s="61">
        <v>9133</v>
      </c>
      <c r="C15" s="62" t="s">
        <v>418</v>
      </c>
      <c r="D15" s="65">
        <v>28216</v>
      </c>
      <c r="E15" s="66">
        <f t="shared" si="0"/>
        <v>14246</v>
      </c>
      <c r="F15" s="62" t="s">
        <v>425</v>
      </c>
    </row>
    <row r="16" spans="2:6" hidden="1">
      <c r="B16" s="61">
        <v>9135</v>
      </c>
      <c r="C16" s="62" t="s">
        <v>427</v>
      </c>
      <c r="D16" s="65">
        <v>28946</v>
      </c>
      <c r="E16" s="66">
        <f t="shared" si="0"/>
        <v>13516</v>
      </c>
      <c r="F16" s="62" t="s">
        <v>398</v>
      </c>
    </row>
    <row r="17" spans="2:6" hidden="1">
      <c r="B17" s="61">
        <v>9136</v>
      </c>
      <c r="C17" s="62" t="s">
        <v>433</v>
      </c>
      <c r="D17" s="65">
        <v>28946</v>
      </c>
      <c r="E17" s="66">
        <f t="shared" si="0"/>
        <v>13516</v>
      </c>
      <c r="F17" s="62" t="s">
        <v>406</v>
      </c>
    </row>
    <row r="18" spans="2:6" hidden="1">
      <c r="B18" s="61">
        <v>9137</v>
      </c>
      <c r="C18" s="62" t="s">
        <v>441</v>
      </c>
      <c r="D18" s="65">
        <v>28946</v>
      </c>
      <c r="E18" s="66">
        <f t="shared" si="0"/>
        <v>13516</v>
      </c>
      <c r="F18" s="62" t="s">
        <v>398</v>
      </c>
    </row>
    <row r="19" spans="2:6">
      <c r="B19" s="61">
        <v>9138</v>
      </c>
      <c r="C19" s="62" t="s">
        <v>446</v>
      </c>
      <c r="D19" s="65">
        <v>28946</v>
      </c>
      <c r="E19" s="66">
        <f t="shared" si="0"/>
        <v>13516</v>
      </c>
      <c r="F19" s="62" t="s">
        <v>451</v>
      </c>
    </row>
    <row r="20" spans="2:6">
      <c r="B20" s="61">
        <v>9139</v>
      </c>
      <c r="C20" s="62" t="s">
        <v>453</v>
      </c>
      <c r="D20" s="65">
        <v>29190</v>
      </c>
      <c r="E20" s="66">
        <f t="shared" si="0"/>
        <v>13272</v>
      </c>
      <c r="F20" s="62" t="s">
        <v>451</v>
      </c>
    </row>
    <row r="21" spans="2:6" hidden="1">
      <c r="B21" s="61">
        <v>9140</v>
      </c>
      <c r="C21" s="62" t="s">
        <v>460</v>
      </c>
      <c r="D21" s="65">
        <v>29281</v>
      </c>
      <c r="E21" s="66">
        <f t="shared" si="0"/>
        <v>13181</v>
      </c>
      <c r="F21" s="62" t="s">
        <v>406</v>
      </c>
    </row>
    <row r="22" spans="2:6">
      <c r="B22" s="61">
        <v>9142</v>
      </c>
      <c r="C22" s="62" t="s">
        <v>464</v>
      </c>
      <c r="D22" s="65">
        <v>29677</v>
      </c>
      <c r="E22" s="66">
        <f t="shared" si="0"/>
        <v>12785</v>
      </c>
      <c r="F22" s="62" t="s">
        <v>451</v>
      </c>
    </row>
    <row r="23" spans="2:6" hidden="1">
      <c r="B23" s="61">
        <v>9143</v>
      </c>
      <c r="C23" s="62" t="s">
        <v>468</v>
      </c>
      <c r="D23" s="65">
        <v>29860</v>
      </c>
      <c r="E23" s="66">
        <f t="shared" si="0"/>
        <v>12602</v>
      </c>
      <c r="F23" s="62" t="s">
        <v>406</v>
      </c>
    </row>
    <row r="24" spans="2:6" hidden="1">
      <c r="B24" s="61">
        <v>9144</v>
      </c>
      <c r="C24" s="62" t="s">
        <v>474</v>
      </c>
      <c r="D24" s="65">
        <v>29957</v>
      </c>
      <c r="E24" s="66">
        <f t="shared" si="0"/>
        <v>12505</v>
      </c>
      <c r="F24" s="62" t="s">
        <v>398</v>
      </c>
    </row>
    <row r="25" spans="2:6" hidden="1">
      <c r="B25" s="61">
        <v>9145</v>
      </c>
      <c r="C25" s="62" t="s">
        <v>482</v>
      </c>
      <c r="D25" s="65">
        <v>30321</v>
      </c>
      <c r="E25" s="66">
        <f t="shared" si="0"/>
        <v>12141</v>
      </c>
      <c r="F25" s="62" t="s">
        <v>406</v>
      </c>
    </row>
    <row r="26" spans="2:6" hidden="1">
      <c r="B26" s="61">
        <v>9146</v>
      </c>
      <c r="C26" s="62" t="s">
        <v>486</v>
      </c>
      <c r="D26" s="65">
        <v>30407</v>
      </c>
      <c r="E26" s="66">
        <f t="shared" si="0"/>
        <v>12055</v>
      </c>
      <c r="F26" s="62" t="s">
        <v>398</v>
      </c>
    </row>
    <row r="27" spans="2:6" hidden="1">
      <c r="B27" s="61">
        <v>9147</v>
      </c>
      <c r="C27" s="62" t="s">
        <v>492</v>
      </c>
      <c r="D27" s="65">
        <v>30407</v>
      </c>
      <c r="E27" s="66">
        <f t="shared" si="0"/>
        <v>12055</v>
      </c>
      <c r="F27" s="62" t="s">
        <v>406</v>
      </c>
    </row>
    <row r="28" spans="2:6">
      <c r="B28" s="61">
        <v>9148</v>
      </c>
      <c r="C28" s="62" t="s">
        <v>495</v>
      </c>
      <c r="D28" s="65">
        <v>30407</v>
      </c>
      <c r="E28" s="66">
        <f t="shared" si="0"/>
        <v>12055</v>
      </c>
      <c r="F28" s="62" t="s">
        <v>451</v>
      </c>
    </row>
    <row r="29" spans="2:6" hidden="1">
      <c r="B29" s="61">
        <v>9149</v>
      </c>
      <c r="C29" s="62" t="s">
        <v>499</v>
      </c>
      <c r="D29" s="65">
        <v>30407</v>
      </c>
      <c r="E29" s="66">
        <f t="shared" si="0"/>
        <v>12055</v>
      </c>
      <c r="F29" s="62" t="s">
        <v>398</v>
      </c>
    </row>
    <row r="30" spans="2:6" hidden="1">
      <c r="B30" s="61">
        <v>9151</v>
      </c>
      <c r="C30" s="62" t="s">
        <v>504</v>
      </c>
      <c r="D30" s="65">
        <v>30407</v>
      </c>
      <c r="E30" s="66">
        <f t="shared" si="0"/>
        <v>12055</v>
      </c>
      <c r="F30" s="62" t="s">
        <v>398</v>
      </c>
    </row>
    <row r="31" spans="2:6" hidden="1">
      <c r="B31" s="61">
        <v>9152</v>
      </c>
      <c r="C31" s="62" t="s">
        <v>507</v>
      </c>
      <c r="D31" s="65">
        <v>30498</v>
      </c>
      <c r="E31" s="66">
        <f t="shared" si="0"/>
        <v>11964</v>
      </c>
      <c r="F31" s="62" t="s">
        <v>398</v>
      </c>
    </row>
    <row r="32" spans="2:6" hidden="1">
      <c r="B32" s="61">
        <v>9153</v>
      </c>
      <c r="C32" s="62" t="s">
        <v>511</v>
      </c>
      <c r="D32" s="65">
        <v>30529</v>
      </c>
      <c r="E32" s="66">
        <f t="shared" si="0"/>
        <v>11933</v>
      </c>
      <c r="F32" s="62" t="s">
        <v>398</v>
      </c>
    </row>
    <row r="33" spans="2:6" hidden="1">
      <c r="B33" s="61">
        <v>9154</v>
      </c>
      <c r="C33" s="62" t="s">
        <v>515</v>
      </c>
      <c r="D33" s="65">
        <v>30529</v>
      </c>
      <c r="E33" s="66">
        <f t="shared" si="0"/>
        <v>11933</v>
      </c>
      <c r="F33" s="62" t="s">
        <v>406</v>
      </c>
    </row>
    <row r="34" spans="2:6" hidden="1">
      <c r="B34" s="61">
        <v>9155</v>
      </c>
      <c r="C34" s="62" t="s">
        <v>518</v>
      </c>
      <c r="D34" s="65">
        <v>30590</v>
      </c>
      <c r="E34" s="66">
        <f t="shared" si="0"/>
        <v>11872</v>
      </c>
      <c r="F34" s="62" t="s">
        <v>398</v>
      </c>
    </row>
    <row r="35" spans="2:6" hidden="1">
      <c r="B35" s="61">
        <v>9156</v>
      </c>
      <c r="C35" s="62" t="s">
        <v>524</v>
      </c>
      <c r="D35" s="65">
        <v>30621</v>
      </c>
      <c r="E35" s="66">
        <f t="shared" si="0"/>
        <v>11841</v>
      </c>
      <c r="F35" s="62" t="s">
        <v>398</v>
      </c>
    </row>
    <row r="36" spans="2:6">
      <c r="B36" s="61">
        <v>9157</v>
      </c>
      <c r="C36" s="62" t="s">
        <v>527</v>
      </c>
      <c r="D36" s="65">
        <v>30773</v>
      </c>
      <c r="E36" s="66">
        <f t="shared" si="0"/>
        <v>11689</v>
      </c>
      <c r="F36" s="62" t="s">
        <v>451</v>
      </c>
    </row>
    <row r="37" spans="2:6" hidden="1">
      <c r="B37" s="61">
        <v>9158</v>
      </c>
      <c r="C37" s="62" t="s">
        <v>531</v>
      </c>
      <c r="D37" s="65">
        <v>30773</v>
      </c>
      <c r="E37" s="66">
        <f t="shared" si="0"/>
        <v>11689</v>
      </c>
      <c r="F37" s="62" t="s">
        <v>398</v>
      </c>
    </row>
    <row r="38" spans="2:6">
      <c r="B38" s="61">
        <v>9159</v>
      </c>
      <c r="C38" s="62" t="s">
        <v>534</v>
      </c>
      <c r="D38" s="65">
        <v>30773</v>
      </c>
      <c r="E38" s="66">
        <f t="shared" si="0"/>
        <v>11689</v>
      </c>
      <c r="F38" s="62" t="s">
        <v>451</v>
      </c>
    </row>
    <row r="39" spans="2:6" hidden="1">
      <c r="B39" s="61">
        <v>9160</v>
      </c>
      <c r="C39" s="62" t="s">
        <v>539</v>
      </c>
      <c r="D39" s="65">
        <v>30895</v>
      </c>
      <c r="E39" s="66">
        <f t="shared" si="0"/>
        <v>11567</v>
      </c>
      <c r="F39" s="62" t="s">
        <v>398</v>
      </c>
    </row>
    <row r="40" spans="2:6" hidden="1">
      <c r="B40" s="61">
        <v>9161</v>
      </c>
      <c r="C40" s="62" t="s">
        <v>545</v>
      </c>
      <c r="D40" s="65">
        <v>31107</v>
      </c>
      <c r="E40" s="66">
        <f t="shared" si="0"/>
        <v>11355</v>
      </c>
      <c r="F40" s="62" t="s">
        <v>406</v>
      </c>
    </row>
    <row r="41" spans="2:6" hidden="1">
      <c r="B41" s="61">
        <v>9162</v>
      </c>
      <c r="C41" s="62" t="s">
        <v>549</v>
      </c>
      <c r="D41" s="65">
        <v>31107</v>
      </c>
      <c r="E41" s="66">
        <f t="shared" si="0"/>
        <v>11355</v>
      </c>
      <c r="F41" s="62" t="s">
        <v>406</v>
      </c>
    </row>
    <row r="42" spans="2:6" hidden="1">
      <c r="B42" s="61">
        <v>9163</v>
      </c>
      <c r="C42" s="62" t="s">
        <v>552</v>
      </c>
      <c r="D42" s="65">
        <v>31107</v>
      </c>
      <c r="E42" s="66">
        <f t="shared" si="0"/>
        <v>11355</v>
      </c>
      <c r="F42" s="62" t="s">
        <v>398</v>
      </c>
    </row>
    <row r="43" spans="2:6" hidden="1">
      <c r="B43" s="61">
        <v>9164</v>
      </c>
      <c r="C43" s="62" t="s">
        <v>555</v>
      </c>
      <c r="D43" s="65">
        <v>31136</v>
      </c>
      <c r="E43" s="66">
        <f t="shared" si="0"/>
        <v>11326</v>
      </c>
      <c r="F43" s="62" t="s">
        <v>398</v>
      </c>
    </row>
    <row r="44" spans="2:6" hidden="1">
      <c r="B44" s="61">
        <v>9165</v>
      </c>
      <c r="C44" s="62" t="s">
        <v>559</v>
      </c>
      <c r="D44" s="65">
        <v>31503</v>
      </c>
      <c r="E44" s="66">
        <f t="shared" si="0"/>
        <v>10959</v>
      </c>
      <c r="F44" s="62" t="s">
        <v>406</v>
      </c>
    </row>
    <row r="45" spans="2:6" hidden="1">
      <c r="B45" s="61">
        <v>9166</v>
      </c>
      <c r="C45" s="62" t="s">
        <v>563</v>
      </c>
      <c r="D45" s="65">
        <v>31503</v>
      </c>
      <c r="E45" s="66">
        <f t="shared" si="0"/>
        <v>10959</v>
      </c>
      <c r="F45" s="62" t="s">
        <v>398</v>
      </c>
    </row>
    <row r="46" spans="2:6" hidden="1">
      <c r="B46" s="61">
        <v>9167</v>
      </c>
      <c r="C46" s="62" t="s">
        <v>566</v>
      </c>
      <c r="D46" s="65">
        <v>31868</v>
      </c>
      <c r="E46" s="66">
        <f t="shared" si="0"/>
        <v>10594</v>
      </c>
      <c r="F46" s="62" t="s">
        <v>398</v>
      </c>
    </row>
    <row r="47" spans="2:6" hidden="1">
      <c r="B47" s="61">
        <v>9168</v>
      </c>
      <c r="C47" s="62" t="s">
        <v>570</v>
      </c>
      <c r="D47" s="65">
        <v>31868</v>
      </c>
      <c r="E47" s="66">
        <f t="shared" si="0"/>
        <v>10594</v>
      </c>
      <c r="F47" s="62" t="s">
        <v>406</v>
      </c>
    </row>
    <row r="48" spans="2:6" hidden="1">
      <c r="B48" s="61">
        <v>9169</v>
      </c>
      <c r="C48" s="62" t="s">
        <v>573</v>
      </c>
      <c r="D48" s="65">
        <v>31868</v>
      </c>
      <c r="E48" s="66">
        <f t="shared" si="0"/>
        <v>10594</v>
      </c>
      <c r="F48" s="62" t="s">
        <v>398</v>
      </c>
    </row>
    <row r="49" spans="2:6" hidden="1">
      <c r="B49" s="61">
        <v>9171</v>
      </c>
      <c r="C49" s="62" t="s">
        <v>576</v>
      </c>
      <c r="D49" s="65">
        <v>31868</v>
      </c>
      <c r="E49" s="66">
        <f t="shared" si="0"/>
        <v>10594</v>
      </c>
      <c r="F49" s="62" t="s">
        <v>398</v>
      </c>
    </row>
    <row r="50" spans="2:6" hidden="1">
      <c r="B50" s="61">
        <v>9172</v>
      </c>
      <c r="C50" s="62" t="s">
        <v>579</v>
      </c>
      <c r="D50" s="65">
        <v>31868</v>
      </c>
      <c r="E50" s="66">
        <f t="shared" si="0"/>
        <v>10594</v>
      </c>
      <c r="F50" s="62" t="s">
        <v>398</v>
      </c>
    </row>
    <row r="51" spans="2:6" hidden="1">
      <c r="B51" s="61">
        <v>9173</v>
      </c>
      <c r="C51" s="62" t="s">
        <v>582</v>
      </c>
      <c r="D51" s="65">
        <v>32234</v>
      </c>
      <c r="E51" s="66">
        <f t="shared" si="0"/>
        <v>10228</v>
      </c>
      <c r="F51" s="62" t="s">
        <v>398</v>
      </c>
    </row>
    <row r="52" spans="2:6" hidden="1">
      <c r="B52" s="61">
        <v>9174</v>
      </c>
      <c r="C52" s="62" t="s">
        <v>586</v>
      </c>
      <c r="D52" s="65">
        <v>32234</v>
      </c>
      <c r="E52" s="66">
        <f t="shared" si="0"/>
        <v>10228</v>
      </c>
      <c r="F52" s="62" t="s">
        <v>398</v>
      </c>
    </row>
    <row r="53" spans="2:6" hidden="1">
      <c r="B53" s="61">
        <v>9175</v>
      </c>
      <c r="C53" s="62" t="s">
        <v>589</v>
      </c>
      <c r="D53" s="65">
        <v>32234</v>
      </c>
      <c r="E53" s="66">
        <f t="shared" si="0"/>
        <v>10228</v>
      </c>
      <c r="F53" s="62" t="s">
        <v>398</v>
      </c>
    </row>
    <row r="54" spans="2:6" hidden="1">
      <c r="B54" s="61">
        <v>9177</v>
      </c>
      <c r="C54" s="62" t="s">
        <v>594</v>
      </c>
      <c r="D54" s="65">
        <v>32599</v>
      </c>
      <c r="E54" s="66">
        <f t="shared" si="0"/>
        <v>9863</v>
      </c>
      <c r="F54" s="62" t="s">
        <v>398</v>
      </c>
    </row>
    <row r="55" spans="2:6" hidden="1">
      <c r="B55" s="61">
        <v>9178</v>
      </c>
      <c r="C55" s="62" t="s">
        <v>598</v>
      </c>
      <c r="D55" s="65">
        <v>32599</v>
      </c>
      <c r="E55" s="66">
        <f t="shared" si="0"/>
        <v>9863</v>
      </c>
      <c r="F55" s="62" t="s">
        <v>406</v>
      </c>
    </row>
    <row r="56" spans="2:6" hidden="1">
      <c r="B56" s="61">
        <v>9179</v>
      </c>
      <c r="C56" s="62" t="s">
        <v>600</v>
      </c>
      <c r="D56" s="65">
        <v>32599</v>
      </c>
      <c r="E56" s="66">
        <f t="shared" si="0"/>
        <v>9863</v>
      </c>
      <c r="F56" s="62" t="s">
        <v>398</v>
      </c>
    </row>
    <row r="57" spans="2:6" hidden="1">
      <c r="B57" s="61">
        <v>9181</v>
      </c>
      <c r="C57" s="62" t="s">
        <v>602</v>
      </c>
      <c r="D57" s="65">
        <v>32599</v>
      </c>
      <c r="E57" s="66">
        <f t="shared" si="0"/>
        <v>9863</v>
      </c>
      <c r="F57" s="62" t="s">
        <v>406</v>
      </c>
    </row>
    <row r="58" spans="2:6" hidden="1">
      <c r="B58" s="61">
        <v>9182</v>
      </c>
      <c r="C58" s="62" t="s">
        <v>604</v>
      </c>
      <c r="D58" s="65">
        <v>32599</v>
      </c>
      <c r="E58" s="66">
        <f t="shared" si="0"/>
        <v>9863</v>
      </c>
      <c r="F58" s="62" t="s">
        <v>398</v>
      </c>
    </row>
    <row r="59" spans="2:6" hidden="1">
      <c r="B59" s="61">
        <v>9183</v>
      </c>
      <c r="C59" s="62" t="s">
        <v>607</v>
      </c>
      <c r="D59" s="65">
        <v>32599</v>
      </c>
      <c r="E59" s="66">
        <f t="shared" si="0"/>
        <v>9863</v>
      </c>
      <c r="F59" s="62" t="s">
        <v>352</v>
      </c>
    </row>
    <row r="60" spans="2:6" hidden="1">
      <c r="B60" s="61">
        <v>9184</v>
      </c>
      <c r="C60" s="62" t="s">
        <v>610</v>
      </c>
      <c r="D60" s="65">
        <v>32599</v>
      </c>
      <c r="E60" s="66">
        <f t="shared" si="0"/>
        <v>9863</v>
      </c>
      <c r="F60" s="62" t="s">
        <v>352</v>
      </c>
    </row>
    <row r="61" spans="2:6" hidden="1">
      <c r="B61" s="61">
        <v>9185</v>
      </c>
      <c r="C61" s="62" t="s">
        <v>613</v>
      </c>
      <c r="D61" s="65">
        <v>32782</v>
      </c>
      <c r="E61" s="66">
        <f t="shared" si="0"/>
        <v>9680</v>
      </c>
      <c r="F61" s="62" t="s">
        <v>398</v>
      </c>
    </row>
    <row r="62" spans="2:6" hidden="1">
      <c r="B62" s="61">
        <v>9186</v>
      </c>
      <c r="C62" s="62" t="s">
        <v>617</v>
      </c>
      <c r="D62" s="65">
        <v>32964</v>
      </c>
      <c r="E62" s="66">
        <f t="shared" si="0"/>
        <v>9498</v>
      </c>
      <c r="F62" s="62" t="s">
        <v>398</v>
      </c>
    </row>
    <row r="63" spans="2:6" hidden="1">
      <c r="B63" s="61">
        <v>9187</v>
      </c>
      <c r="C63" s="62" t="s">
        <v>621</v>
      </c>
      <c r="D63" s="65">
        <v>32964</v>
      </c>
      <c r="E63" s="66">
        <f t="shared" si="0"/>
        <v>9498</v>
      </c>
      <c r="F63" s="62" t="s">
        <v>398</v>
      </c>
    </row>
    <row r="64" spans="2:6" hidden="1">
      <c r="B64" s="61">
        <v>9188</v>
      </c>
      <c r="C64" s="62" t="s">
        <v>624</v>
      </c>
      <c r="D64" s="65">
        <v>32964</v>
      </c>
      <c r="E64" s="66">
        <f t="shared" si="0"/>
        <v>9498</v>
      </c>
      <c r="F64" s="62" t="s">
        <v>398</v>
      </c>
    </row>
    <row r="65" spans="2:6" hidden="1">
      <c r="B65" s="61">
        <v>9189</v>
      </c>
      <c r="C65" s="62" t="s">
        <v>629</v>
      </c>
      <c r="D65" s="65">
        <v>32964</v>
      </c>
      <c r="E65" s="66">
        <f t="shared" si="0"/>
        <v>9498</v>
      </c>
      <c r="F65" s="62" t="s">
        <v>352</v>
      </c>
    </row>
    <row r="66" spans="2:6" hidden="1">
      <c r="B66" s="61">
        <v>9190</v>
      </c>
      <c r="C66" s="62" t="s">
        <v>632</v>
      </c>
      <c r="D66" s="65">
        <v>32964</v>
      </c>
      <c r="E66" s="66">
        <f t="shared" si="0"/>
        <v>9498</v>
      </c>
      <c r="F66" s="62" t="s">
        <v>398</v>
      </c>
    </row>
    <row r="67" spans="2:6" hidden="1">
      <c r="B67" s="61">
        <v>9191</v>
      </c>
      <c r="C67" s="62" t="s">
        <v>635</v>
      </c>
      <c r="D67" s="65">
        <v>32964</v>
      </c>
      <c r="E67" s="66">
        <f t="shared" si="0"/>
        <v>9498</v>
      </c>
      <c r="F67" s="62" t="s">
        <v>352</v>
      </c>
    </row>
    <row r="68" spans="2:6" hidden="1">
      <c r="B68" s="61">
        <v>9192</v>
      </c>
      <c r="C68" s="62" t="s">
        <v>638</v>
      </c>
      <c r="D68" s="65">
        <v>32964</v>
      </c>
      <c r="E68" s="66">
        <f t="shared" si="0"/>
        <v>9498</v>
      </c>
      <c r="F68" s="62" t="s">
        <v>352</v>
      </c>
    </row>
    <row r="69" spans="2:6" hidden="1">
      <c r="B69" s="61">
        <v>9193</v>
      </c>
      <c r="C69" s="62" t="s">
        <v>641</v>
      </c>
      <c r="D69" s="65">
        <v>32964</v>
      </c>
      <c r="E69" s="66">
        <f t="shared" si="0"/>
        <v>9498</v>
      </c>
      <c r="F69" s="62" t="s">
        <v>398</v>
      </c>
    </row>
    <row r="70" spans="2:6" hidden="1">
      <c r="B70" s="61">
        <v>9194</v>
      </c>
      <c r="C70" s="62" t="s">
        <v>646</v>
      </c>
      <c r="D70" s="65">
        <v>33270</v>
      </c>
      <c r="E70" s="66">
        <f t="shared" ref="E70:E133" si="1">$E$2-D70</f>
        <v>9192</v>
      </c>
      <c r="F70" s="62" t="s">
        <v>352</v>
      </c>
    </row>
    <row r="71" spans="2:6" hidden="1">
      <c r="B71" s="61">
        <v>9195</v>
      </c>
      <c r="C71" s="62" t="s">
        <v>650</v>
      </c>
      <c r="D71" s="65">
        <v>33270</v>
      </c>
      <c r="E71" s="66">
        <f t="shared" si="1"/>
        <v>9192</v>
      </c>
      <c r="F71" s="62" t="s">
        <v>352</v>
      </c>
    </row>
    <row r="72" spans="2:6" hidden="1">
      <c r="B72" s="61">
        <v>9196</v>
      </c>
      <c r="C72" s="62" t="s">
        <v>653</v>
      </c>
      <c r="D72" s="65">
        <v>33329</v>
      </c>
      <c r="E72" s="66">
        <f t="shared" si="1"/>
        <v>9133</v>
      </c>
      <c r="F72" s="62" t="s">
        <v>398</v>
      </c>
    </row>
    <row r="73" spans="2:6" hidden="1">
      <c r="B73" s="61">
        <v>9197</v>
      </c>
      <c r="C73" s="62" t="s">
        <v>657</v>
      </c>
      <c r="D73" s="65">
        <v>33329</v>
      </c>
      <c r="E73" s="66">
        <f t="shared" si="1"/>
        <v>9133</v>
      </c>
      <c r="F73" s="62" t="s">
        <v>398</v>
      </c>
    </row>
    <row r="74" spans="2:6" hidden="1">
      <c r="B74" s="61">
        <v>9198</v>
      </c>
      <c r="C74" s="62" t="s">
        <v>660</v>
      </c>
      <c r="D74" s="65">
        <v>33329</v>
      </c>
      <c r="E74" s="66">
        <f t="shared" si="1"/>
        <v>9133</v>
      </c>
      <c r="F74" s="62" t="s">
        <v>398</v>
      </c>
    </row>
    <row r="75" spans="2:6" hidden="1">
      <c r="B75" s="61">
        <v>9199</v>
      </c>
      <c r="C75" s="62" t="s">
        <v>663</v>
      </c>
      <c r="D75" s="65">
        <v>33329</v>
      </c>
      <c r="E75" s="66">
        <f t="shared" si="1"/>
        <v>9133</v>
      </c>
      <c r="F75" s="62" t="s">
        <v>352</v>
      </c>
    </row>
    <row r="76" spans="2:6" hidden="1">
      <c r="B76" s="61">
        <v>9200</v>
      </c>
      <c r="C76" s="62" t="s">
        <v>666</v>
      </c>
      <c r="D76" s="65">
        <v>33329</v>
      </c>
      <c r="E76" s="66">
        <f t="shared" si="1"/>
        <v>9133</v>
      </c>
      <c r="F76" s="62" t="s">
        <v>398</v>
      </c>
    </row>
    <row r="77" spans="2:6" hidden="1">
      <c r="B77" s="61">
        <v>9201</v>
      </c>
      <c r="C77" s="62" t="s">
        <v>669</v>
      </c>
      <c r="D77" s="65">
        <v>33329</v>
      </c>
      <c r="E77" s="66">
        <f t="shared" si="1"/>
        <v>9133</v>
      </c>
      <c r="F77" s="62" t="s">
        <v>352</v>
      </c>
    </row>
    <row r="78" spans="2:6" hidden="1">
      <c r="B78" s="61">
        <v>9202</v>
      </c>
      <c r="C78" s="62" t="s">
        <v>672</v>
      </c>
      <c r="D78" s="65">
        <v>33543</v>
      </c>
      <c r="E78" s="66">
        <f t="shared" si="1"/>
        <v>8919</v>
      </c>
      <c r="F78" s="62" t="s">
        <v>352</v>
      </c>
    </row>
    <row r="79" spans="2:6" hidden="1">
      <c r="B79" s="61">
        <v>9203</v>
      </c>
      <c r="C79" s="62" t="s">
        <v>676</v>
      </c>
      <c r="D79" s="65">
        <v>33695</v>
      </c>
      <c r="E79" s="66">
        <f t="shared" si="1"/>
        <v>8767</v>
      </c>
      <c r="F79" s="62" t="s">
        <v>398</v>
      </c>
    </row>
    <row r="80" spans="2:6" hidden="1">
      <c r="B80" s="61">
        <v>9204</v>
      </c>
      <c r="C80" s="62" t="s">
        <v>680</v>
      </c>
      <c r="D80" s="65">
        <v>33695</v>
      </c>
      <c r="E80" s="66">
        <f t="shared" si="1"/>
        <v>8767</v>
      </c>
      <c r="F80" s="62" t="s">
        <v>352</v>
      </c>
    </row>
    <row r="81" spans="2:6" hidden="1">
      <c r="B81" s="61">
        <v>9205</v>
      </c>
      <c r="C81" s="62" t="s">
        <v>685</v>
      </c>
      <c r="D81" s="65">
        <v>33695</v>
      </c>
      <c r="E81" s="66">
        <f t="shared" si="1"/>
        <v>8767</v>
      </c>
      <c r="F81" s="62" t="s">
        <v>352</v>
      </c>
    </row>
    <row r="82" spans="2:6" hidden="1">
      <c r="B82" s="61">
        <v>9206</v>
      </c>
      <c r="C82" s="62" t="s">
        <v>688</v>
      </c>
      <c r="D82" s="65">
        <v>33695</v>
      </c>
      <c r="E82" s="66">
        <f t="shared" si="1"/>
        <v>8767</v>
      </c>
      <c r="F82" s="62" t="s">
        <v>352</v>
      </c>
    </row>
    <row r="83" spans="2:6" hidden="1">
      <c r="B83" s="61">
        <v>9207</v>
      </c>
      <c r="C83" s="62" t="s">
        <v>691</v>
      </c>
      <c r="D83" s="65">
        <v>33695</v>
      </c>
      <c r="E83" s="66">
        <f t="shared" si="1"/>
        <v>8767</v>
      </c>
      <c r="F83" s="62" t="s">
        <v>352</v>
      </c>
    </row>
    <row r="84" spans="2:6" hidden="1">
      <c r="B84" s="61">
        <v>9208</v>
      </c>
      <c r="C84" s="62" t="s">
        <v>696</v>
      </c>
      <c r="D84" s="65">
        <v>33695</v>
      </c>
      <c r="E84" s="66">
        <f t="shared" si="1"/>
        <v>8767</v>
      </c>
      <c r="F84" s="62" t="s">
        <v>398</v>
      </c>
    </row>
    <row r="85" spans="2:6" hidden="1">
      <c r="B85" s="61">
        <v>9209</v>
      </c>
      <c r="C85" s="62" t="s">
        <v>699</v>
      </c>
      <c r="D85" s="65">
        <v>33695</v>
      </c>
      <c r="E85" s="66">
        <f t="shared" si="1"/>
        <v>8767</v>
      </c>
      <c r="F85" s="62" t="s">
        <v>398</v>
      </c>
    </row>
    <row r="86" spans="2:6" hidden="1">
      <c r="B86" s="61">
        <v>9210</v>
      </c>
      <c r="C86" s="62" t="s">
        <v>702</v>
      </c>
      <c r="D86" s="65">
        <v>33695</v>
      </c>
      <c r="E86" s="66">
        <f t="shared" si="1"/>
        <v>8767</v>
      </c>
      <c r="F86" s="62" t="s">
        <v>352</v>
      </c>
    </row>
    <row r="87" spans="2:6" hidden="1">
      <c r="B87" s="61">
        <v>9212</v>
      </c>
      <c r="C87" s="62" t="s">
        <v>705</v>
      </c>
      <c r="D87" s="65">
        <v>34060</v>
      </c>
      <c r="E87" s="66">
        <f t="shared" si="1"/>
        <v>8402</v>
      </c>
      <c r="F87" s="62" t="s">
        <v>352</v>
      </c>
    </row>
    <row r="88" spans="2:6" hidden="1">
      <c r="B88" s="61">
        <v>9213</v>
      </c>
      <c r="C88" s="62" t="s">
        <v>709</v>
      </c>
      <c r="D88" s="65">
        <v>34060</v>
      </c>
      <c r="E88" s="66">
        <f t="shared" si="1"/>
        <v>8402</v>
      </c>
      <c r="F88" s="62" t="s">
        <v>398</v>
      </c>
    </row>
    <row r="89" spans="2:6" hidden="1">
      <c r="B89" s="61">
        <v>9214</v>
      </c>
      <c r="C89" s="62" t="s">
        <v>712</v>
      </c>
      <c r="D89" s="65">
        <v>34060</v>
      </c>
      <c r="E89" s="66">
        <f t="shared" si="1"/>
        <v>8402</v>
      </c>
      <c r="F89" s="62" t="s">
        <v>398</v>
      </c>
    </row>
    <row r="90" spans="2:6" hidden="1">
      <c r="B90" s="61">
        <v>9215</v>
      </c>
      <c r="C90" s="62" t="s">
        <v>715</v>
      </c>
      <c r="D90" s="65">
        <v>34060</v>
      </c>
      <c r="E90" s="66">
        <f t="shared" si="1"/>
        <v>8402</v>
      </c>
      <c r="F90" s="62" t="s">
        <v>398</v>
      </c>
    </row>
    <row r="91" spans="2:6" hidden="1">
      <c r="B91" s="61">
        <v>9217</v>
      </c>
      <c r="C91" s="62" t="s">
        <v>718</v>
      </c>
      <c r="D91" s="65">
        <v>34425</v>
      </c>
      <c r="E91" s="66">
        <f t="shared" si="1"/>
        <v>8037</v>
      </c>
      <c r="F91" s="62" t="s">
        <v>398</v>
      </c>
    </row>
    <row r="92" spans="2:6" hidden="1">
      <c r="B92" s="61">
        <v>9218</v>
      </c>
      <c r="C92" s="62" t="s">
        <v>722</v>
      </c>
      <c r="D92" s="65">
        <v>34425</v>
      </c>
      <c r="E92" s="66">
        <f t="shared" si="1"/>
        <v>8037</v>
      </c>
      <c r="F92" s="62" t="s">
        <v>398</v>
      </c>
    </row>
    <row r="93" spans="2:6" hidden="1">
      <c r="B93" s="61">
        <v>9220</v>
      </c>
      <c r="C93" s="62" t="s">
        <v>725</v>
      </c>
      <c r="D93" s="65">
        <v>34425</v>
      </c>
      <c r="E93" s="66">
        <f t="shared" si="1"/>
        <v>8037</v>
      </c>
      <c r="F93" s="62" t="s">
        <v>352</v>
      </c>
    </row>
    <row r="94" spans="2:6" hidden="1">
      <c r="B94" s="61">
        <v>9221</v>
      </c>
      <c r="C94" s="62" t="s">
        <v>728</v>
      </c>
      <c r="D94" s="65">
        <v>34425</v>
      </c>
      <c r="E94" s="66">
        <f t="shared" si="1"/>
        <v>8037</v>
      </c>
      <c r="F94" s="62" t="s">
        <v>398</v>
      </c>
    </row>
    <row r="95" spans="2:6" hidden="1">
      <c r="B95" s="61">
        <v>9222</v>
      </c>
      <c r="C95" s="62" t="s">
        <v>734</v>
      </c>
      <c r="D95" s="65">
        <v>34425</v>
      </c>
      <c r="E95" s="66">
        <f t="shared" si="1"/>
        <v>8037</v>
      </c>
      <c r="F95" s="62" t="s">
        <v>352</v>
      </c>
    </row>
    <row r="96" spans="2:6" hidden="1">
      <c r="B96" s="61">
        <v>9223</v>
      </c>
      <c r="C96" s="62" t="s">
        <v>736</v>
      </c>
      <c r="D96" s="65">
        <v>34425</v>
      </c>
      <c r="E96" s="66">
        <f t="shared" si="1"/>
        <v>8037</v>
      </c>
      <c r="F96" s="62" t="s">
        <v>398</v>
      </c>
    </row>
    <row r="97" spans="2:6" hidden="1">
      <c r="B97" s="61">
        <v>9224</v>
      </c>
      <c r="C97" s="62" t="s">
        <v>740</v>
      </c>
      <c r="D97" s="65">
        <v>34425</v>
      </c>
      <c r="E97" s="66">
        <f t="shared" si="1"/>
        <v>8037</v>
      </c>
      <c r="F97" s="62" t="s">
        <v>352</v>
      </c>
    </row>
    <row r="98" spans="2:6" hidden="1">
      <c r="B98" s="61">
        <v>9225</v>
      </c>
      <c r="C98" s="62" t="s">
        <v>743</v>
      </c>
      <c r="D98" s="65">
        <v>34425</v>
      </c>
      <c r="E98" s="66">
        <f t="shared" si="1"/>
        <v>8037</v>
      </c>
      <c r="F98" s="62" t="s">
        <v>352</v>
      </c>
    </row>
    <row r="99" spans="2:6" hidden="1">
      <c r="B99" s="61">
        <v>9226</v>
      </c>
      <c r="C99" s="62" t="s">
        <v>746</v>
      </c>
      <c r="D99" s="65">
        <v>34425</v>
      </c>
      <c r="E99" s="66">
        <f t="shared" si="1"/>
        <v>8037</v>
      </c>
      <c r="F99" s="62" t="s">
        <v>398</v>
      </c>
    </row>
    <row r="100" spans="2:6" hidden="1">
      <c r="B100" s="61">
        <v>9227</v>
      </c>
      <c r="C100" s="62" t="s">
        <v>749</v>
      </c>
      <c r="D100" s="65">
        <v>34425</v>
      </c>
      <c r="E100" s="66">
        <f t="shared" si="1"/>
        <v>8037</v>
      </c>
      <c r="F100" s="62" t="s">
        <v>398</v>
      </c>
    </row>
    <row r="101" spans="2:6" hidden="1">
      <c r="B101" s="61">
        <v>9228</v>
      </c>
      <c r="C101" s="62" t="s">
        <v>752</v>
      </c>
      <c r="D101" s="65">
        <v>34789</v>
      </c>
      <c r="E101" s="66">
        <f t="shared" si="1"/>
        <v>7673</v>
      </c>
      <c r="F101" s="62" t="s">
        <v>352</v>
      </c>
    </row>
    <row r="102" spans="2:6" hidden="1">
      <c r="B102" s="61">
        <v>9229</v>
      </c>
      <c r="C102" s="62" t="s">
        <v>756</v>
      </c>
      <c r="D102" s="65">
        <v>35156</v>
      </c>
      <c r="E102" s="66">
        <f t="shared" si="1"/>
        <v>7306</v>
      </c>
      <c r="F102" s="62" t="s">
        <v>352</v>
      </c>
    </row>
    <row r="103" spans="2:6" hidden="1">
      <c r="B103" s="61">
        <v>9230</v>
      </c>
      <c r="C103" s="62" t="s">
        <v>760</v>
      </c>
      <c r="D103" s="65">
        <v>35156</v>
      </c>
      <c r="E103" s="66">
        <f t="shared" si="1"/>
        <v>7306</v>
      </c>
      <c r="F103" s="62" t="s">
        <v>398</v>
      </c>
    </row>
    <row r="104" spans="2:6" hidden="1">
      <c r="B104" s="61">
        <v>9231</v>
      </c>
      <c r="C104" s="62" t="s">
        <v>763</v>
      </c>
      <c r="D104" s="65">
        <v>35156</v>
      </c>
      <c r="E104" s="66">
        <f t="shared" si="1"/>
        <v>7306</v>
      </c>
      <c r="F104" s="62" t="s">
        <v>398</v>
      </c>
    </row>
    <row r="105" spans="2:6" hidden="1">
      <c r="B105" s="61">
        <v>9232</v>
      </c>
      <c r="C105" s="62" t="s">
        <v>766</v>
      </c>
      <c r="D105" s="65">
        <v>35156</v>
      </c>
      <c r="E105" s="66">
        <f t="shared" si="1"/>
        <v>7306</v>
      </c>
      <c r="F105" s="62" t="s">
        <v>352</v>
      </c>
    </row>
    <row r="106" spans="2:6" hidden="1">
      <c r="B106" s="61">
        <v>9233</v>
      </c>
      <c r="C106" s="62" t="s">
        <v>769</v>
      </c>
      <c r="D106" s="65">
        <v>35156</v>
      </c>
      <c r="E106" s="66">
        <f t="shared" si="1"/>
        <v>7306</v>
      </c>
      <c r="F106" s="62" t="s">
        <v>398</v>
      </c>
    </row>
    <row r="107" spans="2:6" hidden="1">
      <c r="B107" s="61">
        <v>9234</v>
      </c>
      <c r="C107" s="62" t="s">
        <v>775</v>
      </c>
      <c r="D107" s="65">
        <v>35156</v>
      </c>
      <c r="E107" s="66">
        <f t="shared" si="1"/>
        <v>7306</v>
      </c>
      <c r="F107" s="62" t="s">
        <v>398</v>
      </c>
    </row>
    <row r="108" spans="2:6" hidden="1">
      <c r="B108" s="61">
        <v>9235</v>
      </c>
      <c r="C108" s="62" t="s">
        <v>778</v>
      </c>
      <c r="D108" s="65">
        <v>35521</v>
      </c>
      <c r="E108" s="66">
        <f t="shared" si="1"/>
        <v>6941</v>
      </c>
      <c r="F108" s="62" t="s">
        <v>352</v>
      </c>
    </row>
    <row r="109" spans="2:6" hidden="1">
      <c r="B109" s="61">
        <v>9236</v>
      </c>
      <c r="C109" s="62" t="s">
        <v>781</v>
      </c>
      <c r="D109" s="65">
        <v>35521</v>
      </c>
      <c r="E109" s="66">
        <f t="shared" si="1"/>
        <v>6941</v>
      </c>
      <c r="F109" s="62" t="s">
        <v>352</v>
      </c>
    </row>
    <row r="110" spans="2:6" hidden="1">
      <c r="B110" s="61">
        <v>9238</v>
      </c>
      <c r="C110" s="62" t="s">
        <v>784</v>
      </c>
      <c r="D110" s="65">
        <v>35886</v>
      </c>
      <c r="E110" s="66">
        <f t="shared" si="1"/>
        <v>6576</v>
      </c>
      <c r="F110" s="62" t="s">
        <v>352</v>
      </c>
    </row>
    <row r="111" spans="2:6" hidden="1">
      <c r="B111" s="61">
        <v>9239</v>
      </c>
      <c r="C111" s="62" t="s">
        <v>788</v>
      </c>
      <c r="D111" s="65">
        <v>35886</v>
      </c>
      <c r="E111" s="66">
        <f t="shared" si="1"/>
        <v>6576</v>
      </c>
      <c r="F111" s="62" t="s">
        <v>398</v>
      </c>
    </row>
    <row r="112" spans="2:6" hidden="1">
      <c r="B112" s="61">
        <v>9240</v>
      </c>
      <c r="C112" s="62" t="s">
        <v>791</v>
      </c>
      <c r="D112" s="65">
        <v>35886</v>
      </c>
      <c r="E112" s="66">
        <f t="shared" si="1"/>
        <v>6576</v>
      </c>
      <c r="F112" s="62" t="s">
        <v>398</v>
      </c>
    </row>
    <row r="113" spans="2:6" hidden="1">
      <c r="B113" s="61">
        <v>9241</v>
      </c>
      <c r="C113" s="62" t="s">
        <v>794</v>
      </c>
      <c r="D113" s="65">
        <v>35886</v>
      </c>
      <c r="E113" s="66">
        <f t="shared" si="1"/>
        <v>6576</v>
      </c>
      <c r="F113" s="62" t="s">
        <v>352</v>
      </c>
    </row>
    <row r="114" spans="2:6" hidden="1">
      <c r="B114" s="61">
        <v>9242</v>
      </c>
      <c r="C114" s="62" t="s">
        <v>797</v>
      </c>
      <c r="D114" s="65">
        <v>36251</v>
      </c>
      <c r="E114" s="66">
        <f t="shared" si="1"/>
        <v>6211</v>
      </c>
      <c r="F114" s="62" t="s">
        <v>352</v>
      </c>
    </row>
    <row r="115" spans="2:6" hidden="1">
      <c r="B115" s="61">
        <v>9243</v>
      </c>
      <c r="C115" s="62" t="s">
        <v>801</v>
      </c>
      <c r="D115" s="65">
        <v>36617</v>
      </c>
      <c r="E115" s="66">
        <f t="shared" si="1"/>
        <v>5845</v>
      </c>
      <c r="F115" s="62" t="s">
        <v>398</v>
      </c>
    </row>
    <row r="116" spans="2:6" hidden="1">
      <c r="B116" s="61">
        <v>9244</v>
      </c>
      <c r="C116" s="62" t="s">
        <v>805</v>
      </c>
      <c r="D116" s="65">
        <v>36982</v>
      </c>
      <c r="E116" s="66">
        <f t="shared" si="1"/>
        <v>5480</v>
      </c>
      <c r="F116" s="62" t="s">
        <v>398</v>
      </c>
    </row>
    <row r="117" spans="2:6" hidden="1">
      <c r="B117" s="61">
        <v>9245</v>
      </c>
      <c r="C117" s="62" t="s">
        <v>809</v>
      </c>
      <c r="D117" s="65">
        <v>36982</v>
      </c>
      <c r="E117" s="66">
        <f t="shared" si="1"/>
        <v>5480</v>
      </c>
      <c r="F117" s="62" t="s">
        <v>352</v>
      </c>
    </row>
    <row r="118" spans="2:6" hidden="1">
      <c r="B118" s="61">
        <v>9246</v>
      </c>
      <c r="C118" s="62" t="s">
        <v>812</v>
      </c>
      <c r="D118" s="65">
        <v>36982</v>
      </c>
      <c r="E118" s="66">
        <f t="shared" si="1"/>
        <v>5480</v>
      </c>
      <c r="F118" s="62" t="s">
        <v>352</v>
      </c>
    </row>
    <row r="119" spans="2:6" hidden="1">
      <c r="B119" s="61">
        <v>9247</v>
      </c>
      <c r="C119" s="62" t="s">
        <v>815</v>
      </c>
      <c r="D119" s="65">
        <v>37347</v>
      </c>
      <c r="E119" s="66">
        <f t="shared" si="1"/>
        <v>5115</v>
      </c>
      <c r="F119" s="62" t="s">
        <v>398</v>
      </c>
    </row>
    <row r="120" spans="2:6" hidden="1">
      <c r="B120" s="61">
        <v>9248</v>
      </c>
      <c r="C120" s="62" t="s">
        <v>819</v>
      </c>
      <c r="D120" s="65">
        <v>37712</v>
      </c>
      <c r="E120" s="66">
        <f t="shared" si="1"/>
        <v>4750</v>
      </c>
      <c r="F120" s="62" t="s">
        <v>352</v>
      </c>
    </row>
    <row r="121" spans="2:6" hidden="1">
      <c r="B121" s="61">
        <v>9249</v>
      </c>
      <c r="C121" s="62" t="s">
        <v>822</v>
      </c>
      <c r="D121" s="65">
        <v>37712</v>
      </c>
      <c r="E121" s="66">
        <f t="shared" si="1"/>
        <v>4750</v>
      </c>
      <c r="F121" s="62" t="s">
        <v>352</v>
      </c>
    </row>
    <row r="122" spans="2:6" hidden="1">
      <c r="B122" s="61">
        <v>9250</v>
      </c>
      <c r="C122" s="62" t="s">
        <v>825</v>
      </c>
      <c r="D122" s="65">
        <v>38078</v>
      </c>
      <c r="E122" s="66">
        <f t="shared" si="1"/>
        <v>4384</v>
      </c>
      <c r="F122" s="62" t="s">
        <v>352</v>
      </c>
    </row>
    <row r="123" spans="2:6" hidden="1">
      <c r="B123" s="61">
        <v>9251</v>
      </c>
      <c r="C123" s="62" t="s">
        <v>829</v>
      </c>
      <c r="D123" s="65">
        <v>38078</v>
      </c>
      <c r="E123" s="66">
        <f t="shared" si="1"/>
        <v>4384</v>
      </c>
      <c r="F123" s="62" t="s">
        <v>352</v>
      </c>
    </row>
    <row r="124" spans="2:6" hidden="1">
      <c r="B124" s="61">
        <v>9252</v>
      </c>
      <c r="C124" s="62" t="s">
        <v>831</v>
      </c>
      <c r="D124" s="65">
        <v>38078</v>
      </c>
      <c r="E124" s="66">
        <f t="shared" si="1"/>
        <v>4384</v>
      </c>
      <c r="F124" s="62" t="s">
        <v>352</v>
      </c>
    </row>
    <row r="125" spans="2:6" hidden="1">
      <c r="B125" s="61">
        <v>9253</v>
      </c>
      <c r="C125" s="62" t="s">
        <v>834</v>
      </c>
      <c r="D125" s="65">
        <v>38078</v>
      </c>
      <c r="E125" s="66">
        <f t="shared" si="1"/>
        <v>4384</v>
      </c>
      <c r="F125" s="62" t="s">
        <v>352</v>
      </c>
    </row>
    <row r="126" spans="2:6" hidden="1">
      <c r="B126" s="61">
        <v>9254</v>
      </c>
      <c r="C126" s="62" t="s">
        <v>837</v>
      </c>
      <c r="D126" s="65">
        <v>38443</v>
      </c>
      <c r="E126" s="66">
        <f t="shared" si="1"/>
        <v>4019</v>
      </c>
      <c r="F126" s="62" t="s">
        <v>352</v>
      </c>
    </row>
    <row r="127" spans="2:6" hidden="1">
      <c r="B127" s="61">
        <v>9256</v>
      </c>
      <c r="C127" s="62" t="s">
        <v>841</v>
      </c>
      <c r="D127" s="65">
        <v>38808</v>
      </c>
      <c r="E127" s="66">
        <f t="shared" si="1"/>
        <v>3654</v>
      </c>
      <c r="F127" s="62" t="s">
        <v>352</v>
      </c>
    </row>
    <row r="128" spans="2:6" hidden="1">
      <c r="B128" s="61">
        <v>9257</v>
      </c>
      <c r="C128" s="62" t="s">
        <v>844</v>
      </c>
      <c r="D128" s="65">
        <v>38808</v>
      </c>
      <c r="E128" s="66">
        <f t="shared" si="1"/>
        <v>3654</v>
      </c>
      <c r="F128" s="62" t="s">
        <v>352</v>
      </c>
    </row>
    <row r="129" spans="2:6" hidden="1">
      <c r="B129" s="61">
        <v>9258</v>
      </c>
      <c r="C129" s="62" t="s">
        <v>847</v>
      </c>
      <c r="D129" s="65">
        <v>38808</v>
      </c>
      <c r="E129" s="66">
        <f t="shared" si="1"/>
        <v>3654</v>
      </c>
      <c r="F129" s="62" t="s">
        <v>849</v>
      </c>
    </row>
    <row r="130" spans="2:6" hidden="1">
      <c r="B130" s="61">
        <v>9261</v>
      </c>
      <c r="C130" s="62" t="s">
        <v>851</v>
      </c>
      <c r="D130" s="65">
        <v>39539</v>
      </c>
      <c r="E130" s="66">
        <f t="shared" si="1"/>
        <v>2923</v>
      </c>
      <c r="F130" s="62" t="s">
        <v>849</v>
      </c>
    </row>
    <row r="131" spans="2:6" hidden="1">
      <c r="B131" s="61">
        <v>9262</v>
      </c>
      <c r="C131" s="62" t="s">
        <v>855</v>
      </c>
      <c r="D131" s="65">
        <v>39539</v>
      </c>
      <c r="E131" s="66">
        <f t="shared" si="1"/>
        <v>2923</v>
      </c>
      <c r="F131" s="62" t="s">
        <v>352</v>
      </c>
    </row>
    <row r="132" spans="2:6" hidden="1">
      <c r="B132" s="61">
        <v>9265</v>
      </c>
      <c r="C132" s="62" t="s">
        <v>860</v>
      </c>
      <c r="D132" s="65">
        <v>39904</v>
      </c>
      <c r="E132" s="66">
        <f t="shared" si="1"/>
        <v>2558</v>
      </c>
      <c r="F132" s="62" t="s">
        <v>352</v>
      </c>
    </row>
    <row r="133" spans="2:6" hidden="1">
      <c r="B133" s="61">
        <v>9266</v>
      </c>
      <c r="C133" s="62" t="s">
        <v>864</v>
      </c>
      <c r="D133" s="65">
        <v>39904</v>
      </c>
      <c r="E133" s="66">
        <f t="shared" si="1"/>
        <v>2558</v>
      </c>
      <c r="F133" s="62" t="s">
        <v>352</v>
      </c>
    </row>
    <row r="134" spans="2:6" hidden="1">
      <c r="B134" s="61">
        <v>9267</v>
      </c>
      <c r="C134" s="62" t="s">
        <v>867</v>
      </c>
      <c r="D134" s="65">
        <v>39904</v>
      </c>
      <c r="E134" s="66">
        <f t="shared" ref="E134:E186" si="2">$E$2-D134</f>
        <v>2558</v>
      </c>
      <c r="F134" s="62" t="s">
        <v>849</v>
      </c>
    </row>
    <row r="135" spans="2:6" hidden="1">
      <c r="B135" s="61">
        <v>9268</v>
      </c>
      <c r="C135" s="62" t="s">
        <v>870</v>
      </c>
      <c r="D135" s="65">
        <v>39904</v>
      </c>
      <c r="E135" s="66">
        <f t="shared" si="2"/>
        <v>2558</v>
      </c>
      <c r="F135" s="62" t="s">
        <v>849</v>
      </c>
    </row>
    <row r="136" spans="2:6" hidden="1">
      <c r="B136" s="61">
        <v>9269</v>
      </c>
      <c r="C136" s="62" t="s">
        <v>873</v>
      </c>
      <c r="D136" s="65">
        <v>39904</v>
      </c>
      <c r="E136" s="66">
        <f t="shared" si="2"/>
        <v>2558</v>
      </c>
      <c r="F136" s="62" t="s">
        <v>849</v>
      </c>
    </row>
    <row r="137" spans="2:6" hidden="1">
      <c r="B137" s="61">
        <v>9270</v>
      </c>
      <c r="C137" s="62" t="s">
        <v>876</v>
      </c>
      <c r="D137" s="65">
        <v>39904</v>
      </c>
      <c r="E137" s="66">
        <f t="shared" si="2"/>
        <v>2558</v>
      </c>
      <c r="F137" s="62" t="s">
        <v>849</v>
      </c>
    </row>
    <row r="138" spans="2:6" hidden="1">
      <c r="B138" s="61">
        <v>9271</v>
      </c>
      <c r="C138" s="62" t="s">
        <v>879</v>
      </c>
      <c r="D138" s="65">
        <v>40269</v>
      </c>
      <c r="E138" s="66">
        <f t="shared" si="2"/>
        <v>2193</v>
      </c>
      <c r="F138" s="62" t="s">
        <v>849</v>
      </c>
    </row>
    <row r="139" spans="2:6" hidden="1">
      <c r="B139" s="61">
        <v>9272</v>
      </c>
      <c r="C139" s="62" t="s">
        <v>883</v>
      </c>
      <c r="D139" s="65">
        <v>40269</v>
      </c>
      <c r="E139" s="66">
        <f t="shared" si="2"/>
        <v>2193</v>
      </c>
      <c r="F139" s="62" t="s">
        <v>849</v>
      </c>
    </row>
    <row r="140" spans="2:6" hidden="1">
      <c r="B140" s="61">
        <v>9273</v>
      </c>
      <c r="C140" s="62" t="s">
        <v>886</v>
      </c>
      <c r="D140" s="65">
        <v>40269</v>
      </c>
      <c r="E140" s="66">
        <f t="shared" si="2"/>
        <v>2193</v>
      </c>
      <c r="F140" s="62" t="s">
        <v>849</v>
      </c>
    </row>
    <row r="141" spans="2:6" hidden="1">
      <c r="B141" s="61">
        <v>9274</v>
      </c>
      <c r="C141" s="62" t="s">
        <v>890</v>
      </c>
      <c r="D141" s="65">
        <v>40269</v>
      </c>
      <c r="E141" s="66">
        <f t="shared" si="2"/>
        <v>2193</v>
      </c>
      <c r="F141" s="62" t="s">
        <v>352</v>
      </c>
    </row>
    <row r="142" spans="2:6" hidden="1">
      <c r="B142" s="61">
        <v>9275</v>
      </c>
      <c r="C142" s="62" t="s">
        <v>893</v>
      </c>
      <c r="D142" s="65">
        <v>40269</v>
      </c>
      <c r="E142" s="66">
        <f t="shared" si="2"/>
        <v>2193</v>
      </c>
      <c r="F142" s="62" t="s">
        <v>849</v>
      </c>
    </row>
    <row r="143" spans="2:6" hidden="1">
      <c r="B143" s="61">
        <v>9276</v>
      </c>
      <c r="C143" s="62" t="s">
        <v>896</v>
      </c>
      <c r="D143" s="65">
        <v>40269</v>
      </c>
      <c r="E143" s="66">
        <f t="shared" si="2"/>
        <v>2193</v>
      </c>
      <c r="F143" s="62" t="s">
        <v>849</v>
      </c>
    </row>
    <row r="144" spans="2:6" hidden="1">
      <c r="B144" s="61">
        <v>9277</v>
      </c>
      <c r="C144" s="62" t="s">
        <v>899</v>
      </c>
      <c r="D144" s="65">
        <v>40269</v>
      </c>
      <c r="E144" s="66">
        <f t="shared" si="2"/>
        <v>2193</v>
      </c>
      <c r="F144" s="62" t="s">
        <v>849</v>
      </c>
    </row>
    <row r="145" spans="2:6" hidden="1">
      <c r="B145" s="61">
        <v>9278</v>
      </c>
      <c r="C145" s="62" t="s">
        <v>902</v>
      </c>
      <c r="D145" s="65">
        <v>40269</v>
      </c>
      <c r="E145" s="66">
        <f t="shared" si="2"/>
        <v>2193</v>
      </c>
      <c r="F145" s="62" t="s">
        <v>849</v>
      </c>
    </row>
    <row r="146" spans="2:6" hidden="1">
      <c r="B146" s="61">
        <v>9279</v>
      </c>
      <c r="C146" s="62" t="s">
        <v>905</v>
      </c>
      <c r="D146" s="65">
        <v>40643</v>
      </c>
      <c r="E146" s="66">
        <f t="shared" si="2"/>
        <v>1819</v>
      </c>
      <c r="F146" s="62" t="s">
        <v>849</v>
      </c>
    </row>
    <row r="147" spans="2:6" hidden="1">
      <c r="B147" s="61">
        <v>9280</v>
      </c>
      <c r="C147" s="62" t="s">
        <v>909</v>
      </c>
      <c r="D147" s="65">
        <v>40634</v>
      </c>
      <c r="E147" s="66">
        <f t="shared" si="2"/>
        <v>1828</v>
      </c>
      <c r="F147" s="62" t="s">
        <v>849</v>
      </c>
    </row>
    <row r="148" spans="2:6" hidden="1">
      <c r="B148" s="61">
        <v>9281</v>
      </c>
      <c r="C148" s="62" t="s">
        <v>912</v>
      </c>
      <c r="D148" s="65">
        <v>40634</v>
      </c>
      <c r="E148" s="66">
        <f t="shared" si="2"/>
        <v>1828</v>
      </c>
      <c r="F148" s="62" t="s">
        <v>352</v>
      </c>
    </row>
    <row r="149" spans="2:6" hidden="1">
      <c r="B149" s="61">
        <v>9282</v>
      </c>
      <c r="C149" s="62" t="s">
        <v>915</v>
      </c>
      <c r="D149" s="65">
        <v>40634</v>
      </c>
      <c r="E149" s="66">
        <f t="shared" si="2"/>
        <v>1828</v>
      </c>
      <c r="F149" s="62" t="s">
        <v>849</v>
      </c>
    </row>
    <row r="150" spans="2:6" hidden="1">
      <c r="B150" s="61">
        <v>9283</v>
      </c>
      <c r="C150" s="62" t="s">
        <v>921</v>
      </c>
      <c r="D150" s="65">
        <v>40634</v>
      </c>
      <c r="E150" s="66">
        <f t="shared" si="2"/>
        <v>1828</v>
      </c>
      <c r="F150" s="62" t="s">
        <v>849</v>
      </c>
    </row>
    <row r="151" spans="2:6" hidden="1">
      <c r="B151" s="61">
        <v>9284</v>
      </c>
      <c r="C151" s="62" t="s">
        <v>924</v>
      </c>
      <c r="D151" s="65">
        <v>40634</v>
      </c>
      <c r="E151" s="66">
        <f t="shared" si="2"/>
        <v>1828</v>
      </c>
      <c r="F151" s="62" t="s">
        <v>849</v>
      </c>
    </row>
    <row r="152" spans="2:6" hidden="1">
      <c r="B152" s="61">
        <v>9285</v>
      </c>
      <c r="C152" s="62" t="s">
        <v>927</v>
      </c>
      <c r="D152" s="65">
        <v>40634</v>
      </c>
      <c r="E152" s="66">
        <f t="shared" si="2"/>
        <v>1828</v>
      </c>
      <c r="F152" s="62" t="s">
        <v>849</v>
      </c>
    </row>
    <row r="153" spans="2:6" hidden="1">
      <c r="B153" s="61">
        <v>9286</v>
      </c>
      <c r="C153" s="62" t="s">
        <v>930</v>
      </c>
      <c r="D153" s="65">
        <v>40634</v>
      </c>
      <c r="E153" s="66">
        <f t="shared" si="2"/>
        <v>1828</v>
      </c>
      <c r="F153" s="62" t="s">
        <v>849</v>
      </c>
    </row>
    <row r="154" spans="2:6" hidden="1">
      <c r="B154" s="61">
        <v>9287</v>
      </c>
      <c r="C154" s="62" t="s">
        <v>933</v>
      </c>
      <c r="D154" s="65">
        <v>40634</v>
      </c>
      <c r="E154" s="66">
        <f t="shared" si="2"/>
        <v>1828</v>
      </c>
      <c r="F154" s="62" t="s">
        <v>849</v>
      </c>
    </row>
    <row r="155" spans="2:6" hidden="1">
      <c r="B155" s="61">
        <v>9288</v>
      </c>
      <c r="C155" s="62" t="s">
        <v>936</v>
      </c>
      <c r="D155" s="65">
        <v>41000</v>
      </c>
      <c r="E155" s="66">
        <f t="shared" si="2"/>
        <v>1462</v>
      </c>
      <c r="F155" s="62" t="s">
        <v>849</v>
      </c>
    </row>
    <row r="156" spans="2:6" hidden="1">
      <c r="B156" s="61">
        <v>9289</v>
      </c>
      <c r="C156" s="62" t="s">
        <v>943</v>
      </c>
      <c r="D156" s="65">
        <v>41000</v>
      </c>
      <c r="E156" s="66">
        <f t="shared" si="2"/>
        <v>1462</v>
      </c>
      <c r="F156" s="62" t="s">
        <v>849</v>
      </c>
    </row>
    <row r="157" spans="2:6" hidden="1">
      <c r="B157" s="61">
        <v>9290</v>
      </c>
      <c r="C157" s="62" t="s">
        <v>946</v>
      </c>
      <c r="D157" s="65">
        <v>41000</v>
      </c>
      <c r="E157" s="66">
        <f t="shared" si="2"/>
        <v>1462</v>
      </c>
      <c r="F157" s="62" t="s">
        <v>849</v>
      </c>
    </row>
    <row r="158" spans="2:6" hidden="1">
      <c r="B158" s="61">
        <v>9291</v>
      </c>
      <c r="C158" s="62" t="s">
        <v>948</v>
      </c>
      <c r="D158" s="65">
        <v>41000</v>
      </c>
      <c r="E158" s="66">
        <f t="shared" si="2"/>
        <v>1462</v>
      </c>
      <c r="F158" s="62" t="s">
        <v>849</v>
      </c>
    </row>
    <row r="159" spans="2:6" hidden="1">
      <c r="B159" s="61">
        <v>9292</v>
      </c>
      <c r="C159" s="62" t="s">
        <v>951</v>
      </c>
      <c r="D159" s="65">
        <v>41000</v>
      </c>
      <c r="E159" s="66">
        <f t="shared" si="2"/>
        <v>1462</v>
      </c>
      <c r="F159" s="62" t="s">
        <v>849</v>
      </c>
    </row>
    <row r="160" spans="2:6" hidden="1">
      <c r="B160" s="61">
        <v>9293</v>
      </c>
      <c r="C160" s="62" t="s">
        <v>957</v>
      </c>
      <c r="D160" s="65">
        <v>41153</v>
      </c>
      <c r="E160" s="66">
        <f t="shared" si="2"/>
        <v>1309</v>
      </c>
      <c r="F160" s="62" t="s">
        <v>849</v>
      </c>
    </row>
    <row r="161" spans="2:6" hidden="1">
      <c r="B161" s="61">
        <v>9294</v>
      </c>
      <c r="C161" s="62" t="s">
        <v>961</v>
      </c>
      <c r="D161" s="65">
        <v>41365</v>
      </c>
      <c r="E161" s="66">
        <f t="shared" si="2"/>
        <v>1097</v>
      </c>
      <c r="F161" s="62" t="s">
        <v>849</v>
      </c>
    </row>
    <row r="162" spans="2:6" hidden="1">
      <c r="B162" s="61">
        <v>9295</v>
      </c>
      <c r="C162" s="62" t="s">
        <v>965</v>
      </c>
      <c r="D162" s="65">
        <v>41365</v>
      </c>
      <c r="E162" s="66">
        <f t="shared" si="2"/>
        <v>1097</v>
      </c>
      <c r="F162" s="62" t="s">
        <v>849</v>
      </c>
    </row>
    <row r="163" spans="2:6" hidden="1">
      <c r="B163" s="61">
        <v>9296</v>
      </c>
      <c r="C163" s="62" t="s">
        <v>968</v>
      </c>
      <c r="D163" s="65">
        <v>41365</v>
      </c>
      <c r="E163" s="66">
        <f t="shared" si="2"/>
        <v>1097</v>
      </c>
      <c r="F163" s="62" t="s">
        <v>849</v>
      </c>
    </row>
    <row r="164" spans="2:6" hidden="1">
      <c r="B164" s="61">
        <v>9297</v>
      </c>
      <c r="C164" s="62" t="s">
        <v>971</v>
      </c>
      <c r="D164" s="65">
        <v>41365</v>
      </c>
      <c r="E164" s="66">
        <f t="shared" si="2"/>
        <v>1097</v>
      </c>
      <c r="F164" s="62" t="s">
        <v>849</v>
      </c>
    </row>
    <row r="165" spans="2:6" hidden="1">
      <c r="B165" s="61">
        <v>9298</v>
      </c>
      <c r="C165" s="62" t="s">
        <v>974</v>
      </c>
      <c r="D165" s="65">
        <v>41365</v>
      </c>
      <c r="E165" s="66">
        <f t="shared" si="2"/>
        <v>1097</v>
      </c>
      <c r="F165" s="62" t="s">
        <v>849</v>
      </c>
    </row>
    <row r="166" spans="2:6" hidden="1">
      <c r="B166" s="61">
        <v>9299</v>
      </c>
      <c r="C166" s="62" t="s">
        <v>977</v>
      </c>
      <c r="D166" s="65">
        <v>41365</v>
      </c>
      <c r="E166" s="66">
        <f t="shared" si="2"/>
        <v>1097</v>
      </c>
      <c r="F166" s="62" t="s">
        <v>849</v>
      </c>
    </row>
    <row r="167" spans="2:6" hidden="1">
      <c r="B167" s="61">
        <v>9300</v>
      </c>
      <c r="C167" s="62" t="s">
        <v>980</v>
      </c>
      <c r="D167" s="65">
        <v>41365</v>
      </c>
      <c r="E167" s="66">
        <f t="shared" si="2"/>
        <v>1097</v>
      </c>
      <c r="F167" s="62" t="s">
        <v>849</v>
      </c>
    </row>
    <row r="168" spans="2:6" hidden="1">
      <c r="B168" s="61">
        <v>9301</v>
      </c>
      <c r="C168" s="62" t="s">
        <v>983</v>
      </c>
      <c r="D168" s="65">
        <v>41365</v>
      </c>
      <c r="E168" s="66">
        <f t="shared" si="2"/>
        <v>1097</v>
      </c>
      <c r="F168" s="62" t="s">
        <v>849</v>
      </c>
    </row>
    <row r="169" spans="2:6" hidden="1">
      <c r="B169" s="61">
        <v>9302</v>
      </c>
      <c r="C169" s="62" t="s">
        <v>986</v>
      </c>
      <c r="D169" s="65">
        <v>41365</v>
      </c>
      <c r="E169" s="66">
        <f t="shared" si="2"/>
        <v>1097</v>
      </c>
      <c r="F169" s="62" t="s">
        <v>849</v>
      </c>
    </row>
    <row r="170" spans="2:6" hidden="1">
      <c r="B170" s="61">
        <v>9303</v>
      </c>
      <c r="C170" s="62" t="s">
        <v>989</v>
      </c>
      <c r="D170" s="65">
        <v>41699</v>
      </c>
      <c r="E170" s="66">
        <f t="shared" si="2"/>
        <v>763</v>
      </c>
      <c r="F170" s="62" t="s">
        <v>849</v>
      </c>
    </row>
    <row r="171" spans="2:6" hidden="1">
      <c r="B171" s="61">
        <v>9304</v>
      </c>
      <c r="C171" s="62" t="s">
        <v>993</v>
      </c>
      <c r="D171" s="65">
        <v>41699</v>
      </c>
      <c r="E171" s="66">
        <f t="shared" si="2"/>
        <v>763</v>
      </c>
      <c r="F171" s="62" t="s">
        <v>849</v>
      </c>
    </row>
    <row r="172" spans="2:6" hidden="1">
      <c r="B172" s="61">
        <v>9305</v>
      </c>
      <c r="C172" s="62" t="s">
        <v>996</v>
      </c>
      <c r="D172" s="65">
        <v>41730</v>
      </c>
      <c r="E172" s="66">
        <f t="shared" si="2"/>
        <v>732</v>
      </c>
      <c r="F172" s="62" t="s">
        <v>849</v>
      </c>
    </row>
    <row r="173" spans="2:6" hidden="1">
      <c r="B173" s="61">
        <v>9306</v>
      </c>
      <c r="C173" s="62" t="s">
        <v>1001</v>
      </c>
      <c r="D173" s="65">
        <v>41730</v>
      </c>
      <c r="E173" s="66">
        <f t="shared" si="2"/>
        <v>732</v>
      </c>
      <c r="F173" s="62" t="s">
        <v>849</v>
      </c>
    </row>
    <row r="174" spans="2:6" hidden="1">
      <c r="B174" s="61">
        <v>9307</v>
      </c>
      <c r="C174" s="62" t="s">
        <v>1004</v>
      </c>
      <c r="D174" s="65">
        <v>41730</v>
      </c>
      <c r="E174" s="66">
        <f t="shared" si="2"/>
        <v>732</v>
      </c>
      <c r="F174" s="62" t="s">
        <v>849</v>
      </c>
    </row>
    <row r="175" spans="2:6" hidden="1">
      <c r="B175" s="61">
        <v>9308</v>
      </c>
      <c r="C175" s="62" t="s">
        <v>1007</v>
      </c>
      <c r="D175" s="65">
        <v>41730</v>
      </c>
      <c r="E175" s="66">
        <f t="shared" si="2"/>
        <v>732</v>
      </c>
      <c r="F175" s="62" t="s">
        <v>849</v>
      </c>
    </row>
    <row r="176" spans="2:6" hidden="1">
      <c r="B176" s="61">
        <v>9309</v>
      </c>
      <c r="C176" s="62" t="s">
        <v>1010</v>
      </c>
      <c r="D176" s="65">
        <v>42095</v>
      </c>
      <c r="E176" s="66">
        <f t="shared" si="2"/>
        <v>367</v>
      </c>
      <c r="F176" s="62" t="s">
        <v>849</v>
      </c>
    </row>
    <row r="177" spans="2:6" hidden="1">
      <c r="B177" s="61">
        <v>9310</v>
      </c>
      <c r="C177" s="62" t="s">
        <v>1014</v>
      </c>
      <c r="D177" s="65">
        <v>42095</v>
      </c>
      <c r="E177" s="66">
        <f t="shared" si="2"/>
        <v>367</v>
      </c>
      <c r="F177" s="62" t="s">
        <v>849</v>
      </c>
    </row>
    <row r="178" spans="2:6" hidden="1">
      <c r="B178" s="61">
        <v>9311</v>
      </c>
      <c r="C178" s="62" t="s">
        <v>1020</v>
      </c>
      <c r="D178" s="65">
        <v>42278</v>
      </c>
      <c r="E178" s="66">
        <f t="shared" si="2"/>
        <v>184</v>
      </c>
      <c r="F178" s="62" t="s">
        <v>849</v>
      </c>
    </row>
    <row r="179" spans="2:6" hidden="1">
      <c r="B179" s="61">
        <v>9312</v>
      </c>
      <c r="C179" s="62" t="s">
        <v>1024</v>
      </c>
      <c r="D179" s="65">
        <v>42278</v>
      </c>
      <c r="E179" s="66">
        <f t="shared" si="2"/>
        <v>184</v>
      </c>
      <c r="F179" s="62" t="s">
        <v>849</v>
      </c>
    </row>
    <row r="180" spans="2:6" hidden="1">
      <c r="B180" s="61">
        <v>9313</v>
      </c>
      <c r="C180" s="62" t="s">
        <v>1025</v>
      </c>
      <c r="D180" s="65">
        <v>42278</v>
      </c>
      <c r="E180" s="66">
        <f t="shared" si="2"/>
        <v>184</v>
      </c>
      <c r="F180" s="62" t="s">
        <v>849</v>
      </c>
    </row>
    <row r="181" spans="2:6" hidden="1">
      <c r="B181" s="61">
        <v>9314</v>
      </c>
      <c r="C181" s="62" t="s">
        <v>1027</v>
      </c>
      <c r="D181" s="65">
        <v>42278</v>
      </c>
      <c r="E181" s="66">
        <f t="shared" si="2"/>
        <v>184</v>
      </c>
      <c r="F181" s="62" t="s">
        <v>849</v>
      </c>
    </row>
    <row r="182" spans="2:6" hidden="1">
      <c r="B182" s="61">
        <v>9315</v>
      </c>
      <c r="C182" s="62" t="s">
        <v>1029</v>
      </c>
      <c r="D182" s="65">
        <v>42278</v>
      </c>
      <c r="E182" s="66">
        <f t="shared" si="2"/>
        <v>184</v>
      </c>
      <c r="F182" s="62" t="s">
        <v>849</v>
      </c>
    </row>
    <row r="183" spans="2:6" hidden="1">
      <c r="B183" s="61">
        <v>9316</v>
      </c>
      <c r="C183" s="62" t="s">
        <v>1031</v>
      </c>
      <c r="D183" s="65">
        <v>42460</v>
      </c>
      <c r="E183" s="66">
        <f t="shared" si="2"/>
        <v>2</v>
      </c>
      <c r="F183" s="62" t="s">
        <v>849</v>
      </c>
    </row>
    <row r="184" spans="2:6" hidden="1">
      <c r="B184" s="61">
        <v>9317</v>
      </c>
      <c r="C184" s="62" t="s">
        <v>1035</v>
      </c>
      <c r="D184" s="65">
        <v>42461</v>
      </c>
      <c r="E184" s="66">
        <f t="shared" si="2"/>
        <v>1</v>
      </c>
      <c r="F184" s="62" t="s">
        <v>849</v>
      </c>
    </row>
    <row r="185" spans="2:6" hidden="1">
      <c r="B185" s="61">
        <v>9318</v>
      </c>
      <c r="C185" s="62" t="s">
        <v>1041</v>
      </c>
      <c r="D185" s="65">
        <v>42461</v>
      </c>
      <c r="E185" s="66">
        <f t="shared" si="2"/>
        <v>1</v>
      </c>
      <c r="F185" s="62" t="s">
        <v>849</v>
      </c>
    </row>
    <row r="186" spans="2:6" hidden="1">
      <c r="B186" s="61">
        <v>9319</v>
      </c>
      <c r="C186" s="62" t="s">
        <v>1044</v>
      </c>
      <c r="D186" s="65">
        <v>42461</v>
      </c>
      <c r="E186" s="66">
        <f t="shared" si="2"/>
        <v>1</v>
      </c>
      <c r="F186" s="62" t="s">
        <v>849</v>
      </c>
    </row>
    <row r="192" spans="2:6">
      <c r="D192" s="51">
        <v>1954</v>
      </c>
    </row>
    <row r="193" spans="4:4">
      <c r="D193" s="51">
        <v>1955</v>
      </c>
    </row>
    <row r="194" spans="4:4">
      <c r="D194" s="51">
        <v>1956</v>
      </c>
    </row>
    <row r="195" spans="4:4">
      <c r="D195" s="51">
        <v>1957</v>
      </c>
    </row>
    <row r="196" spans="4:4">
      <c r="D196" s="51">
        <v>1958</v>
      </c>
    </row>
    <row r="197" spans="4:4">
      <c r="D197" s="51">
        <v>1959</v>
      </c>
    </row>
    <row r="198" spans="4:4">
      <c r="D198" s="51">
        <v>1960</v>
      </c>
    </row>
    <row r="199" spans="4:4">
      <c r="D199" s="51">
        <v>1961</v>
      </c>
    </row>
    <row r="200" spans="4:4">
      <c r="D200" s="51">
        <v>1962</v>
      </c>
    </row>
    <row r="201" spans="4:4">
      <c r="D201" s="51">
        <v>1963</v>
      </c>
    </row>
    <row r="202" spans="4:4">
      <c r="D202" s="51">
        <v>1964</v>
      </c>
    </row>
    <row r="203" spans="4:4">
      <c r="D203" s="51">
        <v>1965</v>
      </c>
    </row>
    <row r="204" spans="4:4">
      <c r="D204" s="51">
        <v>1966</v>
      </c>
    </row>
    <row r="205" spans="4:4">
      <c r="D205" s="51">
        <v>1967</v>
      </c>
    </row>
    <row r="206" spans="4:4">
      <c r="D206" s="51">
        <v>1968</v>
      </c>
    </row>
    <row r="207" spans="4:4">
      <c r="D207" s="51">
        <v>1969</v>
      </c>
    </row>
    <row r="208" spans="4:4">
      <c r="D208" s="51">
        <v>1970</v>
      </c>
    </row>
    <row r="209" spans="4:4">
      <c r="D209" s="51">
        <v>1971</v>
      </c>
    </row>
    <row r="210" spans="4:4">
      <c r="D210" s="51">
        <v>1972</v>
      </c>
    </row>
    <row r="211" spans="4:4">
      <c r="D211" s="51">
        <v>1973</v>
      </c>
    </row>
    <row r="212" spans="4:4">
      <c r="D212" s="51">
        <v>1974</v>
      </c>
    </row>
    <row r="213" spans="4:4">
      <c r="D213" s="51">
        <v>1975</v>
      </c>
    </row>
    <row r="214" spans="4:4">
      <c r="D214" s="51">
        <v>1976</v>
      </c>
    </row>
    <row r="215" spans="4:4">
      <c r="D215" s="51">
        <v>1977</v>
      </c>
    </row>
    <row r="216" spans="4:4">
      <c r="D216" s="51">
        <v>1978</v>
      </c>
    </row>
    <row r="217" spans="4:4">
      <c r="D217" s="51">
        <v>1979</v>
      </c>
    </row>
    <row r="218" spans="4:4">
      <c r="D218" s="51">
        <v>1980</v>
      </c>
    </row>
    <row r="219" spans="4:4">
      <c r="D219" s="51">
        <v>1981</v>
      </c>
    </row>
    <row r="220" spans="4:4">
      <c r="D220" s="51">
        <v>1982</v>
      </c>
    </row>
    <row r="221" spans="4:4">
      <c r="D221" s="51">
        <v>1983</v>
      </c>
    </row>
    <row r="222" spans="4:4">
      <c r="D222" s="51">
        <v>1984</v>
      </c>
    </row>
    <row r="223" spans="4:4">
      <c r="D223" s="51">
        <v>1985</v>
      </c>
    </row>
    <row r="224" spans="4:4">
      <c r="D224" s="51">
        <v>1986</v>
      </c>
    </row>
    <row r="225" spans="4:4">
      <c r="D225" s="51">
        <v>1987</v>
      </c>
    </row>
    <row r="226" spans="4:4">
      <c r="D226" s="51">
        <v>1988</v>
      </c>
    </row>
    <row r="227" spans="4:4">
      <c r="D227" s="51">
        <v>1989</v>
      </c>
    </row>
    <row r="228" spans="4:4">
      <c r="D228" s="51">
        <v>1990</v>
      </c>
    </row>
    <row r="229" spans="4:4">
      <c r="D229" s="51">
        <v>1991</v>
      </c>
    </row>
    <row r="230" spans="4:4">
      <c r="D230" s="51">
        <v>1992</v>
      </c>
    </row>
    <row r="231" spans="4:4">
      <c r="D231" s="51">
        <v>1993</v>
      </c>
    </row>
    <row r="232" spans="4:4">
      <c r="D232" s="51">
        <v>1994</v>
      </c>
    </row>
    <row r="233" spans="4:4">
      <c r="D233" s="51">
        <v>1995</v>
      </c>
    </row>
    <row r="234" spans="4:4">
      <c r="D234" s="51">
        <v>1996</v>
      </c>
    </row>
    <row r="235" spans="4:4">
      <c r="D235" s="51">
        <v>1997</v>
      </c>
    </row>
    <row r="236" spans="4:4">
      <c r="D236" s="51">
        <v>1998</v>
      </c>
    </row>
    <row r="237" spans="4:4">
      <c r="D237" s="51">
        <v>1999</v>
      </c>
    </row>
    <row r="238" spans="4:4">
      <c r="D238" s="51">
        <v>2000</v>
      </c>
    </row>
    <row r="239" spans="4:4">
      <c r="D239" s="51">
        <v>2001</v>
      </c>
    </row>
    <row r="240" spans="4:4">
      <c r="D240" s="51">
        <v>2002</v>
      </c>
    </row>
    <row r="241" spans="4:4">
      <c r="D241" s="51">
        <v>2003</v>
      </c>
    </row>
    <row r="242" spans="4:4">
      <c r="D242" s="51">
        <v>2004</v>
      </c>
    </row>
    <row r="243" spans="4:4">
      <c r="D243" s="51">
        <v>2005</v>
      </c>
    </row>
    <row r="244" spans="4:4">
      <c r="D244" s="51">
        <v>2006</v>
      </c>
    </row>
    <row r="245" spans="4:4">
      <c r="D245" s="51">
        <v>2007</v>
      </c>
    </row>
    <row r="246" spans="4:4">
      <c r="D246" s="51">
        <v>2008</v>
      </c>
    </row>
    <row r="247" spans="4:4">
      <c r="D247" s="51">
        <v>2009</v>
      </c>
    </row>
    <row r="248" spans="4:4">
      <c r="D248" s="51">
        <v>2010</v>
      </c>
    </row>
    <row r="249" spans="4:4">
      <c r="D249" s="51">
        <v>2011</v>
      </c>
    </row>
    <row r="250" spans="4:4">
      <c r="D250" s="51">
        <v>2012</v>
      </c>
    </row>
    <row r="251" spans="4:4">
      <c r="D251" s="51">
        <v>2013</v>
      </c>
    </row>
    <row r="252" spans="4:4">
      <c r="D252" s="51">
        <v>2014</v>
      </c>
    </row>
    <row r="253" spans="4:4">
      <c r="D253" s="51">
        <v>2015</v>
      </c>
    </row>
    <row r="254" spans="4:4">
      <c r="D254" s="51">
        <v>2016</v>
      </c>
    </row>
    <row r="255" spans="4:4">
      <c r="D255" s="51">
        <v>2017</v>
      </c>
    </row>
    <row r="256" spans="4:4">
      <c r="D256" s="51">
        <v>2018</v>
      </c>
    </row>
    <row r="257" spans="4:4">
      <c r="D257" s="51">
        <v>2019</v>
      </c>
    </row>
    <row r="258" spans="4:4">
      <c r="D258" s="51">
        <v>2020</v>
      </c>
    </row>
    <row r="259" spans="4:4">
      <c r="D259" s="51">
        <v>2021</v>
      </c>
    </row>
    <row r="260" spans="4:4">
      <c r="D260" s="51">
        <v>2022</v>
      </c>
    </row>
    <row r="261" spans="4:4">
      <c r="D261" s="51">
        <v>2023</v>
      </c>
    </row>
    <row r="262" spans="4:4">
      <c r="D262" s="51">
        <v>2024</v>
      </c>
    </row>
    <row r="263" spans="4:4">
      <c r="D263" s="51">
        <v>2025</v>
      </c>
    </row>
  </sheetData>
  <autoFilter ref="B4:F186">
    <filterColumn colId="4">
      <filters>
        <filter val="消防司令長"/>
      </filters>
    </filterColumn>
  </autoFilter>
  <phoneticPr fontId="1"/>
  <dataValidations count="1">
    <dataValidation imeMode="off" allowBlank="1" showInputMessage="1" showErrorMessage="1" sqref="D5:E186 D65541:E65722 D131077:E131258 D196613:E196794 D262149:E262330 D327685:E327866 D393221:E393402 D458757:E458938 D524293:E524474 D589829:E590010 D655365:E655546 D720901:E721082 D786437:E786618 D851973:E852154 D917509:E917690 D983045:E98322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総務</vt:lpstr>
      <vt:lpstr>本部・署所の分布図 　庁舎の現況20</vt:lpstr>
      <vt:lpstr>組織機構21</vt:lpstr>
      <vt:lpstr>事務分掌22</vt:lpstr>
      <vt:lpstr>事務分掌23</vt:lpstr>
      <vt:lpstr>職員の配置・資格取得状況24</vt:lpstr>
      <vt:lpstr>資格取得統計</vt:lpstr>
      <vt:lpstr>職員の勤続年数・年齢別職員数25</vt:lpstr>
      <vt:lpstr>勤続年数抽出</vt:lpstr>
      <vt:lpstr>データベース</vt:lpstr>
      <vt:lpstr>当初予算の推移26</vt:lpstr>
      <vt:lpstr>決算状況・人口、世帯数に対する消防費27</vt:lpstr>
      <vt:lpstr>岸和田市の消防力28</vt:lpstr>
      <vt:lpstr>消防車両一覧表29</vt:lpstr>
      <vt:lpstr>消防車両一覧表 (2)</vt:lpstr>
      <vt:lpstr>消防車の配置・整備状況31</vt:lpstr>
      <vt:lpstr>平成31年度職員教養実施状況32</vt:lpstr>
      <vt:lpstr>Sheet1</vt:lpstr>
      <vt:lpstr>岸和田市の消防力28!Print_Area</vt:lpstr>
      <vt:lpstr>'決算状況・人口、世帯数に対する消防費27'!Print_Area</vt:lpstr>
      <vt:lpstr>事務分掌22!Print_Area</vt:lpstr>
      <vt:lpstr>事務分掌23!Print_Area</vt:lpstr>
      <vt:lpstr>消防車の配置・整備状況31!Print_Area</vt:lpstr>
      <vt:lpstr>消防車両一覧表29!Print_Area</vt:lpstr>
      <vt:lpstr>職員の配置・資格取得状況24!Print_Area</vt:lpstr>
      <vt:lpstr>組織機構21!Print_Area</vt:lpstr>
      <vt:lpstr>総務!Print_Area</vt:lpstr>
      <vt:lpstr>当初予算の推移26!Print_Area</vt:lpstr>
      <vt:lpstr>平成31年度職員教養実施状況32!Print_Area</vt:lpstr>
      <vt:lpstr>'本部・署所の分布図 　庁舎の現況20'!Print_Area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Administrator</cp:lastModifiedBy>
  <cp:lastPrinted>2020-08-05T07:29:26Z</cp:lastPrinted>
  <dcterms:created xsi:type="dcterms:W3CDTF">2016-04-20T00:57:12Z</dcterms:created>
  <dcterms:modified xsi:type="dcterms:W3CDTF">2020-08-05T07:32:08Z</dcterms:modified>
</cp:coreProperties>
</file>